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9.jpeg" ContentType="image/jpeg"/>
  <Override PartName="/xl/media/image20.jpeg" ContentType="image/jpeg"/>
  <Override PartName="/xl/media/image18.png" ContentType="image/png"/>
  <Override PartName="/xl/media/image17.png" ContentType="image/png"/>
  <Override PartName="/xl/media/image21.jpeg" ContentType="image/jpeg"/>
  <Override PartName="/xl/media/image16.png" ContentType="image/png"/>
  <Override PartName="/xl/media/image15.png" ContentType="image/png"/>
  <Override PartName="/xl/media/image22.jpeg" ContentType="image/jpeg"/>
  <Override PartName="/xl/media/image14.png" ContentType="image/png"/>
  <Override PartName="/xl/media/image13.png" ContentType="image/png"/>
  <Override PartName="/xl/media/image12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blem 1" sheetId="1" state="visible" r:id="rId2"/>
    <sheet name="Problem 2" sheetId="2" state="visible" r:id="rId3"/>
    <sheet name="Ref-Support Reac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<sst xmlns="http://schemas.openxmlformats.org/spreadsheetml/2006/main" count="153" uniqueCount="89">
  <si>
    <t xml:space="preserve">Problem 1 (30 pts)</t>
  </si>
  <si>
    <t xml:space="preserve">You may use this white area as an additional work space, but please record the requested results in the area to the left.</t>
  </si>
  <si>
    <t xml:space="preserve">Please do not add extra rows/lines to this file!</t>
  </si>
  <si>
    <t xml:space="preserve">i</t>
  </si>
  <si>
    <t xml:space="preserve">j</t>
  </si>
  <si>
    <t xml:space="preserve">k</t>
  </si>
  <si>
    <t xml:space="preserve">|AB| =</t>
  </si>
  <si>
    <t xml:space="preserve">m</t>
  </si>
  <si>
    <t xml:space="preserve">|AB|x =</t>
  </si>
  <si>
    <t xml:space="preserve">|AB|y =</t>
  </si>
  <si>
    <t xml:space="preserve">|BC| =</t>
  </si>
  <si>
    <t xml:space="preserve">|CE| =</t>
  </si>
  <si>
    <t xml:space="preserve">|CD| =</t>
  </si>
  <si>
    <t xml:space="preserve">FE =</t>
  </si>
  <si>
    <t xml:space="preserve">&lt;N&gt;</t>
  </si>
  <si>
    <t xml:space="preserve">FD =</t>
  </si>
  <si>
    <t xml:space="preserve">Inputs - List values to be used for calculations in part c) below</t>
  </si>
  <si>
    <t xml:space="preserve">Name</t>
  </si>
  <si>
    <t xml:space="preserve">Value</t>
  </si>
  <si>
    <t xml:space="preserve">Units</t>
  </si>
  <si>
    <t xml:space="preserve">Calculations - Use this space for any intermediate calculations from the inputs</t>
  </si>
  <si>
    <t xml:space="preserve">Find</t>
  </si>
  <si>
    <r>
      <rPr>
        <b val="true"/>
        <sz val="11"/>
        <color rgb="FF000000"/>
        <rFont val="Calibri"/>
        <family val="2"/>
        <charset val="1"/>
      </rPr>
      <t xml:space="preserve">a)    FBD and assumptions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</si>
  <si>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Assumptions:  </t>
  </si>
  <si>
    <t xml:space="preserve">Ideal pin, weightless components, rigid bracket</t>
  </si>
  <si>
    <r>
      <rPr>
        <b val="true"/>
        <sz val="11"/>
        <color rgb="FF000000"/>
        <rFont val="Calibri"/>
        <family val="2"/>
        <charset val="1"/>
      </rPr>
      <t xml:space="preserve">b)   Equilibrium Equations - Type in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(15pts)</t>
    </r>
  </si>
  <si>
    <r>
      <rPr>
        <b val="true"/>
        <sz val="11"/>
        <color rgb="FF000000"/>
        <rFont val="Calibri"/>
        <family val="2"/>
        <charset val="1"/>
      </rPr>
      <t xml:space="preserve">c)   Solve for Reactions at C and for tension in cable using Substitution or RREF in MatLab </t>
    </r>
    <r>
      <rPr>
        <b val="true"/>
        <sz val="11"/>
        <color rgb="FFFF0000"/>
        <rFont val="Calibri"/>
        <family val="2"/>
        <charset val="1"/>
      </rPr>
      <t xml:space="preserve">(10 pts)</t>
    </r>
  </si>
  <si>
    <t xml:space="preserve">Based on b) input the calculations for your solutions below or results from RREF in MatLab.</t>
  </si>
  <si>
    <t xml:space="preserve">If you use MatLab, show your Augmented Matrix below as well.</t>
  </si>
  <si>
    <t xml:space="preserve">Augmented Matrix for RREF:</t>
  </si>
  <si>
    <t xml:space="preserve">Cx</t>
  </si>
  <si>
    <t xml:space="preserve">Cy</t>
  </si>
  <si>
    <t xml:space="preserve">TBA</t>
  </si>
  <si>
    <t xml:space="preserve">M =</t>
  </si>
  <si>
    <t xml:space="preserve">Calculations from Substitution method.  If using MatLab, type results of RREF in table below.</t>
  </si>
  <si>
    <t xml:space="preserve">Description</t>
  </si>
  <si>
    <t xml:space="preserve">Calculation</t>
  </si>
  <si>
    <t xml:space="preserve">Magnitude T =</t>
  </si>
  <si>
    <t xml:space="preserve">N</t>
  </si>
  <si>
    <t xml:space="preserve">Cx =</t>
  </si>
  <si>
    <t xml:space="preserve">Cy =</t>
  </si>
  <si>
    <t xml:space="preserve">Magnitude C =</t>
  </si>
  <si>
    <t xml:space="preserve">Theta C =</t>
  </si>
  <si>
    <t xml:space="preserve">radians</t>
  </si>
  <si>
    <t xml:space="preserve">Problem 2 (40 pts)</t>
  </si>
  <si>
    <t xml:space="preserve">NOTE:  DAE is one piece cable!</t>
  </si>
  <si>
    <t xml:space="preserve">Unit</t>
  </si>
  <si>
    <t xml:space="preserve">A</t>
  </si>
  <si>
    <t xml:space="preserve">&lt;in&gt;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</si>
  <si>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</si>
  <si>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</si>
  <si>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</si>
  <si>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</si>
  <si>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</si>
  <si>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AB =</t>
  </si>
  <si>
    <t xml:space="preserve">BC = </t>
  </si>
  <si>
    <t xml:space="preserve">AD = </t>
  </si>
  <si>
    <t xml:space="preserve">AE = </t>
  </si>
  <si>
    <t xml:space="preserve">BF = </t>
  </si>
  <si>
    <t xml:space="preserve">AC =</t>
  </si>
  <si>
    <t xml:space="preserve">eBF = </t>
  </si>
  <si>
    <t xml:space="preserve">eAD =</t>
  </si>
  <si>
    <t xml:space="preserve">eAE =</t>
  </si>
  <si>
    <r>
      <rPr>
        <b val="true"/>
        <sz val="11"/>
        <color rgb="FF000000"/>
        <rFont val="Calibri"/>
        <family val="2"/>
        <charset val="1"/>
      </rPr>
      <t xml:space="preserve">a)    FBD and assumptions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(10 pts)</t>
    </r>
  </si>
  <si>
    <t xml:space="preserve">Assume:</t>
  </si>
  <si>
    <t xml:space="preserve">Ideal pin at C, weigthless components, regib body boom</t>
  </si>
  <si>
    <t xml:space="preserve">List coordinates</t>
  </si>
  <si>
    <t xml:space="preserve">You are also encouraged to use this area to calculate your position and unit vectors and to perform any</t>
  </si>
  <si>
    <t xml:space="preserve">intermediate calculations required to write your Equilibrium Equations.  Label your calculations.</t>
  </si>
  <si>
    <t xml:space="preserve">E Mc = </t>
  </si>
  <si>
    <t xml:space="preserve">rBC x eBF |FBF| + rAC x eAD |FAD| + rAC x eAE |FAE| + rBC x (0,400,0) = 0</t>
  </si>
  <si>
    <t xml:space="preserve">(0, -9.486,0) * |FBF| + (0,18.55,0) |FAD| + (-18.55,0,0) |FAE| + (12000,0,0) = 0</t>
  </si>
  <si>
    <t xml:space="preserve">E Mcx =</t>
  </si>
  <si>
    <t xml:space="preserve">-18.55 |FAD| + 12000 = 0</t>
  </si>
  <si>
    <t xml:space="preserve">Calculations done using wolfram</t>
  </si>
  <si>
    <t xml:space="preserve">E Mcy =</t>
  </si>
  <si>
    <t xml:space="preserve">-9.8486 |FBF| + 18.55 |FAD| = 0</t>
  </si>
  <si>
    <t xml:space="preserve">E Mcz =</t>
  </si>
  <si>
    <t xml:space="preserve">NOTE: since it is a single cable, |FDAE| = |FAD| + |FAE| and |FAD| = |FAE|</t>
  </si>
  <si>
    <r>
      <rPr>
        <b val="true"/>
        <sz val="11"/>
        <color rgb="FF000000"/>
        <rFont val="Calibri"/>
        <family val="2"/>
        <charset val="1"/>
      </rPr>
      <t xml:space="preserve">c)   Solve for Reactions at A and B and for TFE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</si>
  <si>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You can choose to calculate the requested values using substitution with equations in the cells below or you</t>
  </si>
  <si>
    <t xml:space="preserve">can use MatLab and record the results below.  If you use MatLab, show your Augmented Matrix below.</t>
  </si>
  <si>
    <t xml:space="preserve">NOTE: I used F, instead of T for the equivalent forces.</t>
  </si>
  <si>
    <t xml:space="preserve">Augmented Matrix for RREF - Since there are 5 unknowns, use 5 of the equations for RREF</t>
  </si>
  <si>
    <t xml:space="preserve">Cz</t>
  </si>
  <si>
    <t xml:space="preserve">TDAE</t>
  </si>
  <si>
    <t xml:space="preserve">TBF</t>
  </si>
  <si>
    <t xml:space="preserve">b</t>
  </si>
  <si>
    <t xml:space="preserve"> = 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</si>
</sst>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"/>
    <numFmt numFmtId="167" formatCode="0.00"/>
    <numFmt numFmtId="168" formatCode="0"/>
    <numFmt numFmtId="169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jpeg"/><Relationship Id="rId3" Type="http://schemas.openxmlformats.org/officeDocument/2006/relationships/image" Target="../media/image21.jpeg"/><Relationship Id="rId4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374760</xdr:colOff>
      <xdr:row>1</xdr:row>
      <xdr:rowOff>6480</xdr:rowOff>
    </xdr:from>
    <xdr:to>
      <xdr:col>9</xdr:col>
      <xdr:colOff>570960</xdr:colOff>
      <xdr:row>12</xdr:row>
      <xdr:rowOff>160200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58160" y="272880"/>
          <a:ext cx="5160600" cy="3087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29</xdr:row>
      <xdr:rowOff>0</xdr:rowOff>
    </xdr:from>
    <xdr:to>
      <xdr:col>5</xdr:col>
      <xdr:colOff>349200</xdr:colOff>
      <xdr:row>37</xdr:row>
      <xdr:rowOff>70200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383400" y="6413400"/>
          <a:ext cx="2824920" cy="154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0</xdr:colOff>
      <xdr:row>30</xdr:row>
      <xdr:rowOff>0</xdr:rowOff>
    </xdr:from>
    <xdr:to>
      <xdr:col>8</xdr:col>
      <xdr:colOff>401040</xdr:colOff>
      <xdr:row>36</xdr:row>
      <xdr:rowOff>177480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3470760" y="6597360"/>
          <a:ext cx="1666440" cy="1282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183600</xdr:colOff>
      <xdr:row>40</xdr:row>
      <xdr:rowOff>9360</xdr:rowOff>
    </xdr:from>
    <xdr:to>
      <xdr:col>4</xdr:col>
      <xdr:colOff>272520</xdr:colOff>
      <xdr:row>46</xdr:row>
      <xdr:rowOff>182520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375120" y="8448480"/>
          <a:ext cx="2044800" cy="1303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419040</xdr:colOff>
      <xdr:row>1</xdr:row>
      <xdr:rowOff>64080</xdr:rowOff>
    </xdr:from>
    <xdr:to>
      <xdr:col>10</xdr:col>
      <xdr:colOff>583920</xdr:colOff>
      <xdr:row>15</xdr:row>
      <xdr:rowOff>187920</xdr:rowOff>
    </xdr:to>
    <xdr:pic>
      <xdr:nvPicPr>
        <xdr:cNvPr id="4" name="Picture 2" descr=""/>
        <xdr:cNvPicPr/>
      </xdr:nvPicPr>
      <xdr:blipFill>
        <a:blip r:embed="rId1"/>
        <a:stretch/>
      </xdr:blipFill>
      <xdr:spPr>
        <a:xfrm>
          <a:off x="751680" y="330480"/>
          <a:ext cx="5447520" cy="365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24</xdr:row>
      <xdr:rowOff>18000</xdr:rowOff>
    </xdr:from>
    <xdr:to>
      <xdr:col>11</xdr:col>
      <xdr:colOff>501120</xdr:colOff>
      <xdr:row>37</xdr:row>
      <xdr:rowOff>29160</xdr:rowOff>
    </xdr:to>
    <xdr:pic>
      <xdr:nvPicPr>
        <xdr:cNvPr id="5" name="Image 4" descr=""/>
        <xdr:cNvPicPr/>
      </xdr:nvPicPr>
      <xdr:blipFill>
        <a:blip r:embed="rId2"/>
        <a:stretch/>
      </xdr:blipFill>
      <xdr:spPr>
        <a:xfrm>
          <a:off x="332640" y="5558760"/>
          <a:ext cx="6395040" cy="3065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55</xdr:row>
      <xdr:rowOff>0</xdr:rowOff>
    </xdr:from>
    <xdr:to>
      <xdr:col>11</xdr:col>
      <xdr:colOff>176760</xdr:colOff>
      <xdr:row>73</xdr:row>
      <xdr:rowOff>24120</xdr:rowOff>
    </xdr:to>
    <xdr:pic>
      <xdr:nvPicPr>
        <xdr:cNvPr id="6" name="Image 5" descr=""/>
        <xdr:cNvPicPr/>
      </xdr:nvPicPr>
      <xdr:blipFill>
        <a:blip r:embed="rId3"/>
        <a:stretch/>
      </xdr:blipFill>
      <xdr:spPr>
        <a:xfrm>
          <a:off x="1127520" y="11958120"/>
          <a:ext cx="5275800" cy="338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215280</xdr:colOff>
      <xdr:row>26</xdr:row>
      <xdr:rowOff>170640</xdr:rowOff>
    </xdr:to>
    <xdr:pic>
      <xdr:nvPicPr>
        <xdr:cNvPr id="7" name="image3.jpg" descr=""/>
        <xdr:cNvPicPr/>
      </xdr:nvPicPr>
      <xdr:blipFill>
        <a:blip r:embed="rId1"/>
        <a:srcRect l="0" t="0" r="0" b="26814"/>
        <a:stretch/>
      </xdr:blipFill>
      <xdr:spPr>
        <a:xfrm>
          <a:off x="0" y="0"/>
          <a:ext cx="5718600" cy="495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164520</xdr:colOff>
      <xdr:row>39</xdr:row>
      <xdr:rowOff>56520</xdr:rowOff>
    </xdr:to>
    <xdr:pic>
      <xdr:nvPicPr>
        <xdr:cNvPr id="8" name="image2.jpg" descr=""/>
        <xdr:cNvPicPr/>
      </xdr:nvPicPr>
      <xdr:blipFill>
        <a:blip r:embed="rId2"/>
        <a:srcRect l="0" t="12110" r="0" b="37111"/>
        <a:stretch/>
      </xdr:blipFill>
      <xdr:spPr>
        <a:xfrm>
          <a:off x="127080" y="4971960"/>
          <a:ext cx="5540760" cy="22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63000</xdr:colOff>
      <xdr:row>14</xdr:row>
      <xdr:rowOff>113760</xdr:rowOff>
    </xdr:to>
    <xdr:pic>
      <xdr:nvPicPr>
        <xdr:cNvPr id="9" name="image4.jpg" descr=""/>
        <xdr:cNvPicPr/>
      </xdr:nvPicPr>
      <xdr:blipFill>
        <a:blip r:embed="rId3"/>
        <a:srcRect l="0" t="55008" r="0" b="14721"/>
        <a:stretch/>
      </xdr:blipFill>
      <xdr:spPr>
        <a:xfrm>
          <a:off x="6087600" y="95400"/>
          <a:ext cx="5593680" cy="259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43560</xdr:colOff>
      <xdr:row>38</xdr:row>
      <xdr:rowOff>94320</xdr:rowOff>
    </xdr:to>
    <xdr:pic>
      <xdr:nvPicPr>
        <xdr:cNvPr id="10" name="image1.jpg" descr=""/>
        <xdr:cNvPicPr/>
      </xdr:nvPicPr>
      <xdr:blipFill>
        <a:blip r:embed="rId4"/>
        <a:srcRect l="0" t="23191" r="0" b="12278"/>
        <a:stretch/>
      </xdr:blipFill>
      <xdr:spPr>
        <a:xfrm>
          <a:off x="6093720" y="2749320"/>
          <a:ext cx="5568120" cy="434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X64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30" activeCellId="0" sqref="D30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13.55"/>
    <col collapsed="false" customWidth="false" hidden="false" outlineLevel="0" max="4" min="4" style="0" width="11.45"/>
    <col collapsed="false" customWidth="true" hidden="false" outlineLevel="0" max="5" min="5" style="0" width="10.09"/>
    <col collapsed="false" customWidth="true" hidden="false" outlineLevel="0" max="6" min="6" style="0" width="8.67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1" t="s">
        <v>0</v>
      </c>
      <c r="D1" s="2"/>
      <c r="E1" s="2"/>
      <c r="F1" s="2"/>
      <c r="G1" s="2"/>
      <c r="H1" s="2"/>
      <c r="I1" s="2"/>
      <c r="J1" s="2"/>
      <c r="K1" s="2"/>
      <c r="M1" s="3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O3" s="0" t="s">
        <v>3</v>
      </c>
      <c r="P3" s="0" t="s">
        <v>4</v>
      </c>
      <c r="Q3" s="0" t="s">
        <v>5</v>
      </c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M4" s="0" t="s">
        <v>6</v>
      </c>
      <c r="N4" s="0" t="n">
        <f aca="false">SQRT(N6^2 + N5^2)</f>
        <v>0.447213595499958</v>
      </c>
      <c r="R4" s="0" t="s">
        <v>7</v>
      </c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M5" s="0" t="s">
        <v>8</v>
      </c>
      <c r="N5" s="0" t="n">
        <v>0.4</v>
      </c>
      <c r="R5" s="0" t="s">
        <v>7</v>
      </c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M6" s="0" t="s">
        <v>9</v>
      </c>
      <c r="N6" s="0" t="n">
        <v>0.2</v>
      </c>
      <c r="R6" s="0" t="s">
        <v>7</v>
      </c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M7" s="0" t="s">
        <v>10</v>
      </c>
      <c r="N7" s="0" t="n">
        <v>0.25</v>
      </c>
      <c r="R7" s="0" t="s">
        <v>7</v>
      </c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M8" s="0" t="s">
        <v>11</v>
      </c>
      <c r="N8" s="0" t="n">
        <v>0.5</v>
      </c>
      <c r="R8" s="0" t="s">
        <v>7</v>
      </c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M9" s="0" t="s">
        <v>12</v>
      </c>
      <c r="N9" s="0" t="n">
        <v>0.5</v>
      </c>
      <c r="R9" s="0" t="s">
        <v>7</v>
      </c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M10" s="0" t="s">
        <v>13</v>
      </c>
      <c r="O10" s="0" t="n">
        <v>0</v>
      </c>
      <c r="P10" s="0" t="n">
        <v>200</v>
      </c>
      <c r="Q10" s="0" t="n">
        <v>0</v>
      </c>
      <c r="R10" s="0" t="s">
        <v>14</v>
      </c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M11" s="0" t="s">
        <v>15</v>
      </c>
      <c r="O11" s="0" t="n">
        <v>0</v>
      </c>
      <c r="P11" s="0" t="n">
        <v>300</v>
      </c>
      <c r="Q11" s="0" t="n">
        <v>0</v>
      </c>
      <c r="R11" s="0" t="s">
        <v>14</v>
      </c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</row>
    <row r="14" s="5" customFormat="true" ht="14.5" hidden="false" customHeight="false" outlineLevel="0" collapsed="false">
      <c r="C14" s="6" t="s">
        <v>16</v>
      </c>
      <c r="D14" s="7"/>
      <c r="E14" s="7"/>
      <c r="F14" s="7"/>
      <c r="G14" s="7"/>
      <c r="H14" s="7"/>
      <c r="I14" s="7"/>
      <c r="J14" s="7"/>
      <c r="K14" s="7"/>
    </row>
    <row r="15" s="8" customFormat="true" ht="14.5" hidden="false" customHeight="false" outlineLevel="0" collapsed="false">
      <c r="C15" s="6" t="s">
        <v>17</v>
      </c>
      <c r="D15" s="6" t="s">
        <v>18</v>
      </c>
      <c r="E15" s="9" t="s">
        <v>19</v>
      </c>
      <c r="F15" s="6"/>
      <c r="G15" s="6"/>
      <c r="H15" s="6"/>
      <c r="I15" s="6"/>
      <c r="J15" s="6"/>
      <c r="K15" s="6"/>
    </row>
    <row r="16" s="5" customFormat="true" ht="14.5" hidden="false" customHeight="false" outlineLevel="0" collapsed="false">
      <c r="C16" s="7"/>
      <c r="D16" s="7"/>
      <c r="E16" s="7"/>
      <c r="F16" s="7"/>
      <c r="G16" s="7"/>
      <c r="H16" s="7"/>
      <c r="I16" s="7"/>
      <c r="J16" s="7"/>
      <c r="K16" s="7"/>
    </row>
    <row r="17" s="5" customFormat="true" ht="14.5" hidden="false" customHeight="false" outlineLevel="0" collapsed="false">
      <c r="C17" s="7"/>
      <c r="D17" s="7"/>
      <c r="E17" s="7"/>
      <c r="F17" s="7"/>
      <c r="G17" s="7"/>
      <c r="H17" s="7"/>
      <c r="I17" s="7"/>
      <c r="J17" s="7"/>
      <c r="K17" s="7"/>
    </row>
    <row r="18" s="5" customFormat="true" ht="14.5" hidden="false" customHeight="false" outlineLevel="0" collapsed="false">
      <c r="C18" s="7"/>
      <c r="D18" s="7"/>
      <c r="E18" s="7"/>
      <c r="F18" s="7"/>
      <c r="G18" s="7"/>
      <c r="H18" s="7"/>
      <c r="I18" s="7"/>
      <c r="J18" s="7"/>
      <c r="K18" s="7"/>
    </row>
    <row r="19" s="5" customFormat="true" ht="14.5" hidden="false" customHeight="false" outlineLevel="0" collapsed="false">
      <c r="C19" s="7"/>
      <c r="D19" s="7"/>
      <c r="E19" s="7"/>
      <c r="F19" s="7"/>
      <c r="G19" s="7"/>
      <c r="H19" s="7"/>
      <c r="I19" s="7"/>
      <c r="J19" s="7"/>
      <c r="K19" s="7"/>
    </row>
    <row r="20" s="5" customFormat="true" ht="14.5" hidden="false" customHeight="false" outlineLevel="0" collapsed="false">
      <c r="C20" s="7"/>
      <c r="D20" s="7"/>
      <c r="E20" s="7"/>
      <c r="F20" s="7"/>
      <c r="G20" s="7"/>
      <c r="H20" s="7"/>
      <c r="I20" s="7"/>
      <c r="J20" s="7"/>
      <c r="K20" s="7"/>
    </row>
    <row r="21" s="5" customFormat="true" ht="14.5" hidden="false" customHeight="false" outlineLevel="0" collapsed="false">
      <c r="C21" s="7"/>
      <c r="D21" s="7"/>
      <c r="E21" s="7"/>
      <c r="F21" s="7"/>
      <c r="G21" s="7"/>
      <c r="H21" s="7"/>
      <c r="I21" s="7"/>
      <c r="J21" s="7"/>
      <c r="K21" s="7"/>
    </row>
    <row r="22" s="5" customFormat="true" ht="14.5" hidden="false" customHeight="false" outlineLevel="0" collapsed="false">
      <c r="C22" s="6" t="s">
        <v>20</v>
      </c>
      <c r="D22" s="7"/>
      <c r="E22" s="7"/>
      <c r="F22" s="7"/>
      <c r="G22" s="6"/>
      <c r="H22" s="7"/>
      <c r="I22" s="7"/>
      <c r="J22" s="7"/>
      <c r="K22" s="7"/>
    </row>
    <row r="23" s="5" customFormat="true" ht="14.5" hidden="false" customHeight="false" outlineLevel="0" collapsed="false">
      <c r="C23" s="7"/>
      <c r="D23" s="10"/>
      <c r="E23" s="7"/>
      <c r="F23" s="7"/>
      <c r="G23" s="6"/>
      <c r="H23" s="7"/>
      <c r="I23" s="7"/>
      <c r="J23" s="7"/>
      <c r="K23" s="7"/>
    </row>
    <row r="24" s="5" customFormat="true" ht="14.5" hidden="false" customHeight="false" outlineLevel="0" collapsed="false">
      <c r="C24" s="6"/>
      <c r="D24" s="7"/>
      <c r="E24" s="7"/>
      <c r="F24" s="7"/>
      <c r="G24" s="6"/>
      <c r="H24" s="7"/>
      <c r="I24" s="7"/>
      <c r="J24" s="7"/>
      <c r="K24" s="7"/>
    </row>
    <row r="25" s="5" customFormat="true" ht="14.5" hidden="false" customHeight="false" outlineLevel="0" collapsed="false">
      <c r="C25" s="6"/>
      <c r="D25" s="7"/>
      <c r="E25" s="7"/>
      <c r="F25" s="7"/>
      <c r="G25" s="6"/>
      <c r="H25" s="7"/>
      <c r="I25" s="7"/>
      <c r="J25" s="7"/>
      <c r="K25" s="7"/>
    </row>
    <row r="26" s="5" customFormat="true" ht="14.5" hidden="false" customHeight="false" outlineLevel="0" collapsed="false">
      <c r="C26" s="6"/>
      <c r="D26" s="7"/>
      <c r="E26" s="7"/>
      <c r="F26" s="7"/>
      <c r="G26" s="6"/>
      <c r="H26" s="7"/>
      <c r="I26" s="7"/>
      <c r="J26" s="7"/>
      <c r="K26" s="7"/>
    </row>
    <row r="27" s="5" customFormat="true" ht="14.5" hidden="false" customHeight="false" outlineLevel="0" collapsed="false">
      <c r="C27" s="11" t="s">
        <v>21</v>
      </c>
      <c r="D27" s="7"/>
      <c r="E27" s="12"/>
      <c r="F27" s="7"/>
      <c r="G27" s="7"/>
      <c r="H27" s="12"/>
      <c r="I27" s="7"/>
      <c r="J27" s="7"/>
      <c r="K27" s="7"/>
    </row>
    <row r="28" s="5" customFormat="true" ht="14.5" hidden="false" customHeight="false" outlineLevel="0" collapsed="false">
      <c r="C28" s="11" t="s">
        <v>22</v>
      </c>
      <c r="D28" s="7"/>
      <c r="E28" s="7"/>
      <c r="F28" s="7"/>
      <c r="G28" s="7"/>
      <c r="H28" s="7"/>
      <c r="I28" s="7"/>
      <c r="J28" s="7"/>
      <c r="K28" s="7"/>
    </row>
    <row r="29" s="5" customFormat="true" ht="14.5" hidden="false" customHeight="false" outlineLevel="0" collapsed="false">
      <c r="C29" s="11" t="s">
        <v>23</v>
      </c>
      <c r="D29" s="7" t="s">
        <v>24</v>
      </c>
      <c r="E29" s="7"/>
      <c r="F29" s="7"/>
      <c r="G29" s="7"/>
      <c r="H29" s="7"/>
      <c r="I29" s="7"/>
      <c r="J29" s="7"/>
      <c r="K29" s="7"/>
    </row>
    <row r="30" s="5" customFormat="true" ht="14.5" hidden="false" customHeight="false" outlineLevel="0" collapsed="false">
      <c r="C30" s="11"/>
      <c r="D30" s="7"/>
      <c r="E30" s="7"/>
      <c r="F30" s="7"/>
      <c r="G30" s="7"/>
      <c r="H30" s="7"/>
      <c r="I30" s="7"/>
      <c r="J30" s="7"/>
      <c r="K30" s="7"/>
    </row>
    <row r="31" s="5" customFormat="true" ht="14.5" hidden="false" customHeight="false" outlineLevel="0" collapsed="false">
      <c r="C31" s="11"/>
      <c r="D31" s="7"/>
      <c r="E31" s="7"/>
      <c r="F31" s="7"/>
      <c r="G31" s="7"/>
      <c r="H31" s="7"/>
      <c r="I31" s="7"/>
      <c r="J31" s="7"/>
      <c r="K31" s="7"/>
    </row>
    <row r="32" s="5" customFormat="true" ht="14.5" hidden="false" customHeight="false" outlineLevel="0" collapsed="false">
      <c r="C32" s="11"/>
      <c r="D32" s="7"/>
      <c r="E32" s="7"/>
      <c r="F32" s="7"/>
      <c r="G32" s="7"/>
      <c r="H32" s="7"/>
      <c r="I32" s="7"/>
      <c r="J32" s="7"/>
      <c r="K32" s="7"/>
    </row>
    <row r="33" s="5" customFormat="true" ht="14.5" hidden="false" customHeight="false" outlineLevel="0" collapsed="false">
      <c r="C33" s="11"/>
      <c r="D33" s="7"/>
      <c r="E33" s="7"/>
      <c r="F33" s="7"/>
      <c r="G33" s="7"/>
      <c r="H33" s="7"/>
      <c r="I33" s="7"/>
      <c r="J33" s="7"/>
      <c r="K33" s="7"/>
    </row>
    <row r="34" s="5" customFormat="true" ht="14.5" hidden="false" customHeight="false" outlineLevel="0" collapsed="false">
      <c r="C34" s="11"/>
      <c r="D34" s="7"/>
      <c r="E34" s="7"/>
      <c r="F34" s="7"/>
      <c r="G34" s="7"/>
      <c r="H34" s="7"/>
      <c r="I34" s="7"/>
      <c r="J34" s="7"/>
      <c r="K34" s="7"/>
    </row>
    <row r="35" s="5" customFormat="true" ht="14.5" hidden="false" customHeight="false" outlineLevel="0" collapsed="false">
      <c r="C35" s="11"/>
      <c r="D35" s="7"/>
      <c r="E35" s="7"/>
      <c r="F35" s="7"/>
      <c r="G35" s="7"/>
      <c r="H35" s="7"/>
      <c r="I35" s="7"/>
      <c r="J35" s="7"/>
      <c r="K35" s="7"/>
    </row>
    <row r="36" s="5" customFormat="true" ht="14.5" hidden="false" customHeight="false" outlineLevel="0" collapsed="false">
      <c r="C36" s="11"/>
      <c r="D36" s="7"/>
      <c r="E36" s="7"/>
      <c r="F36" s="7"/>
      <c r="G36" s="7"/>
      <c r="H36" s="7"/>
      <c r="I36" s="7"/>
      <c r="J36" s="7"/>
      <c r="K36" s="7"/>
    </row>
    <row r="37" s="5" customFormat="true" ht="14.5" hidden="false" customHeight="false" outlineLevel="0" collapsed="false">
      <c r="C37" s="11"/>
      <c r="D37" s="7"/>
      <c r="E37" s="7"/>
      <c r="F37" s="7"/>
      <c r="G37" s="7"/>
      <c r="H37" s="7"/>
      <c r="I37" s="7"/>
      <c r="J37" s="7"/>
      <c r="K37" s="7"/>
    </row>
    <row r="38" s="5" customFormat="true" ht="14.5" hidden="false" customHeight="false" outlineLevel="0" collapsed="false">
      <c r="C38" s="11"/>
      <c r="D38" s="7"/>
      <c r="E38" s="7"/>
      <c r="F38" s="7"/>
      <c r="G38" s="7"/>
      <c r="H38" s="7"/>
      <c r="I38" s="7"/>
      <c r="J38" s="7"/>
      <c r="K38" s="7"/>
    </row>
    <row r="39" s="5" customFormat="true" ht="14.5" hidden="false" customHeight="false" outlineLevel="0" collapsed="false">
      <c r="C39" s="13"/>
      <c r="D39" s="7"/>
      <c r="E39" s="7"/>
      <c r="F39" s="7"/>
      <c r="G39" s="7"/>
      <c r="H39" s="7"/>
      <c r="I39" s="7"/>
      <c r="J39" s="7"/>
      <c r="K39" s="7"/>
    </row>
    <row r="40" s="5" customFormat="true" ht="14.5" hidden="false" customHeight="false" outlineLevel="0" collapsed="false">
      <c r="C40" s="14" t="s">
        <v>25</v>
      </c>
      <c r="D40" s="7"/>
      <c r="E40" s="13"/>
      <c r="F40" s="7"/>
      <c r="G40" s="7"/>
      <c r="H40" s="7"/>
      <c r="I40" s="7"/>
      <c r="J40" s="7"/>
      <c r="K40" s="7"/>
    </row>
    <row r="41" s="5" customFormat="true" ht="14.5" hidden="false" customHeight="false" outlineLevel="0" collapsed="false">
      <c r="C41" s="7"/>
      <c r="D41" s="7"/>
      <c r="E41" s="7"/>
      <c r="F41" s="7"/>
      <c r="G41" s="7"/>
      <c r="H41" s="7"/>
      <c r="I41" s="7"/>
      <c r="J41" s="7"/>
      <c r="K41" s="7"/>
    </row>
    <row r="42" s="5" customFormat="true" ht="14.5" hidden="false" customHeight="false" outlineLevel="0" collapsed="false">
      <c r="C42" s="7"/>
      <c r="D42" s="7"/>
      <c r="E42" s="7"/>
      <c r="F42" s="7"/>
      <c r="G42" s="7"/>
      <c r="H42" s="7"/>
      <c r="I42" s="7"/>
      <c r="J42" s="7"/>
      <c r="K42" s="7"/>
    </row>
    <row r="43" s="5" customFormat="true" ht="15" hidden="false" customHeight="true" outlineLevel="0" collapsed="false">
      <c r="C43" s="7"/>
      <c r="D43" s="7"/>
      <c r="E43" s="7"/>
      <c r="F43" s="7"/>
      <c r="G43" s="7"/>
      <c r="H43" s="7"/>
      <c r="I43" s="7"/>
      <c r="J43" s="7"/>
      <c r="K43" s="7"/>
    </row>
    <row r="44" s="5" customFormat="true" ht="15" hidden="false" customHeight="true" outlineLevel="0" collapsed="false">
      <c r="C44" s="7"/>
      <c r="D44" s="7"/>
      <c r="E44" s="7"/>
      <c r="F44" s="7"/>
      <c r="G44" s="7"/>
      <c r="H44" s="7"/>
      <c r="I44" s="7"/>
      <c r="J44" s="7"/>
      <c r="K44" s="7"/>
    </row>
    <row r="45" s="5" customFormat="true" ht="15" hidden="false" customHeight="true" outlineLevel="0" collapsed="false">
      <c r="C45" s="7"/>
      <c r="D45" s="7"/>
      <c r="E45" s="7"/>
      <c r="F45" s="7"/>
      <c r="G45" s="7"/>
      <c r="H45" s="7"/>
      <c r="I45" s="7"/>
      <c r="J45" s="7"/>
      <c r="K45" s="7"/>
    </row>
    <row r="46" s="5" customFormat="true" ht="15" hidden="false" customHeight="true" outlineLevel="0" collapsed="false">
      <c r="C46" s="7"/>
      <c r="D46" s="7"/>
      <c r="E46" s="7"/>
      <c r="F46" s="7"/>
      <c r="G46" s="7"/>
      <c r="H46" s="7"/>
      <c r="I46" s="7"/>
      <c r="J46" s="7"/>
      <c r="K46" s="7"/>
    </row>
    <row r="47" s="5" customFormat="true" ht="15" hidden="false" customHeight="true" outlineLevel="0" collapsed="false">
      <c r="C47" s="7"/>
      <c r="D47" s="7"/>
      <c r="E47" s="7"/>
      <c r="F47" s="7"/>
      <c r="G47" s="7"/>
      <c r="H47" s="7"/>
      <c r="I47" s="7"/>
      <c r="J47" s="7"/>
      <c r="K47" s="7"/>
    </row>
    <row r="48" s="5" customFormat="true" ht="14.5" hidden="false" customHeight="false" outlineLevel="0" collapsed="false">
      <c r="C48" s="14" t="s">
        <v>26</v>
      </c>
      <c r="D48" s="7"/>
      <c r="E48" s="13"/>
      <c r="F48" s="7"/>
      <c r="G48" s="7"/>
      <c r="H48" s="7"/>
      <c r="I48" s="7"/>
      <c r="J48" s="7"/>
      <c r="K48" s="7"/>
    </row>
    <row r="49" s="5" customFormat="true" ht="14.5" hidden="false" customHeight="false" outlineLevel="0" collapsed="false">
      <c r="C49" s="7" t="s">
        <v>27</v>
      </c>
      <c r="D49" s="15"/>
      <c r="E49" s="16"/>
      <c r="F49" s="15"/>
      <c r="G49" s="7"/>
      <c r="H49" s="7"/>
      <c r="I49" s="7"/>
      <c r="J49" s="7"/>
      <c r="K49" s="7"/>
    </row>
    <row r="50" s="5" customFormat="true" ht="14.5" hidden="false" customHeight="false" outlineLevel="0" collapsed="false">
      <c r="C50" s="7" t="s">
        <v>28</v>
      </c>
      <c r="D50" s="15"/>
      <c r="E50" s="16"/>
      <c r="F50" s="15"/>
      <c r="G50" s="7"/>
      <c r="H50" s="7"/>
      <c r="I50" s="7"/>
      <c r="J50" s="7"/>
      <c r="K50" s="7"/>
    </row>
    <row r="51" s="5" customFormat="true" ht="14.5" hidden="false" customHeight="false" outlineLevel="0" collapsed="false">
      <c r="C51" s="6" t="s">
        <v>29</v>
      </c>
      <c r="D51" s="15"/>
      <c r="E51" s="16"/>
      <c r="F51" s="15"/>
      <c r="G51" s="7"/>
      <c r="H51" s="7"/>
      <c r="I51" s="7"/>
      <c r="J51" s="7"/>
      <c r="K51" s="7"/>
    </row>
    <row r="52" s="5" customFormat="true" ht="14.5" hidden="false" customHeight="false" outlineLevel="0" collapsed="false">
      <c r="C52" s="7"/>
      <c r="D52" s="15" t="s">
        <v>30</v>
      </c>
      <c r="E52" s="16" t="s">
        <v>31</v>
      </c>
      <c r="F52" s="15" t="s">
        <v>32</v>
      </c>
      <c r="G52" s="7"/>
      <c r="H52" s="7"/>
      <c r="I52" s="7"/>
      <c r="J52" s="7"/>
      <c r="K52" s="7"/>
    </row>
    <row r="53" s="5" customFormat="true" ht="14.5" hidden="false" customHeight="false" outlineLevel="0" collapsed="false">
      <c r="C53" s="7"/>
      <c r="D53" s="17" t="n">
        <v>1</v>
      </c>
      <c r="E53" s="18" t="n">
        <v>0</v>
      </c>
      <c r="F53" s="19" t="n">
        <f aca="false">-N5/N4</f>
        <v>-0.894427190999916</v>
      </c>
      <c r="G53" s="20" t="n">
        <v>0</v>
      </c>
      <c r="H53" s="7"/>
      <c r="I53" s="7"/>
      <c r="J53" s="7"/>
      <c r="K53" s="7"/>
    </row>
    <row r="54" s="5" customFormat="true" ht="14.5" hidden="false" customHeight="false" outlineLevel="0" collapsed="false">
      <c r="C54" s="7" t="s">
        <v>33</v>
      </c>
      <c r="D54" s="21" t="n">
        <v>0</v>
      </c>
      <c r="E54" s="16" t="n">
        <v>1</v>
      </c>
      <c r="F54" s="15" t="n">
        <f aca="false">-N7/N4</f>
        <v>-0.559016994374947</v>
      </c>
      <c r="G54" s="22" t="n">
        <f aca="false">P11+P10</f>
        <v>500</v>
      </c>
      <c r="H54" s="7"/>
      <c r="I54" s="7"/>
      <c r="J54" s="7"/>
      <c r="K54" s="7"/>
    </row>
    <row r="55" s="5" customFormat="true" ht="14.5" hidden="false" customHeight="false" outlineLevel="0" collapsed="false">
      <c r="C55" s="7"/>
      <c r="D55" s="23" t="n">
        <v>0</v>
      </c>
      <c r="E55" s="24" t="n">
        <v>0</v>
      </c>
      <c r="F55" s="25" t="n">
        <f aca="false">N5*N7/N4</f>
        <v>0.223606797749979</v>
      </c>
      <c r="G55" s="26" t="n">
        <f aca="false">P10*N8+P11*(N8+N9)</f>
        <v>400</v>
      </c>
      <c r="H55" s="7"/>
      <c r="I55" s="7"/>
      <c r="J55" s="7"/>
      <c r="K55" s="7"/>
    </row>
    <row r="56" s="5" customFormat="true" ht="14.5" hidden="false" customHeight="false" outlineLevel="0" collapsed="false">
      <c r="C56" s="7"/>
      <c r="D56" s="27"/>
      <c r="E56" s="28"/>
      <c r="F56" s="27"/>
      <c r="G56" s="27"/>
      <c r="H56" s="7"/>
      <c r="I56" s="7"/>
      <c r="J56" s="7"/>
      <c r="K56" s="7"/>
    </row>
    <row r="57" customFormat="false" ht="14.5" hidden="false" customHeight="false" outlineLevel="0" collapsed="false">
      <c r="C57" s="14" t="s">
        <v>34</v>
      </c>
      <c r="D57" s="29"/>
      <c r="E57" s="29"/>
      <c r="F57" s="29"/>
      <c r="G57" s="29"/>
      <c r="H57" s="29"/>
      <c r="I57" s="29"/>
      <c r="J57" s="29"/>
      <c r="K57" s="29"/>
      <c r="L57" s="29"/>
    </row>
    <row r="58" s="5" customFormat="true" ht="14.5" hidden="false" customHeight="false" outlineLevel="0" collapsed="false">
      <c r="C58" s="30" t="s">
        <v>35</v>
      </c>
      <c r="D58" s="30" t="s">
        <v>36</v>
      </c>
      <c r="E58" s="30" t="s">
        <v>19</v>
      </c>
      <c r="F58" s="7"/>
      <c r="G58" s="7"/>
      <c r="H58" s="7"/>
      <c r="I58" s="7"/>
      <c r="J58" s="7"/>
      <c r="K58" s="7"/>
    </row>
    <row r="59" s="5" customFormat="true" ht="14.5" hidden="false" customHeight="false" outlineLevel="0" collapsed="false">
      <c r="C59" s="31" t="s">
        <v>37</v>
      </c>
      <c r="D59" s="32" t="n">
        <v>1788.9</v>
      </c>
      <c r="E59" s="33" t="s">
        <v>38</v>
      </c>
      <c r="F59" s="7"/>
      <c r="G59" s="7"/>
      <c r="H59" s="7"/>
      <c r="I59" s="7"/>
      <c r="J59" s="7"/>
      <c r="K59" s="7"/>
    </row>
    <row r="60" s="5" customFormat="true" ht="14.5" hidden="false" customHeight="false" outlineLevel="0" collapsed="false">
      <c r="C60" s="31" t="s">
        <v>39</v>
      </c>
      <c r="D60" s="34" t="n">
        <v>1599.9</v>
      </c>
      <c r="E60" s="33" t="s">
        <v>38</v>
      </c>
      <c r="F60" s="7"/>
      <c r="G60" s="7"/>
      <c r="H60" s="7"/>
      <c r="I60" s="7"/>
      <c r="J60" s="7"/>
      <c r="K60" s="7"/>
    </row>
    <row r="61" s="5" customFormat="true" ht="14.5" hidden="false" customHeight="false" outlineLevel="0" collapsed="false">
      <c r="C61" s="31" t="s">
        <v>40</v>
      </c>
      <c r="D61" s="34" t="n">
        <v>1500</v>
      </c>
      <c r="E61" s="33" t="s">
        <v>38</v>
      </c>
      <c r="F61" s="7"/>
      <c r="G61" s="7"/>
      <c r="H61" s="7"/>
      <c r="I61" s="7"/>
      <c r="J61" s="7"/>
      <c r="K61" s="7"/>
    </row>
    <row r="62" s="5" customFormat="true" ht="14.5" hidden="false" customHeight="false" outlineLevel="0" collapsed="false">
      <c r="C62" s="31" t="s">
        <v>41</v>
      </c>
      <c r="D62" s="35" t="n">
        <f aca="false">SQRT(D60^2+D61^2)</f>
        <v>2193.09826729219</v>
      </c>
      <c r="E62" s="33" t="s">
        <v>38</v>
      </c>
      <c r="F62" s="7"/>
      <c r="G62" s="7"/>
      <c r="H62" s="7"/>
      <c r="I62" s="7"/>
      <c r="J62" s="7"/>
      <c r="K62" s="7"/>
    </row>
    <row r="63" s="5" customFormat="true" ht="14.5" hidden="false" customHeight="false" outlineLevel="0" collapsed="false">
      <c r="C63" s="31" t="s">
        <v>42</v>
      </c>
      <c r="D63" s="35" t="n">
        <f aca="false">ATAN(D61/D60)</f>
        <v>0.753182467030744</v>
      </c>
      <c r="E63" s="33" t="s">
        <v>43</v>
      </c>
      <c r="F63" s="7"/>
      <c r="G63" s="7"/>
      <c r="H63" s="7"/>
      <c r="I63" s="7"/>
      <c r="J63" s="7"/>
      <c r="K63" s="7"/>
    </row>
    <row r="64" s="5" customFormat="true" ht="14.5" hidden="false" customHeight="false" outlineLevel="0" collapsed="false">
      <c r="C64" s="36"/>
      <c r="D64" s="7"/>
      <c r="E64" s="7"/>
      <c r="F64" s="7"/>
      <c r="G64" s="7"/>
      <c r="H64" s="7"/>
      <c r="I64" s="7"/>
      <c r="J64" s="7"/>
      <c r="K6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Y1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16" activeCellId="0" sqref="D116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4" min="3" style="0" width="11.2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1" t="s">
        <v>44</v>
      </c>
      <c r="D1" s="2"/>
      <c r="E1" s="2"/>
      <c r="F1" s="37" t="s">
        <v>45</v>
      </c>
      <c r="G1" s="4"/>
      <c r="H1" s="4"/>
      <c r="I1" s="2"/>
      <c r="J1" s="2"/>
      <c r="K1" s="2"/>
      <c r="L1" s="2"/>
      <c r="N1" s="3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O3" s="0" t="s">
        <v>3</v>
      </c>
      <c r="P3" s="0" t="s">
        <v>4</v>
      </c>
      <c r="Q3" s="0" t="s">
        <v>5</v>
      </c>
      <c r="R3" s="0" t="s">
        <v>46</v>
      </c>
    </row>
    <row r="4" customFormat="false" ht="19.7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N4" s="0" t="s">
        <v>47</v>
      </c>
      <c r="O4" s="0" t="n">
        <v>0</v>
      </c>
      <c r="P4" s="0" t="n">
        <v>0</v>
      </c>
      <c r="Q4" s="0" t="n">
        <v>50</v>
      </c>
      <c r="R4" s="0" t="s">
        <v>48</v>
      </c>
    </row>
    <row r="5" customFormat="false" ht="19.7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N5" s="0" t="s">
        <v>49</v>
      </c>
      <c r="O5" s="0" t="n">
        <v>0</v>
      </c>
      <c r="P5" s="0" t="n">
        <v>0</v>
      </c>
      <c r="Q5" s="0" t="n">
        <v>30</v>
      </c>
      <c r="R5" s="0" t="s">
        <v>48</v>
      </c>
    </row>
    <row r="6" customFormat="false" ht="19.7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N6" s="0" t="s">
        <v>50</v>
      </c>
      <c r="O6" s="0" t="n">
        <v>0</v>
      </c>
      <c r="P6" s="0" t="n">
        <v>0</v>
      </c>
      <c r="Q6" s="0" t="n">
        <v>0</v>
      </c>
      <c r="R6" s="0" t="s">
        <v>48</v>
      </c>
    </row>
    <row r="7" customFormat="false" ht="19.7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N7" s="0" t="s">
        <v>51</v>
      </c>
      <c r="O7" s="0" t="n">
        <v>-20</v>
      </c>
      <c r="P7" s="0" t="n">
        <v>0</v>
      </c>
      <c r="Q7" s="0" t="n">
        <v>0</v>
      </c>
      <c r="R7" s="0" t="s">
        <v>48</v>
      </c>
    </row>
    <row r="8" customFormat="false" ht="19.7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N8" s="0" t="s">
        <v>52</v>
      </c>
      <c r="O8" s="0" t="n">
        <v>0</v>
      </c>
      <c r="P8" s="0" t="n">
        <v>20</v>
      </c>
      <c r="Q8" s="0" t="n">
        <v>0</v>
      </c>
      <c r="R8" s="0" t="s">
        <v>48</v>
      </c>
    </row>
    <row r="9" customFormat="false" ht="19.7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N9" s="0" t="s">
        <v>53</v>
      </c>
      <c r="O9" s="0" t="n">
        <v>10</v>
      </c>
      <c r="P9" s="0" t="n">
        <v>0</v>
      </c>
      <c r="Q9" s="0" t="n">
        <v>0</v>
      </c>
      <c r="R9" s="0" t="s">
        <v>48</v>
      </c>
    </row>
    <row r="10" customFormat="false" ht="19.7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9.7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N11" s="0" t="s">
        <v>54</v>
      </c>
      <c r="O11" s="0" t="n">
        <f aca="false">O5-O4</f>
        <v>0</v>
      </c>
      <c r="P11" s="0" t="n">
        <f aca="false">P5-P4</f>
        <v>0</v>
      </c>
      <c r="Q11" s="0" t="n">
        <f aca="false">Q5-Q4</f>
        <v>-20</v>
      </c>
      <c r="R11" s="0" t="s">
        <v>48</v>
      </c>
    </row>
    <row r="12" customFormat="false" ht="19.7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N12" s="0" t="s">
        <v>55</v>
      </c>
      <c r="O12" s="0" t="n">
        <f aca="false">O6-O5</f>
        <v>0</v>
      </c>
      <c r="P12" s="0" t="n">
        <f aca="false">P6-P5</f>
        <v>0</v>
      </c>
      <c r="Q12" s="0" t="n">
        <f aca="false">Q6-Q5</f>
        <v>-30</v>
      </c>
      <c r="R12" s="0" t="s">
        <v>48</v>
      </c>
    </row>
    <row r="13" customFormat="false" ht="19.7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N13" s="0" t="s">
        <v>56</v>
      </c>
      <c r="O13" s="0" t="n">
        <f aca="false">O7-O4</f>
        <v>-20</v>
      </c>
      <c r="P13" s="0" t="n">
        <f aca="false">P7-P4</f>
        <v>0</v>
      </c>
      <c r="Q13" s="0" t="n">
        <f aca="false">Q7-Q4</f>
        <v>-50</v>
      </c>
      <c r="R13" s="0" t="s">
        <v>48</v>
      </c>
    </row>
    <row r="14" customFormat="false" ht="19.7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  <c r="N14" s="0" t="s">
        <v>57</v>
      </c>
      <c r="O14" s="0" t="n">
        <f aca="false">O8-O4</f>
        <v>0</v>
      </c>
      <c r="P14" s="0" t="n">
        <f aca="false">P8-P4</f>
        <v>20</v>
      </c>
      <c r="Q14" s="0" t="n">
        <f aca="false">Q8-Q4</f>
        <v>-50</v>
      </c>
      <c r="R14" s="0" t="s">
        <v>48</v>
      </c>
    </row>
    <row r="15" customFormat="false" ht="19.7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  <c r="N15" s="0" t="s">
        <v>58</v>
      </c>
      <c r="O15" s="0" t="n">
        <f aca="false">O9-O5</f>
        <v>10</v>
      </c>
      <c r="P15" s="0" t="n">
        <f aca="false">P9-P5</f>
        <v>0</v>
      </c>
      <c r="Q15" s="0" t="n">
        <f aca="false">Q9-Q5</f>
        <v>-30</v>
      </c>
      <c r="R15" s="0" t="s">
        <v>48</v>
      </c>
    </row>
    <row r="16" customFormat="false" ht="19.7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  <c r="N16" s="0" t="s">
        <v>59</v>
      </c>
      <c r="O16" s="0" t="n">
        <f aca="false">O11+O12</f>
        <v>0</v>
      </c>
      <c r="P16" s="0" t="n">
        <f aca="false">P11+P12</f>
        <v>0</v>
      </c>
      <c r="Q16" s="0" t="n">
        <f aca="false">Q11 + Q12</f>
        <v>-50</v>
      </c>
    </row>
    <row r="17" customFormat="false" ht="13.8" hidden="false" customHeight="false" outlineLevel="0" collapsed="false">
      <c r="C17" s="6" t="s">
        <v>16</v>
      </c>
      <c r="D17" s="7"/>
      <c r="E17" s="7"/>
      <c r="F17" s="7"/>
      <c r="G17" s="2"/>
      <c r="H17" s="2"/>
      <c r="I17" s="2"/>
      <c r="J17" s="2"/>
      <c r="K17" s="2"/>
      <c r="L17" s="2"/>
    </row>
    <row r="18" customFormat="false" ht="13.8" hidden="false" customHeight="false" outlineLevel="0" collapsed="false">
      <c r="C18" s="6" t="s">
        <v>17</v>
      </c>
      <c r="D18" s="6" t="s">
        <v>18</v>
      </c>
      <c r="E18" s="9" t="s">
        <v>19</v>
      </c>
      <c r="F18" s="6"/>
      <c r="G18" s="2"/>
      <c r="H18" s="2"/>
      <c r="I18" s="2"/>
      <c r="J18" s="2"/>
      <c r="K18" s="2"/>
      <c r="L18" s="2"/>
      <c r="N18" s="0" t="s">
        <v>60</v>
      </c>
      <c r="O18" s="0" t="n">
        <f aca="false">O15/SQRT(O15^2 + P15^2 + Q15^2)</f>
        <v>0.316227766016838</v>
      </c>
      <c r="P18" s="0" t="n">
        <f aca="false">P15/SQRT(O15^2 + P15^2 + Q15^2)</f>
        <v>0</v>
      </c>
      <c r="Q18" s="0" t="n">
        <f aca="false">Q15/SQRT(O15^2 + P15^2 + Q15^2)</f>
        <v>-0.948683298050514</v>
      </c>
    </row>
    <row r="19" customFormat="false" ht="13.8" hidden="false" customHeight="false" outlineLevel="0" collapsed="false">
      <c r="C19" s="6"/>
      <c r="D19" s="6"/>
      <c r="E19" s="9"/>
      <c r="F19" s="6"/>
      <c r="G19" s="2"/>
      <c r="H19" s="2"/>
      <c r="I19" s="2"/>
      <c r="J19" s="2"/>
      <c r="K19" s="2"/>
      <c r="L19" s="2"/>
      <c r="N19" s="0" t="s">
        <v>61</v>
      </c>
      <c r="O19" s="0" t="n">
        <f aca="false">O13/SQRT(O13^2 + P13^2 + Q13^2)</f>
        <v>-0.371390676354104</v>
      </c>
      <c r="P19" s="0" t="n">
        <f aca="false">P13/SQRT(O13^2 + P13^2 + Q13^2)</f>
        <v>0</v>
      </c>
      <c r="Q19" s="0" t="n">
        <f aca="false">Q13/SQRT(O13^2 + P13^2 + Q13^2)</f>
        <v>-0.928476690885259</v>
      </c>
    </row>
    <row r="20" customFormat="false" ht="13.8" hidden="false" customHeight="false" outlineLevel="0" collapsed="false">
      <c r="C20" s="6"/>
      <c r="D20" s="6"/>
      <c r="E20" s="9"/>
      <c r="F20" s="6"/>
      <c r="G20" s="2"/>
      <c r="H20" s="2"/>
      <c r="I20" s="2"/>
      <c r="J20" s="2"/>
      <c r="K20" s="2"/>
      <c r="L20" s="2"/>
      <c r="N20" s="0" t="s">
        <v>62</v>
      </c>
      <c r="O20" s="0" t="n">
        <f aca="false">O14/SQRT(O14^2 + P14^2 + Q14^2)</f>
        <v>0</v>
      </c>
      <c r="P20" s="0" t="n">
        <f aca="false">P14/SQRT(O14^2 + P14^2 + Q14^2)</f>
        <v>0.371390676354104</v>
      </c>
      <c r="Q20" s="0" t="n">
        <f aca="false">Q14/SQRT(O14^2 + P14^2 + Q14^2)</f>
        <v>-0.928476690885259</v>
      </c>
    </row>
    <row r="21" customFormat="false" ht="14.5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11" t="s">
        <v>21</v>
      </c>
      <c r="D22" s="7"/>
      <c r="E22" s="12"/>
      <c r="F22" s="7"/>
      <c r="G22" s="7"/>
      <c r="H22" s="12"/>
      <c r="I22" s="7"/>
      <c r="J22" s="2"/>
      <c r="K22" s="2"/>
      <c r="L22" s="2"/>
    </row>
    <row r="23" customFormat="false" ht="14.5" hidden="false" customHeight="false" outlineLevel="0" collapsed="false">
      <c r="C23" s="11" t="s">
        <v>63</v>
      </c>
      <c r="D23" s="7"/>
      <c r="E23" s="7"/>
      <c r="F23" s="7"/>
      <c r="G23" s="7"/>
      <c r="H23" s="7"/>
      <c r="I23" s="7"/>
      <c r="J23" s="2"/>
      <c r="K23" s="2"/>
      <c r="L23" s="2"/>
    </row>
    <row r="24" customFormat="false" ht="18.5" hidden="false" customHeight="false" outlineLevel="0" collapsed="false">
      <c r="C24" s="11" t="s">
        <v>64</v>
      </c>
      <c r="D24" s="38"/>
      <c r="E24" s="2" t="s">
        <v>65</v>
      </c>
      <c r="F24" s="2"/>
      <c r="G24" s="2"/>
      <c r="H24" s="2"/>
      <c r="I24" s="2"/>
      <c r="J24" s="2"/>
      <c r="K24" s="2"/>
      <c r="L24" s="2"/>
    </row>
    <row r="25" customFormat="false" ht="18.5" hidden="false" customHeight="false" outlineLevel="0" collapsed="false">
      <c r="C25" s="11"/>
      <c r="D25" s="38"/>
      <c r="E25" s="2"/>
      <c r="F25" s="2"/>
      <c r="G25" s="2"/>
      <c r="H25" s="2"/>
      <c r="I25" s="2"/>
      <c r="J25" s="2"/>
      <c r="K25" s="2"/>
      <c r="L25" s="2"/>
    </row>
    <row r="26" customFormat="false" ht="18.5" hidden="false" customHeight="false" outlineLevel="0" collapsed="false">
      <c r="C26" s="11"/>
      <c r="D26" s="38"/>
      <c r="E26" s="2"/>
      <c r="F26" s="2"/>
      <c r="G26" s="2"/>
      <c r="H26" s="2"/>
      <c r="I26" s="2"/>
      <c r="J26" s="2"/>
      <c r="K26" s="2"/>
      <c r="L26" s="2"/>
    </row>
    <row r="27" customFormat="false" ht="18.5" hidden="false" customHeight="false" outlineLevel="0" collapsed="false">
      <c r="C27" s="11"/>
      <c r="D27" s="38"/>
      <c r="E27" s="2"/>
      <c r="F27" s="2"/>
      <c r="G27" s="2"/>
      <c r="H27" s="2"/>
      <c r="I27" s="2"/>
      <c r="J27" s="2"/>
      <c r="K27" s="2"/>
      <c r="L27" s="2"/>
    </row>
    <row r="28" customFormat="false" ht="18.5" hidden="false" customHeight="false" outlineLevel="0" collapsed="false">
      <c r="C28" s="11"/>
      <c r="D28" s="38"/>
      <c r="E28" s="2"/>
      <c r="F28" s="2"/>
      <c r="G28" s="2"/>
      <c r="H28" s="2"/>
      <c r="I28" s="2"/>
      <c r="J28" s="2"/>
      <c r="K28" s="2"/>
      <c r="L28" s="2"/>
    </row>
    <row r="29" customFormat="false" ht="18.5" hidden="false" customHeight="false" outlineLevel="0" collapsed="false">
      <c r="C29" s="11"/>
      <c r="D29" s="38"/>
      <c r="E29" s="2"/>
      <c r="F29" s="2"/>
      <c r="G29" s="2"/>
      <c r="H29" s="2"/>
      <c r="I29" s="2"/>
      <c r="J29" s="2"/>
      <c r="K29" s="2"/>
      <c r="L29" s="2"/>
    </row>
    <row r="30" customFormat="false" ht="18.5" hidden="false" customHeight="false" outlineLevel="0" collapsed="false">
      <c r="C30" s="11"/>
      <c r="D30" s="38"/>
      <c r="E30" s="2"/>
      <c r="F30" s="2"/>
      <c r="G30" s="2"/>
      <c r="H30" s="2"/>
      <c r="I30" s="2"/>
      <c r="J30" s="2"/>
      <c r="K30" s="2"/>
      <c r="L30" s="2"/>
    </row>
    <row r="31" customFormat="false" ht="18.5" hidden="false" customHeight="false" outlineLevel="0" collapsed="false">
      <c r="C31" s="11"/>
      <c r="D31" s="38"/>
      <c r="E31" s="2"/>
      <c r="F31" s="2"/>
      <c r="G31" s="2"/>
      <c r="H31" s="2"/>
      <c r="I31" s="2"/>
      <c r="J31" s="2"/>
      <c r="K31" s="2"/>
      <c r="L31" s="2"/>
    </row>
    <row r="32" customFormat="false" ht="18.5" hidden="false" customHeight="false" outlineLevel="0" collapsed="false">
      <c r="C32" s="11"/>
      <c r="D32" s="38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1"/>
      <c r="D33" s="38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1"/>
      <c r="D34" s="38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1"/>
      <c r="D35" s="38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1"/>
      <c r="D36" s="38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1"/>
      <c r="D37" s="38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11" t="s">
        <v>66</v>
      </c>
      <c r="D38" s="38"/>
      <c r="E38" s="2"/>
      <c r="F38" s="2"/>
      <c r="G38" s="2"/>
      <c r="H38" s="2"/>
      <c r="I38" s="2"/>
      <c r="J38" s="2"/>
      <c r="K38" s="2"/>
      <c r="L38" s="2"/>
    </row>
    <row r="39" s="39" customFormat="true" ht="14.5" hidden="false" customHeight="false" outlineLevel="0" collapsed="false">
      <c r="C39" s="40"/>
      <c r="D39" s="40" t="s">
        <v>3</v>
      </c>
      <c r="E39" s="40" t="s">
        <v>4</v>
      </c>
      <c r="F39" s="40" t="s">
        <v>5</v>
      </c>
      <c r="G39" s="41"/>
      <c r="H39" s="41"/>
      <c r="I39" s="41"/>
      <c r="J39" s="41"/>
      <c r="K39" s="41"/>
      <c r="L39" s="41"/>
    </row>
    <row r="40" customFormat="false" ht="13.8" hidden="false" customHeight="false" outlineLevel="0" collapsed="false">
      <c r="C40" s="42" t="s">
        <v>47</v>
      </c>
      <c r="D40" s="0" t="n">
        <v>0</v>
      </c>
      <c r="E40" s="0" t="n">
        <v>0</v>
      </c>
      <c r="F40" s="0" t="n">
        <v>50</v>
      </c>
      <c r="G40" s="2"/>
      <c r="H40" s="2"/>
      <c r="I40" s="2"/>
      <c r="J40" s="2"/>
      <c r="K40" s="2"/>
      <c r="L40" s="2"/>
    </row>
    <row r="41" customFormat="false" ht="13.8" hidden="false" customHeight="false" outlineLevel="0" collapsed="false">
      <c r="C41" s="42" t="s">
        <v>49</v>
      </c>
      <c r="D41" s="0" t="n">
        <v>0</v>
      </c>
      <c r="E41" s="0" t="n">
        <v>0</v>
      </c>
      <c r="F41" s="0" t="n">
        <v>30</v>
      </c>
      <c r="G41" s="2"/>
      <c r="H41" s="2"/>
      <c r="I41" s="2"/>
      <c r="J41" s="2"/>
      <c r="K41" s="2"/>
      <c r="L41" s="2"/>
    </row>
    <row r="42" customFormat="false" ht="13.8" hidden="false" customHeight="false" outlineLevel="0" collapsed="false">
      <c r="C42" s="42" t="s">
        <v>50</v>
      </c>
      <c r="D42" s="0" t="n">
        <v>0</v>
      </c>
      <c r="E42" s="0" t="n">
        <v>0</v>
      </c>
      <c r="F42" s="0" t="n">
        <v>0</v>
      </c>
      <c r="G42" s="2"/>
      <c r="H42" s="2"/>
      <c r="I42" s="2"/>
      <c r="J42" s="2"/>
      <c r="K42" s="2"/>
      <c r="L42" s="2"/>
    </row>
    <row r="43" customFormat="false" ht="13.8" hidden="false" customHeight="false" outlineLevel="0" collapsed="false">
      <c r="C43" s="42" t="s">
        <v>51</v>
      </c>
      <c r="D43" s="0" t="n">
        <v>-20</v>
      </c>
      <c r="E43" s="0" t="n">
        <v>0</v>
      </c>
      <c r="F43" s="0" t="n">
        <v>0</v>
      </c>
      <c r="G43" s="2"/>
      <c r="H43" s="2"/>
      <c r="I43" s="2"/>
      <c r="J43" s="2"/>
      <c r="K43" s="2"/>
      <c r="L43" s="2"/>
    </row>
    <row r="44" customFormat="false" ht="13.8" hidden="false" customHeight="false" outlineLevel="0" collapsed="false">
      <c r="C44" s="42" t="s">
        <v>52</v>
      </c>
      <c r="D44" s="0" t="n">
        <v>0</v>
      </c>
      <c r="E44" s="0" t="n">
        <v>20</v>
      </c>
      <c r="F44" s="0" t="n">
        <v>0</v>
      </c>
      <c r="G44" s="2"/>
      <c r="H44" s="2"/>
      <c r="I44" s="2"/>
      <c r="J44" s="2"/>
      <c r="K44" s="2"/>
      <c r="L44" s="2"/>
    </row>
    <row r="45" customFormat="false" ht="13.8" hidden="false" customHeight="false" outlineLevel="0" collapsed="false">
      <c r="C45" s="42" t="s">
        <v>53</v>
      </c>
      <c r="D45" s="0" t="n">
        <v>10</v>
      </c>
      <c r="E45" s="0" t="n">
        <v>0</v>
      </c>
      <c r="F45" s="0" t="n">
        <v>0</v>
      </c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8.5" hidden="false" customHeight="false" outlineLevel="0" collapsed="false">
      <c r="C47" s="14" t="s">
        <v>25</v>
      </c>
      <c r="D47" s="38"/>
      <c r="E47" s="2"/>
      <c r="F47" s="2"/>
      <c r="G47" s="2"/>
      <c r="H47" s="2"/>
      <c r="I47" s="2"/>
      <c r="J47" s="2"/>
      <c r="K47" s="2"/>
      <c r="L47" s="2"/>
    </row>
    <row r="48" customFormat="false" ht="14.5" hidden="false" customHeight="false" outlineLevel="0" collapsed="false">
      <c r="C48" s="15" t="s">
        <v>67</v>
      </c>
      <c r="D48" s="29"/>
      <c r="E48" s="29"/>
      <c r="F48" s="29"/>
      <c r="G48" s="29"/>
      <c r="H48" s="29"/>
      <c r="I48" s="29"/>
      <c r="J48" s="2"/>
      <c r="K48" s="2"/>
      <c r="L48" s="2"/>
    </row>
    <row r="49" customFormat="false" ht="14.5" hidden="false" customHeight="false" outlineLevel="0" collapsed="false">
      <c r="C49" s="15" t="s">
        <v>68</v>
      </c>
      <c r="D49" s="29"/>
      <c r="E49" s="29"/>
      <c r="F49" s="29"/>
      <c r="G49" s="29"/>
      <c r="H49" s="29"/>
      <c r="I49" s="29"/>
      <c r="J49" s="2"/>
      <c r="K49" s="2"/>
      <c r="L49" s="2"/>
    </row>
    <row r="50" customFormat="false" ht="14.5" hidden="false" customHeight="false" outlineLevel="0" collapsed="false">
      <c r="C50" s="6" t="s">
        <v>35</v>
      </c>
      <c r="D50" s="6" t="s">
        <v>36</v>
      </c>
      <c r="E50" s="6"/>
      <c r="F50" s="29"/>
      <c r="G50" s="29"/>
      <c r="H50" s="29"/>
      <c r="I50" s="29"/>
      <c r="J50" s="2"/>
      <c r="K50" s="2"/>
      <c r="L50" s="2"/>
    </row>
    <row r="51" customFormat="false" ht="14.5" hidden="false" customHeight="false" outlineLevel="0" collapsed="false">
      <c r="C51" s="43"/>
      <c r="D51" s="29"/>
      <c r="E51" s="29"/>
      <c r="F51" s="29"/>
      <c r="G51" s="29"/>
      <c r="H51" s="29"/>
      <c r="I51" s="29"/>
      <c r="J51" s="2"/>
      <c r="K51" s="2"/>
      <c r="L51" s="2"/>
    </row>
    <row r="52" customFormat="false" ht="14.5" hidden="false" customHeight="false" outlineLevel="0" collapsed="false">
      <c r="C52" s="29"/>
      <c r="D52" s="44"/>
      <c r="E52" s="44"/>
      <c r="F52" s="44"/>
      <c r="G52" s="29"/>
      <c r="H52" s="29"/>
      <c r="I52" s="29"/>
      <c r="J52" s="2"/>
      <c r="K52" s="2"/>
      <c r="L52" s="2"/>
    </row>
    <row r="53" customFormat="false" ht="14.5" hidden="false" customHeight="false" outlineLevel="0" collapsed="false">
      <c r="C53" s="43"/>
      <c r="D53" s="44"/>
      <c r="E53" s="44"/>
      <c r="F53" s="44"/>
      <c r="G53" s="29"/>
      <c r="H53" s="29"/>
      <c r="I53" s="29"/>
      <c r="J53" s="2"/>
      <c r="K53" s="2"/>
      <c r="L53" s="2"/>
    </row>
    <row r="54" customFormat="false" ht="14.5" hidden="false" customHeight="false" outlineLevel="0" collapsed="false">
      <c r="C54" s="29"/>
      <c r="D54" s="29"/>
      <c r="E54" s="29"/>
      <c r="F54" s="29"/>
      <c r="G54" s="29"/>
      <c r="H54" s="29"/>
      <c r="I54" s="29"/>
      <c r="J54" s="2"/>
      <c r="K54" s="2"/>
      <c r="L54" s="2"/>
    </row>
    <row r="55" customFormat="false" ht="14.5" hidden="false" customHeight="false" outlineLevel="0" collapsed="false">
      <c r="C55" s="15"/>
      <c r="D55" s="29"/>
      <c r="E55" s="29"/>
      <c r="F55" s="29"/>
      <c r="G55" s="29"/>
      <c r="H55" s="29"/>
      <c r="I55" s="29"/>
      <c r="J55" s="2"/>
      <c r="K55" s="2"/>
      <c r="L55" s="2"/>
    </row>
    <row r="56" customFormat="false" ht="14.5" hidden="false" customHeight="false" outlineLevel="0" collapsed="false">
      <c r="C56" s="29"/>
      <c r="D56" s="44"/>
      <c r="E56" s="44"/>
      <c r="F56" s="44"/>
      <c r="G56" s="29"/>
      <c r="H56" s="29"/>
      <c r="I56" s="29"/>
      <c r="J56" s="2"/>
      <c r="K56" s="2"/>
      <c r="L56" s="2"/>
    </row>
    <row r="57" customFormat="false" ht="14.5" hidden="false" customHeight="false" outlineLevel="0" collapsed="false">
      <c r="C57" s="29"/>
      <c r="D57" s="44"/>
      <c r="E57" s="44"/>
      <c r="F57" s="44"/>
      <c r="G57" s="29"/>
      <c r="H57" s="29"/>
      <c r="I57" s="29"/>
      <c r="J57" s="2"/>
      <c r="K57" s="2"/>
      <c r="L57" s="2"/>
    </row>
    <row r="58" customFormat="false" ht="14.5" hidden="false" customHeight="false" outlineLevel="0" collapsed="false">
      <c r="C58" s="29"/>
      <c r="D58" s="29"/>
      <c r="E58" s="29"/>
      <c r="F58" s="29"/>
      <c r="G58" s="29"/>
      <c r="H58" s="29"/>
      <c r="I58" s="29"/>
      <c r="J58" s="2"/>
      <c r="K58" s="2"/>
      <c r="L58" s="2"/>
    </row>
    <row r="59" customFormat="false" ht="14.5" hidden="false" customHeight="false" outlineLevel="0" collapsed="false">
      <c r="C59" s="29"/>
      <c r="D59" s="29"/>
      <c r="E59" s="29"/>
      <c r="F59" s="29"/>
      <c r="G59" s="29"/>
      <c r="H59" s="29"/>
      <c r="I59" s="29"/>
      <c r="J59" s="2"/>
      <c r="K59" s="2"/>
      <c r="L59" s="2"/>
    </row>
    <row r="60" customFormat="false" ht="14.5" hidden="false" customHeight="false" outlineLevel="0" collapsed="false">
      <c r="C60" s="15"/>
      <c r="D60" s="44"/>
      <c r="E60" s="44"/>
      <c r="F60" s="44"/>
      <c r="G60" s="29"/>
      <c r="H60" s="29"/>
      <c r="I60" s="29"/>
      <c r="J60" s="2"/>
      <c r="K60" s="2"/>
      <c r="L60" s="2"/>
    </row>
    <row r="61" customFormat="false" ht="14.5" hidden="false" customHeight="false" outlineLevel="0" collapsed="false">
      <c r="C61" s="29"/>
      <c r="D61" s="44"/>
      <c r="E61" s="44"/>
      <c r="F61" s="44"/>
      <c r="G61" s="29"/>
      <c r="H61" s="29"/>
      <c r="I61" s="29"/>
      <c r="J61" s="2"/>
      <c r="K61" s="2"/>
      <c r="L61" s="2"/>
    </row>
    <row r="62" customFormat="false" ht="14.5" hidden="false" customHeight="false" outlineLevel="0" collapsed="false"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customFormat="false" ht="14.5" hidden="false" customHeight="false" outlineLevel="0" collapsed="false"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customFormat="false" ht="14.5" hidden="false" customHeight="false" outlineLevel="0" collapsed="false">
      <c r="C64" s="45"/>
      <c r="D64" s="46"/>
      <c r="E64" s="46"/>
      <c r="F64" s="46"/>
      <c r="G64" s="45"/>
      <c r="H64" s="45"/>
      <c r="I64" s="45"/>
      <c r="J64" s="45"/>
      <c r="K64" s="45"/>
      <c r="L64" s="45"/>
    </row>
    <row r="65" customFormat="false" ht="14.5" hidden="false" customHeight="false" outlineLevel="0" collapsed="false">
      <c r="C65" s="43"/>
      <c r="D65" s="43"/>
      <c r="E65" s="44"/>
      <c r="F65" s="44"/>
      <c r="G65" s="29"/>
      <c r="H65" s="29"/>
      <c r="I65" s="29"/>
      <c r="J65" s="29"/>
      <c r="K65" s="29"/>
      <c r="L65" s="29"/>
    </row>
    <row r="66" customFormat="false" ht="14.5" hidden="false" customHeight="false" outlineLevel="0" collapsed="false">
      <c r="C66" s="45"/>
      <c r="D66" s="45"/>
      <c r="E66" s="45"/>
      <c r="F66" s="45"/>
      <c r="G66" s="29"/>
      <c r="H66" s="29"/>
      <c r="I66" s="29"/>
      <c r="J66" s="29"/>
      <c r="K66" s="29"/>
      <c r="L66" s="29"/>
    </row>
    <row r="67" customFormat="false" ht="14.5" hidden="false" customHeight="false" outlineLevel="0" collapsed="false">
      <c r="C67" s="29"/>
      <c r="D67" s="45"/>
      <c r="E67" s="45"/>
      <c r="F67" s="45"/>
      <c r="G67" s="29"/>
      <c r="H67" s="45"/>
      <c r="I67" s="29"/>
      <c r="J67" s="45"/>
      <c r="K67" s="45"/>
      <c r="L67" s="45"/>
    </row>
    <row r="68" customFormat="false" ht="14.5" hidden="false" customHeight="false" outlineLevel="0" collapsed="false">
      <c r="C68" s="29"/>
      <c r="D68" s="47"/>
      <c r="E68" s="48"/>
      <c r="F68" s="47"/>
      <c r="G68" s="29"/>
      <c r="H68" s="29"/>
      <c r="I68" s="29"/>
      <c r="J68" s="29"/>
      <c r="K68" s="29"/>
      <c r="L68" s="29"/>
    </row>
    <row r="69" customFormat="false" ht="14.5" hidden="false" customHeight="false" outlineLevel="0" collapsed="false"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customFormat="false" ht="14.5" hidden="false" customHeight="false" outlineLevel="0" collapsed="false">
      <c r="C70" s="29"/>
      <c r="D70" s="45"/>
      <c r="E70" s="45"/>
      <c r="F70" s="45"/>
      <c r="G70" s="29"/>
      <c r="H70" s="29"/>
      <c r="I70" s="29"/>
      <c r="J70" s="29"/>
      <c r="K70" s="29"/>
      <c r="L70" s="29"/>
    </row>
    <row r="71" customFormat="false" ht="14.5" hidden="false" customHeight="false" outlineLevel="0" collapsed="false">
      <c r="C71" s="29"/>
      <c r="D71" s="45"/>
      <c r="E71" s="45"/>
      <c r="F71" s="45"/>
      <c r="G71" s="45"/>
      <c r="H71" s="45"/>
      <c r="I71" s="45"/>
      <c r="J71" s="45"/>
      <c r="K71" s="45"/>
      <c r="L71" s="45"/>
    </row>
    <row r="72" customFormat="false" ht="14.5" hidden="false" customHeight="false" outlineLevel="0" collapsed="false">
      <c r="C72" s="29"/>
      <c r="D72" s="47"/>
      <c r="E72" s="48"/>
      <c r="F72" s="47"/>
      <c r="G72" s="29"/>
      <c r="H72" s="29"/>
      <c r="I72" s="29"/>
      <c r="J72" s="29"/>
      <c r="K72" s="29"/>
      <c r="L72" s="29"/>
    </row>
    <row r="73" customFormat="false" ht="18.5" hidden="false" customHeight="false" outlineLevel="0" collapsed="false">
      <c r="C73" s="29"/>
      <c r="D73" s="49"/>
      <c r="E73" s="29"/>
      <c r="F73" s="29"/>
      <c r="G73" s="29"/>
      <c r="H73" s="29"/>
      <c r="I73" s="29"/>
      <c r="J73" s="29"/>
      <c r="K73" s="29"/>
      <c r="L73" s="29"/>
    </row>
    <row r="74" s="39" customFormat="true" ht="13.8" hidden="false" customHeight="false" outlineLevel="0" collapsed="false">
      <c r="C74" s="29"/>
      <c r="D74" s="50"/>
      <c r="E74" s="51"/>
      <c r="F74" s="52"/>
      <c r="G74" s="45"/>
      <c r="H74" s="53"/>
      <c r="I74" s="45"/>
      <c r="J74" s="51"/>
      <c r="K74" s="51"/>
      <c r="L74" s="51"/>
    </row>
    <row r="75" customFormat="false" ht="13.8" hidden="false" customHeight="false" outlineLevel="0" collapsed="false">
      <c r="C75" s="29" t="s">
        <v>69</v>
      </c>
      <c r="D75" s="50" t="s">
        <v>70</v>
      </c>
      <c r="E75" s="51"/>
      <c r="F75" s="52"/>
      <c r="G75" s="45"/>
      <c r="H75" s="29"/>
      <c r="I75" s="51"/>
      <c r="J75" s="51"/>
      <c r="K75" s="51"/>
      <c r="L75" s="51"/>
    </row>
    <row r="76" customFormat="false" ht="13.8" hidden="false" customHeight="false" outlineLevel="0" collapsed="false">
      <c r="C76" s="29"/>
      <c r="D76" s="50" t="s">
        <v>71</v>
      </c>
      <c r="E76" s="51"/>
      <c r="F76" s="52"/>
      <c r="G76" s="45"/>
      <c r="H76" s="29"/>
      <c r="I76" s="51"/>
      <c r="J76" s="51"/>
      <c r="K76" s="51"/>
      <c r="L76" s="51"/>
    </row>
    <row r="77" customFormat="false" ht="13.8" hidden="false" customHeight="false" outlineLevel="0" collapsed="false">
      <c r="C77" s="29"/>
      <c r="D77" s="54"/>
      <c r="E77" s="54"/>
      <c r="F77" s="54"/>
      <c r="G77" s="29"/>
      <c r="H77" s="29"/>
      <c r="I77" s="29"/>
      <c r="J77" s="29"/>
      <c r="K77" s="29"/>
      <c r="L77" s="29"/>
    </row>
    <row r="78" customFormat="false" ht="14.5" hidden="false" customHeight="false" outlineLevel="0" collapsed="false">
      <c r="C78" s="29" t="s">
        <v>72</v>
      </c>
      <c r="D78" s="54" t="s">
        <v>73</v>
      </c>
      <c r="E78" s="54"/>
      <c r="F78" s="54"/>
      <c r="G78" s="29"/>
      <c r="H78" s="29" t="s">
        <v>74</v>
      </c>
      <c r="I78" s="29"/>
      <c r="J78" s="29"/>
      <c r="K78" s="29"/>
      <c r="L78" s="29"/>
    </row>
    <row r="79" customFormat="false" ht="14.5" hidden="false" customHeight="false" outlineLevel="0" collapsed="false">
      <c r="C79" s="29" t="s">
        <v>75</v>
      </c>
      <c r="D79" s="54" t="s">
        <v>76</v>
      </c>
      <c r="E79" s="54"/>
      <c r="F79" s="54"/>
      <c r="G79" s="29"/>
      <c r="H79" s="29"/>
      <c r="I79" s="29"/>
      <c r="J79" s="29"/>
      <c r="K79" s="29"/>
      <c r="L79" s="29"/>
    </row>
    <row r="80" customFormat="false" ht="14.5" hidden="false" customHeight="false" outlineLevel="0" collapsed="false">
      <c r="C80" s="29" t="s">
        <v>77</v>
      </c>
      <c r="D80" s="54" t="n">
        <v>0</v>
      </c>
      <c r="E80" s="54"/>
      <c r="F80" s="54"/>
      <c r="G80" s="29"/>
      <c r="H80" s="29"/>
      <c r="I80" s="29"/>
      <c r="J80" s="29"/>
      <c r="K80" s="29"/>
      <c r="L80" s="29"/>
    </row>
    <row r="81" customFormat="false" ht="13.8" hidden="false" customHeight="false" outlineLevel="0" collapsed="false">
      <c r="C81" s="51"/>
      <c r="D81" s="55"/>
      <c r="E81" s="53"/>
      <c r="F81" s="53"/>
      <c r="G81" s="45"/>
      <c r="H81" s="29"/>
      <c r="I81" s="29"/>
      <c r="J81" s="29"/>
      <c r="K81" s="29"/>
      <c r="L81" s="29"/>
    </row>
    <row r="82" customFormat="false" ht="13.8" hidden="false" customHeight="false" outlineLevel="0" collapsed="false">
      <c r="C82" s="29"/>
      <c r="D82" s="50" t="s">
        <v>78</v>
      </c>
      <c r="E82" s="51"/>
      <c r="F82" s="52"/>
      <c r="G82" s="45"/>
      <c r="H82" s="29"/>
      <c r="I82" s="29"/>
      <c r="J82" s="29"/>
      <c r="K82" s="29"/>
      <c r="L82" s="29"/>
    </row>
    <row r="83" customFormat="false" ht="14.5" hidden="false" customHeight="false" outlineLevel="0" collapsed="false">
      <c r="C83" s="29"/>
      <c r="D83" s="54"/>
      <c r="E83" s="54"/>
      <c r="F83" s="54"/>
      <c r="G83" s="29"/>
      <c r="H83" s="29"/>
      <c r="I83" s="29"/>
      <c r="J83" s="29"/>
      <c r="K83" s="29"/>
      <c r="L83" s="29"/>
    </row>
    <row r="84" customFormat="false" ht="14.5" hidden="false" customHeight="false" outlineLevel="0" collapsed="false">
      <c r="C84" s="29"/>
      <c r="D84" s="54"/>
      <c r="E84" s="54"/>
      <c r="F84" s="54"/>
      <c r="G84" s="29"/>
      <c r="H84" s="29"/>
      <c r="I84" s="29"/>
      <c r="J84" s="29"/>
      <c r="K84" s="29"/>
      <c r="L84" s="29"/>
    </row>
    <row r="85" customFormat="false" ht="14.5" hidden="false" customHeight="false" outlineLevel="0" collapsed="false">
      <c r="C85" s="29"/>
      <c r="D85" s="54"/>
      <c r="E85" s="54"/>
      <c r="F85" s="54"/>
      <c r="G85" s="29"/>
      <c r="H85" s="29"/>
      <c r="I85" s="29"/>
      <c r="J85" s="29"/>
      <c r="K85" s="29"/>
      <c r="L85" s="29"/>
    </row>
    <row r="86" customFormat="false" ht="14.5" hidden="false" customHeight="false" outlineLevel="0" collapsed="false">
      <c r="C86" s="14" t="s">
        <v>79</v>
      </c>
      <c r="D86" s="29"/>
      <c r="E86" s="29"/>
      <c r="F86" s="29"/>
      <c r="G86" s="29"/>
      <c r="H86" s="29"/>
      <c r="I86" s="29"/>
      <c r="J86" s="29"/>
      <c r="K86" s="29"/>
      <c r="L86" s="29"/>
    </row>
    <row r="87" customFormat="false" ht="14.5" hidden="false" customHeight="false" outlineLevel="0" collapsed="false">
      <c r="C87" s="7" t="s">
        <v>80</v>
      </c>
      <c r="D87" s="6"/>
      <c r="E87" s="6"/>
      <c r="F87" s="29"/>
      <c r="G87" s="29"/>
      <c r="H87" s="29"/>
      <c r="I87" s="29"/>
      <c r="J87" s="29"/>
      <c r="K87" s="29"/>
      <c r="L87" s="29"/>
    </row>
    <row r="88" customFormat="false" ht="14.5" hidden="false" customHeight="false" outlineLevel="0" collapsed="false">
      <c r="C88" s="29" t="s">
        <v>81</v>
      </c>
      <c r="D88" s="56"/>
      <c r="E88" s="54"/>
      <c r="F88" s="29"/>
      <c r="G88" s="29"/>
      <c r="H88" s="29"/>
      <c r="I88" s="29"/>
      <c r="J88" s="29"/>
      <c r="K88" s="29"/>
      <c r="L88" s="29"/>
    </row>
    <row r="89" customFormat="false" ht="14.5" hidden="false" customHeight="false" outlineLevel="0" collapsed="false">
      <c r="C89" s="6"/>
      <c r="D89" s="6"/>
      <c r="E89" s="6"/>
      <c r="F89" s="29"/>
      <c r="G89" s="29"/>
      <c r="H89" s="29"/>
      <c r="I89" s="29"/>
      <c r="J89" s="29"/>
      <c r="K89" s="29"/>
      <c r="L89" s="29"/>
    </row>
    <row r="90" customFormat="false" ht="14.5" hidden="false" customHeight="false" outlineLevel="0" collapsed="false">
      <c r="C90" s="29"/>
      <c r="D90" s="56"/>
      <c r="E90" s="54"/>
      <c r="F90" s="29"/>
      <c r="G90" s="29"/>
      <c r="H90" s="29"/>
      <c r="I90" s="29"/>
      <c r="J90" s="29"/>
      <c r="K90" s="29"/>
      <c r="L90" s="29"/>
    </row>
    <row r="91" customFormat="false" ht="14.5" hidden="false" customHeight="false" outlineLevel="0" collapsed="false">
      <c r="C91" s="29"/>
      <c r="D91" s="56"/>
      <c r="E91" s="54"/>
      <c r="F91" s="29"/>
      <c r="G91" s="29"/>
      <c r="H91" s="29"/>
      <c r="I91" s="29"/>
      <c r="J91" s="29"/>
      <c r="K91" s="29"/>
      <c r="L91" s="29"/>
    </row>
    <row r="92" customFormat="false" ht="14.5" hidden="false" customHeight="false" outlineLevel="0" collapsed="false">
      <c r="C92" s="15"/>
      <c r="D92" s="45"/>
      <c r="E92" s="54"/>
      <c r="F92" s="29"/>
      <c r="G92" s="29"/>
      <c r="H92" s="29"/>
      <c r="I92" s="29"/>
      <c r="J92" s="29"/>
      <c r="K92" s="29"/>
      <c r="L92" s="29"/>
    </row>
    <row r="93" customFormat="false" ht="14.5" hidden="false" customHeight="false" outlineLevel="0" collapsed="false">
      <c r="C93" s="29"/>
      <c r="D93" s="56"/>
      <c r="E93" s="54"/>
      <c r="F93" s="45"/>
      <c r="G93" s="29"/>
      <c r="H93" s="29"/>
      <c r="I93" s="29"/>
      <c r="J93" s="29"/>
      <c r="K93" s="29"/>
      <c r="L93" s="29"/>
    </row>
    <row r="94" customFormat="false" ht="14.5" hidden="false" customHeight="false" outlineLevel="0" collapsed="false">
      <c r="C94" s="29"/>
      <c r="D94" s="56"/>
      <c r="E94" s="54"/>
      <c r="F94" s="29"/>
      <c r="G94" s="29"/>
      <c r="H94" s="29"/>
      <c r="I94" s="29"/>
      <c r="J94" s="29"/>
      <c r="K94" s="29"/>
      <c r="L94" s="29"/>
    </row>
    <row r="95" customFormat="false" ht="14.5" hidden="false" customHeight="false" outlineLevel="0" collapsed="false">
      <c r="C95" s="43"/>
      <c r="D95" s="54"/>
      <c r="E95" s="54"/>
      <c r="F95" s="54"/>
      <c r="G95" s="29"/>
      <c r="H95" s="29"/>
      <c r="I95" s="29"/>
      <c r="J95" s="29"/>
      <c r="K95" s="29"/>
      <c r="L95" s="29"/>
    </row>
    <row r="96" customFormat="false" ht="14.5" hidden="false" customHeight="false" outlineLevel="0" collapsed="false">
      <c r="C96" s="43"/>
      <c r="D96" s="29"/>
      <c r="E96" s="54"/>
      <c r="F96" s="54"/>
      <c r="G96" s="29"/>
      <c r="H96" s="29"/>
      <c r="I96" s="29"/>
      <c r="J96" s="29"/>
      <c r="K96" s="29"/>
      <c r="L96" s="29"/>
    </row>
    <row r="97" customFormat="false" ht="14.5" hidden="false" customHeight="false" outlineLevel="0" collapsed="false">
      <c r="C97" s="43"/>
      <c r="D97" s="56"/>
      <c r="E97" s="54"/>
      <c r="F97" s="29"/>
      <c r="G97" s="29"/>
      <c r="H97" s="29"/>
      <c r="I97" s="29"/>
      <c r="J97" s="29"/>
      <c r="K97" s="29"/>
      <c r="L97" s="29"/>
    </row>
    <row r="98" customFormat="false" ht="14.5" hidden="false" customHeight="false" outlineLevel="0" collapsed="false">
      <c r="C98" s="43"/>
      <c r="D98" s="56"/>
      <c r="E98" s="54"/>
      <c r="F98" s="29"/>
      <c r="G98" s="29"/>
      <c r="H98" s="29"/>
      <c r="I98" s="29"/>
      <c r="J98" s="29"/>
      <c r="K98" s="29"/>
      <c r="L98" s="29"/>
    </row>
    <row r="99" customFormat="false" ht="14.5" hidden="false" customHeight="false" outlineLevel="0" collapsed="false">
      <c r="C99" s="15" t="s">
        <v>82</v>
      </c>
      <c r="D99" s="56"/>
      <c r="E99" s="54"/>
      <c r="F99" s="29"/>
      <c r="G99" s="29"/>
      <c r="H99" s="29"/>
      <c r="I99" s="29"/>
      <c r="J99" s="29"/>
      <c r="K99" s="29"/>
      <c r="L99" s="29"/>
    </row>
    <row r="100" customFormat="false" ht="14.5" hidden="false" customHeight="false" outlineLevel="0" collapsed="false">
      <c r="C100" s="43" t="s">
        <v>83</v>
      </c>
      <c r="D100" s="56"/>
      <c r="E100" s="54"/>
      <c r="F100" s="29"/>
      <c r="G100" s="29"/>
      <c r="H100" s="29"/>
      <c r="I100" s="29"/>
      <c r="J100" s="29"/>
      <c r="K100" s="29"/>
      <c r="L100" s="29"/>
    </row>
    <row r="101" customFormat="false" ht="15" hidden="false" customHeight="false" outlineLevel="0" collapsed="false">
      <c r="C101" s="45"/>
      <c r="D101" s="45" t="s">
        <v>30</v>
      </c>
      <c r="E101" s="56" t="s">
        <v>31</v>
      </c>
      <c r="F101" s="45" t="s">
        <v>84</v>
      </c>
      <c r="G101" s="45" t="s">
        <v>85</v>
      </c>
      <c r="H101" s="45" t="s">
        <v>86</v>
      </c>
      <c r="I101" s="45" t="s">
        <v>87</v>
      </c>
      <c r="J101" s="29"/>
      <c r="K101" s="29"/>
      <c r="L101" s="29"/>
    </row>
    <row r="102" customFormat="false" ht="14.5" hidden="false" customHeight="false" outlineLevel="0" collapsed="false">
      <c r="C102" s="45" t="s">
        <v>3</v>
      </c>
      <c r="D102" s="57" t="n">
        <v>1</v>
      </c>
      <c r="E102" s="58" t="n">
        <v>0</v>
      </c>
      <c r="F102" s="58" t="n">
        <v>0</v>
      </c>
      <c r="G102" s="59" t="n">
        <f aca="false">-O13/SQRT(O13^2 + Q13^2)</f>
        <v>0.371390676354104</v>
      </c>
      <c r="H102" s="59" t="n">
        <f aca="false">O15/SQRT(O15^2 + Q15^2)</f>
        <v>0.316227766016838</v>
      </c>
      <c r="I102" s="60" t="n">
        <v>0</v>
      </c>
      <c r="J102" s="29"/>
      <c r="K102" s="29"/>
      <c r="L102" s="29"/>
    </row>
    <row r="103" customFormat="false" ht="14.5" hidden="false" customHeight="false" outlineLevel="0" collapsed="false">
      <c r="C103" s="45" t="s">
        <v>4</v>
      </c>
      <c r="D103" s="61" t="n">
        <v>0</v>
      </c>
      <c r="E103" s="47" t="n">
        <v>1</v>
      </c>
      <c r="F103" s="47" t="n">
        <v>0</v>
      </c>
      <c r="G103" s="46" t="n">
        <f aca="false">P14/SQRT(P14^2 + Q14^2)</f>
        <v>0.371390676354104</v>
      </c>
      <c r="H103" s="46" t="n">
        <v>0</v>
      </c>
      <c r="I103" s="62" t="n">
        <v>400</v>
      </c>
      <c r="J103" s="29"/>
      <c r="K103" s="29"/>
      <c r="L103" s="29"/>
    </row>
    <row r="104" customFormat="false" ht="14.5" hidden="false" customHeight="false" outlineLevel="0" collapsed="false">
      <c r="C104" s="45" t="s">
        <v>5</v>
      </c>
      <c r="D104" s="61" t="n">
        <v>0</v>
      </c>
      <c r="E104" s="47" t="n">
        <v>0</v>
      </c>
      <c r="F104" s="47" t="n">
        <v>1</v>
      </c>
      <c r="G104" s="46" t="n">
        <f aca="false">-Q13/SQRT(O13^2 + Q13^2) - Q14/SQRT(P14^2 + Q14^2)</f>
        <v>1.85695338177052</v>
      </c>
      <c r="H104" s="46" t="n">
        <f aca="false">-Q15/SQRT(O15^2 + Q15^2)</f>
        <v>0.948683298050514</v>
      </c>
      <c r="I104" s="62" t="n">
        <v>0</v>
      </c>
      <c r="J104" s="29" t="s">
        <v>88</v>
      </c>
      <c r="K104" s="29"/>
      <c r="L104" s="29"/>
    </row>
    <row r="105" customFormat="false" ht="14.5" hidden="false" customHeight="false" outlineLevel="0" collapsed="false">
      <c r="C105" s="45" t="s">
        <v>3</v>
      </c>
      <c r="D105" s="61" t="n">
        <v>0</v>
      </c>
      <c r="E105" s="47" t="n">
        <v>0</v>
      </c>
      <c r="F105" s="47" t="n">
        <v>0</v>
      </c>
      <c r="G105" s="45" t="n">
        <v>-18.55</v>
      </c>
      <c r="H105" s="45" t="n">
        <v>0</v>
      </c>
      <c r="I105" s="62" t="n">
        <v>-12000</v>
      </c>
      <c r="J105" s="29"/>
      <c r="K105" s="29"/>
      <c r="L105" s="29"/>
    </row>
    <row r="106" customFormat="false" ht="14.5" hidden="false" customHeight="false" outlineLevel="0" collapsed="false">
      <c r="C106" s="45" t="s">
        <v>4</v>
      </c>
      <c r="D106" s="61" t="n">
        <v>0</v>
      </c>
      <c r="E106" s="47" t="n">
        <v>0</v>
      </c>
      <c r="F106" s="47" t="n">
        <v>0</v>
      </c>
      <c r="G106" s="45" t="n">
        <v>18.55</v>
      </c>
      <c r="H106" s="46" t="n">
        <v>-9.8486</v>
      </c>
      <c r="I106" s="62" t="n">
        <v>0</v>
      </c>
      <c r="J106" s="29"/>
      <c r="K106" s="29"/>
      <c r="L106" s="29"/>
    </row>
    <row r="107" customFormat="false" ht="15" hidden="false" customHeight="false" outlineLevel="0" collapsed="false">
      <c r="C107" s="45" t="s">
        <v>5</v>
      </c>
      <c r="D107" s="63" t="n">
        <v>0</v>
      </c>
      <c r="E107" s="64" t="n">
        <v>0</v>
      </c>
      <c r="F107" s="64" t="n">
        <v>0</v>
      </c>
      <c r="G107" s="65" t="n">
        <v>0</v>
      </c>
      <c r="H107" s="65" t="n">
        <v>0</v>
      </c>
      <c r="I107" s="66" t="n">
        <v>0</v>
      </c>
      <c r="J107" s="29"/>
      <c r="K107" s="29"/>
      <c r="L107" s="29"/>
    </row>
    <row r="108" customFormat="false" ht="14.5" hidden="false" customHeight="false" outlineLevel="0" collapsed="false">
      <c r="C108" s="45"/>
      <c r="D108" s="47"/>
      <c r="E108" s="47"/>
      <c r="F108" s="47"/>
      <c r="G108" s="45"/>
      <c r="H108" s="45"/>
      <c r="I108" s="56"/>
      <c r="J108" s="29"/>
      <c r="K108" s="29"/>
      <c r="L108" s="29"/>
    </row>
    <row r="109" customFormat="false" ht="14.5" hidden="false" customHeight="false" outlineLevel="0" collapsed="false">
      <c r="C109" s="14" t="s">
        <v>34</v>
      </c>
      <c r="D109" s="29"/>
      <c r="E109" s="29"/>
      <c r="F109" s="29"/>
      <c r="G109" s="29"/>
      <c r="H109" s="29"/>
      <c r="I109" s="29"/>
      <c r="J109" s="29"/>
      <c r="K109" s="29"/>
      <c r="L109" s="29"/>
    </row>
    <row r="110" customFormat="false" ht="14.5" hidden="false" customHeight="false" outlineLevel="0" collapsed="false">
      <c r="C110" s="30" t="s">
        <v>35</v>
      </c>
      <c r="D110" s="30" t="s">
        <v>36</v>
      </c>
      <c r="E110" s="30" t="s">
        <v>19</v>
      </c>
      <c r="F110" s="29"/>
      <c r="G110" s="29"/>
      <c r="H110" s="29"/>
      <c r="I110" s="29"/>
      <c r="J110" s="29"/>
      <c r="K110" s="29"/>
      <c r="L110" s="29"/>
    </row>
    <row r="111" customFormat="false" ht="14.5" hidden="false" customHeight="false" outlineLevel="0" collapsed="false">
      <c r="C111" s="42" t="s">
        <v>30</v>
      </c>
      <c r="D111" s="40" t="n">
        <v>-635.5</v>
      </c>
      <c r="E111" s="67" t="s">
        <v>38</v>
      </c>
      <c r="F111" s="29"/>
      <c r="G111" s="29"/>
      <c r="H111" s="29"/>
      <c r="I111" s="29"/>
      <c r="J111" s="29"/>
      <c r="K111" s="29"/>
      <c r="L111" s="29"/>
    </row>
    <row r="112" customFormat="false" ht="14.5" hidden="false" customHeight="false" outlineLevel="0" collapsed="false">
      <c r="C112" s="42" t="s">
        <v>31</v>
      </c>
      <c r="D112" s="68" t="n">
        <v>159.7</v>
      </c>
      <c r="E112" s="67" t="s">
        <v>38</v>
      </c>
      <c r="F112" s="45"/>
      <c r="G112" s="29"/>
      <c r="H112" s="29"/>
      <c r="I112" s="29"/>
      <c r="J112" s="29"/>
      <c r="K112" s="29"/>
      <c r="L112" s="29"/>
    </row>
    <row r="113" customFormat="false" ht="14.5" hidden="false" customHeight="false" outlineLevel="0" collapsed="false">
      <c r="C113" s="42" t="s">
        <v>84</v>
      </c>
      <c r="D113" s="68" t="n">
        <v>-2357.2</v>
      </c>
      <c r="E113" s="67" t="s">
        <v>38</v>
      </c>
      <c r="F113" s="29"/>
      <c r="G113" s="29"/>
      <c r="H113" s="29"/>
      <c r="I113" s="29"/>
      <c r="J113" s="29"/>
      <c r="K113" s="29"/>
      <c r="L113" s="29"/>
    </row>
    <row r="114" customFormat="false" ht="14.5" hidden="false" customHeight="false" outlineLevel="0" collapsed="false">
      <c r="C114" s="42" t="s">
        <v>85</v>
      </c>
      <c r="D114" s="69" t="n">
        <v>649.9</v>
      </c>
      <c r="E114" s="67" t="s">
        <v>38</v>
      </c>
      <c r="F114" s="29"/>
      <c r="G114" s="29"/>
      <c r="H114" s="29"/>
      <c r="I114" s="29"/>
      <c r="J114" s="29"/>
      <c r="K114" s="29"/>
      <c r="L114" s="29"/>
    </row>
    <row r="115" customFormat="false" ht="14.5" hidden="false" customHeight="false" outlineLevel="0" collapsed="false">
      <c r="C115" s="42" t="s">
        <v>86</v>
      </c>
      <c r="D115" s="69" t="n">
        <v>1218.4</v>
      </c>
      <c r="E115" s="67" t="s">
        <v>38</v>
      </c>
      <c r="F115" s="29"/>
      <c r="G115" s="29"/>
      <c r="H115" s="29"/>
      <c r="I115" s="29"/>
      <c r="J115" s="29"/>
      <c r="K115" s="29"/>
      <c r="L115" s="29"/>
    </row>
    <row r="116" customFormat="false" ht="14.5" hidden="false" customHeight="false" outlineLevel="0" collapsed="false">
      <c r="C116" s="45"/>
      <c r="D116" s="47"/>
      <c r="E116" s="47"/>
      <c r="F116" s="47"/>
      <c r="G116" s="45"/>
      <c r="H116" s="45"/>
      <c r="I116" s="70"/>
      <c r="J116" s="45"/>
      <c r="K116" s="45"/>
      <c r="L116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" colorId="64" zoomScale="110" zoomScaleNormal="11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2021-11-15T22:10:25Z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