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23.jpeg" ContentType="image/jpeg"/>
  <Override PartName="/xl/media/image21.jpeg" ContentType="image/jpeg"/>
  <Override PartName="/xl/media/image19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1.png" ContentType="image/png"/>
  <Override PartName="/xl/media/image25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22.jpeg" ContentType="image/jpeg"/>
  <Override PartName="/xl/media/image7.png" ContentType="image/png"/>
  <Override PartName="/xl/media/image20.jpeg" ContentType="image/jpeg"/>
  <Override PartName="/xl/media/image12.png" ContentType="image/png"/>
  <Override PartName="/xl/media/image8.png" ContentType="image/png"/>
  <Override PartName="/xl/media/image13.png" ContentType="image/png"/>
  <Override PartName="/xl/media/image9.png" ContentType="image/png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 Info" sheetId="1" state="visible" r:id="rId2"/>
    <sheet name="Problem 1" sheetId="2" state="visible" r:id="rId3"/>
    <sheet name="Problem 2" sheetId="3" state="visible" r:id="rId4"/>
    <sheet name="Problem 3" sheetId="4" state="visible" r:id="rId5"/>
    <sheet name="Problem 4" sheetId="5" state="visible" r:id="rId6"/>
    <sheet name="Problem 5" sheetId="6" state="visible" r:id="rId7"/>
    <sheet name="Ref-Support Reactions" sheetId="7" state="visible" r:id="rId8"/>
    <sheet name="Ref-Properties of Plane Fig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<sst xmlns="http://schemas.openxmlformats.org/spreadsheetml/2006/main" count="281" uniqueCount="150">
  <si>
    <r>
      <rPr>
        <b val="true"/>
        <sz val="16"/>
        <color rgb="FF000000"/>
        <rFont val="Calibri"/>
        <family val="2"/>
        <charset val="1"/>
      </rPr>
      <t xml:space="preserve">Problem 1 (</t>
    </r>
    <r>
      <rPr>
        <b val="true"/>
        <sz val="16"/>
        <color rgb="FFFF0000"/>
        <rFont val="Calibri"/>
        <family val="2"/>
        <charset val="1"/>
      </rPr>
      <t xml:space="preserve">20 pts</t>
    </r>
    <r>
      <rPr>
        <b val="true"/>
        <sz val="16"/>
        <color rgb="FF000000"/>
        <rFont val="Calibri"/>
        <family val="2"/>
        <charset val="1"/>
      </rPr>
      <t xml:space="preserve">)</t>
    </r>
  </si>
  <si>
    <t xml:space="preserve">PLEASE DON'T ADD MORE ROWS FOR SOLVING THE PROBLEM.  </t>
  </si>
  <si>
    <t xml:space="preserve">IF MORE SPACE IS NEEDED PLEASE USE THIS AREA.</t>
  </si>
  <si>
    <t xml:space="preserve">Inputs - List values to be used for calculations below</t>
  </si>
  <si>
    <t xml:space="preserve">Name</t>
  </si>
  <si>
    <t xml:space="preserve">Value</t>
  </si>
  <si>
    <t xml:space="preserve">Units</t>
  </si>
  <si>
    <t xml:space="preserve">mA</t>
  </si>
  <si>
    <t xml:space="preserve">kg</t>
  </si>
  <si>
    <t xml:space="preserve">mB</t>
  </si>
  <si>
    <t xml:space="preserve">μ</t>
  </si>
  <si>
    <t xml:space="preserve">g</t>
  </si>
  <si>
    <t xml:space="preserve">m/s^2</t>
  </si>
  <si>
    <t xml:space="preserve">β</t>
  </si>
  <si>
    <t xml:space="preserve">°</t>
  </si>
  <si>
    <t xml:space="preserve">Calculations - Use this space for any intermediate calculations from the inputs</t>
  </si>
  <si>
    <t xml:space="preserve">WA</t>
  </si>
  <si>
    <t xml:space="preserve">N</t>
  </si>
  <si>
    <t xml:space="preserve">WB</t>
  </si>
  <si>
    <t xml:space="preserve">Find</t>
  </si>
  <si>
    <t xml:space="preserve">Part a)    Determine the smallest force P required to start the block moving if the Cable AB is attached as shown</t>
  </si>
  <si>
    <r>
      <rPr>
        <b val="true"/>
        <sz val="11"/>
        <color rgb="FFFF0000"/>
        <rFont val="Calibri"/>
        <family val="2"/>
        <charset val="1"/>
      </rPr>
      <t xml:space="preserve">FBD(s)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(3 pts)</t>
    </r>
  </si>
  <si>
    <t xml:space="preserve">Rigid bodies</t>
  </si>
  <si>
    <t xml:space="preserve">2D bodies</t>
  </si>
  <si>
    <t xml:space="preserve">weightless rope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</si>
  <si>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(9 pts)</t>
    </r>
  </si>
  <si>
    <t xml:space="preserve">Find equations to the right.</t>
  </si>
  <si>
    <t xml:space="preserve">Formula from slides</t>
  </si>
  <si>
    <t xml:space="preserve">Based on above equations input the calculations for your solutions below.  Don't forget the units.</t>
  </si>
  <si>
    <t xml:space="preserve">Description</t>
  </si>
  <si>
    <t xml:space="preserve">Calculation</t>
  </si>
  <si>
    <t xml:space="preserve">Normal Force Between Blocks =</t>
  </si>
  <si>
    <t xml:space="preserve">Friction Force Between Blocks  =</t>
  </si>
  <si>
    <t xml:space="preserve">Cable Tension at Top Block =</t>
  </si>
  <si>
    <t xml:space="preserve">Cable Tension at Bottom Block =</t>
  </si>
  <si>
    <t xml:space="preserve">Normal Force Between Block and Floor =</t>
  </si>
  <si>
    <t xml:space="preserve">Friction Force Between Block and Floor =</t>
  </si>
  <si>
    <t xml:space="preserve">Force, P = </t>
  </si>
  <si>
    <t xml:space="preserve">Part b)    Determine the smallest force P required to start the block moving if the Cable AB is removed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</si>
  <si>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(5 pts)</t>
    </r>
  </si>
  <si>
    <t xml:space="preserve">NA =</t>
  </si>
  <si>
    <r>
      <rPr>
        <b val="true"/>
        <sz val="16"/>
        <color rgb="FF000000"/>
        <rFont val="Calibri"/>
        <family val="2"/>
        <charset val="1"/>
      </rPr>
      <t xml:space="preserve">Problem 2 </t>
    </r>
    <r>
      <rPr>
        <b val="true"/>
        <sz val="16"/>
        <color rgb="FFFF0000"/>
        <rFont val="Calibri"/>
        <family val="2"/>
        <charset val="1"/>
      </rPr>
      <t xml:space="preserve">(20 pts)</t>
    </r>
  </si>
  <si>
    <t xml:space="preserve">W</t>
  </si>
  <si>
    <t xml:space="preserve">α</t>
  </si>
  <si>
    <t xml:space="preserve">Determine the force acting on member BD and reaction forces at C.  Report magnitude and direction.</t>
  </si>
  <si>
    <r>
      <rPr>
        <b val="true"/>
        <sz val="11"/>
        <color rgb="FFFF0000"/>
        <rFont val="Calibri"/>
        <family val="2"/>
        <charset val="1"/>
      </rPr>
      <t xml:space="preserve">FBD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(5 pts)</t>
    </r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</si>
  <si>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(15 pts)</t>
    </r>
  </si>
  <si>
    <t xml:space="preserve">Resultant Force on ABC</t>
  </si>
  <si>
    <t xml:space="preserve">Location of Resultant Force</t>
  </si>
  <si>
    <t xml:space="preserve">m</t>
  </si>
  <si>
    <t xml:space="preserve">FBD =</t>
  </si>
  <si>
    <t xml:space="preserve">I called it FB on my FBD and equations</t>
  </si>
  <si>
    <t xml:space="preserve">Theta BD =</t>
  </si>
  <si>
    <t xml:space="preserve">Cx =</t>
  </si>
  <si>
    <t xml:space="preserve">I drew it in the wrong direction on the FBD</t>
  </si>
  <si>
    <t xml:space="preserve">Cy =</t>
  </si>
  <si>
    <t xml:space="preserve">Magnitidue C =</t>
  </si>
  <si>
    <t xml:space="preserve">Theta C =</t>
  </si>
  <si>
    <t xml:space="preserve">from positive x-axis</t>
  </si>
  <si>
    <r>
      <rPr>
        <b val="true"/>
        <sz val="16"/>
        <color rgb="FF000000"/>
        <rFont val="Calibri"/>
        <family val="2"/>
        <charset val="1"/>
      </rPr>
      <t xml:space="preserve">Problem 3 </t>
    </r>
    <r>
      <rPr>
        <b val="true"/>
        <sz val="16"/>
        <color rgb="FFFF0000"/>
        <rFont val="Calibri"/>
        <family val="2"/>
        <charset val="1"/>
      </rPr>
      <t xml:space="preserve">(20 pts)</t>
    </r>
  </si>
  <si>
    <t xml:space="preserve">Inputs - List values to be used for calculations in part c) below</t>
  </si>
  <si>
    <t xml:space="preserve">FC</t>
  </si>
  <si>
    <r>
      <rPr>
        <b val="true"/>
        <sz val="11"/>
        <color rgb="FFFF0000"/>
        <rFont val="Calibri"/>
        <family val="2"/>
        <charset val="1"/>
      </rPr>
      <t xml:space="preserve">FBD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(4 pts)</t>
    </r>
  </si>
  <si>
    <t xml:space="preserve">Ideal joint and ideal cord</t>
  </si>
  <si>
    <t xml:space="preserve">Rigid rod</t>
  </si>
  <si>
    <t xml:space="preserve">List coordinates</t>
  </si>
  <si>
    <t xml:space="preserve">i</t>
  </si>
  <si>
    <t xml:space="preserve">j</t>
  </si>
  <si>
    <t xml:space="preserve">k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</si>
  <si>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</si>
  <si>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</si>
  <si>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</si>
  <si>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</si>
  <si>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</si>
  <si>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</si>
  <si>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</si>
  <si>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(8 pts)</t>
    </r>
  </si>
  <si>
    <t xml:space="preserve">You are also encouraged to use this area to calculate your position and unit vectors and to perform any</t>
  </si>
  <si>
    <t xml:space="preserve">intermediate calculations required to write your Equilibrium Equations.  Label your calculations.</t>
  </si>
  <si>
    <t xml:space="preserve">Equations to the right.</t>
  </si>
  <si>
    <t xml:space="preserve">|rCF| =</t>
  </si>
  <si>
    <t xml:space="preserve">rAC</t>
  </si>
  <si>
    <t xml:space="preserve">|rGD| =</t>
  </si>
  <si>
    <t xml:space="preserve">rAG</t>
  </si>
  <si>
    <t xml:space="preserve">|rBE| =</t>
  </si>
  <si>
    <t xml:space="preserve">rAB</t>
  </si>
  <si>
    <t xml:space="preserve">rCF</t>
  </si>
  <si>
    <t xml:space="preserve">rGD</t>
  </si>
  <si>
    <t xml:space="preserve">rBE</t>
  </si>
  <si>
    <t xml:space="preserve">eCF</t>
  </si>
  <si>
    <t xml:space="preserve">eGD</t>
  </si>
  <si>
    <t xml:space="preserve">eBE</t>
  </si>
  <si>
    <t xml:space="preserve">rAG x eGD =</t>
  </si>
  <si>
    <t xml:space="preserve">det (</t>
  </si>
  <si>
    <t xml:space="preserve">) =</t>
  </si>
  <si>
    <t xml:space="preserve">rAC x eCF =</t>
  </si>
  <si>
    <t xml:space="preserve">rAB x eBE =</t>
  </si>
  <si>
    <r>
      <rPr>
        <b val="true"/>
        <sz val="11"/>
        <color rgb="FF000000"/>
        <rFont val="Calibri"/>
        <family val="2"/>
        <charset val="1"/>
      </rPr>
      <t xml:space="preserve">Solve for Reactions at A and for TGD and TBE </t>
    </r>
    <r>
      <rPr>
        <b val="true"/>
        <sz val="11"/>
        <color rgb="FFFF0000"/>
        <rFont val="Calibri"/>
        <family val="2"/>
        <charset val="1"/>
      </rPr>
      <t xml:space="preserve">(8 pts)</t>
    </r>
  </si>
  <si>
    <t xml:space="preserve">You can choose to calculate the requested values by substitution with equations in the cells below or you</t>
  </si>
  <si>
    <t xml:space="preserve">can use MatLab and record the results below.  If you use MatLab, show your Augmented Matrix </t>
  </si>
  <si>
    <t xml:space="preserve">and enter the solutions in the results table below.</t>
  </si>
  <si>
    <t xml:space="preserve">answer =</t>
  </si>
  <si>
    <t xml:space="preserve">1.0e+03 *</t>
  </si>
  <si>
    <t xml:space="preserve">Augmented Matrix for RREF</t>
  </si>
  <si>
    <t xml:space="preserve">Ax</t>
  </si>
  <si>
    <t xml:space="preserve">Ay</t>
  </si>
  <si>
    <t xml:space="preserve">Az</t>
  </si>
  <si>
    <t xml:space="preserve">FG</t>
  </si>
  <si>
    <t xml:space="preserve">FB</t>
  </si>
  <si>
    <t xml:space="preserve">b</t>
  </si>
  <si>
    <t xml:space="preserve">  0.0010         0         0         0         0    0.2187</t>
  </si>
  <si>
    <t xml:space="preserve">         0    0.0010         0         0         0    1.3273</t>
  </si>
  <si>
    <t xml:space="preserve">         0         0    0.0010         0         0   -0.0585</t>
  </si>
  <si>
    <t xml:space="preserve">         0         0         0    0.0010         0    0.6465</t>
  </si>
  <si>
    <t xml:space="preserve">         0         0         0         0    0.0010    0.4333</t>
  </si>
  <si>
    <t xml:space="preserve">         0         0         0         0         0         0</t>
  </si>
  <si>
    <t xml:space="preserve">TGD</t>
  </si>
  <si>
    <t xml:space="preserve">TBE</t>
  </si>
  <si>
    <t xml:space="preserve">Magnitude A</t>
  </si>
  <si>
    <r>
      <rPr>
        <b val="true"/>
        <sz val="16"/>
        <color rgb="FF000000"/>
        <rFont val="Calibri"/>
        <family val="2"/>
        <charset val="1"/>
      </rPr>
      <t xml:space="preserve">Problem 4 (</t>
    </r>
    <r>
      <rPr>
        <b val="true"/>
        <sz val="16"/>
        <color rgb="FFFF0000"/>
        <rFont val="Calibri"/>
        <family val="2"/>
        <charset val="1"/>
      </rPr>
      <t xml:space="preserve">20 pts</t>
    </r>
    <r>
      <rPr>
        <b val="true"/>
        <sz val="16"/>
        <color rgb="FF000000"/>
        <rFont val="Calibri"/>
        <family val="2"/>
        <charset val="1"/>
      </rPr>
      <t xml:space="preserve">)</t>
    </r>
  </si>
  <si>
    <r>
      <rPr>
        <b val="true"/>
        <sz val="14"/>
        <color rgb="FF000000"/>
        <rFont val="Calibri"/>
        <family val="2"/>
        <charset val="1"/>
      </rPr>
      <t xml:space="preserve">Part a)    The x and y coordinates of the Centroid </t>
    </r>
    <r>
      <rPr>
        <b val="true"/>
        <sz val="14"/>
        <color rgb="FFFF0000"/>
        <rFont val="Calibri"/>
        <family val="2"/>
        <charset val="1"/>
      </rPr>
      <t xml:space="preserve">(10 pts)</t>
    </r>
  </si>
  <si>
    <t xml:space="preserve">Shape</t>
  </si>
  <si>
    <t xml:space="preserve">Area (mm^2)</t>
  </si>
  <si>
    <t xml:space="preserve">x_bar (mm)</t>
  </si>
  <si>
    <t xml:space="preserve">y_bar (mm)</t>
  </si>
  <si>
    <t xml:space="preserve">Ax_bar (mm^3)</t>
  </si>
  <si>
    <t xml:space="preserve">Ay_bar (mm^3)</t>
  </si>
  <si>
    <t xml:space="preserve">Sum</t>
  </si>
  <si>
    <t xml:space="preserve">Composite Results:</t>
  </si>
  <si>
    <t xml:space="preserve">x_bar</t>
  </si>
  <si>
    <t xml:space="preserve">y_bar</t>
  </si>
  <si>
    <r>
      <rPr>
        <b val="true"/>
        <sz val="14"/>
        <color rgb="FF000000"/>
        <rFont val="Calibri"/>
        <family val="2"/>
        <charset val="1"/>
      </rPr>
      <t xml:space="preserve">Part b)    The Area Moments of Inertia, Ix and Iy, with respect to x and y axes </t>
    </r>
    <r>
      <rPr>
        <b val="true"/>
        <sz val="14"/>
        <color rgb="FFFF0000"/>
        <rFont val="Calibri"/>
        <family val="2"/>
        <charset val="1"/>
      </rPr>
      <t xml:space="preserve">(10 pts)</t>
    </r>
  </si>
  <si>
    <r>
      <rPr>
        <b val="true"/>
        <sz val="11"/>
        <color rgb="FF000000"/>
        <rFont val="Bookman Old Style"/>
        <family val="1"/>
        <charset val="1"/>
      </rPr>
      <t xml:space="preserve">I</t>
    </r>
    <r>
      <rPr>
        <b val="true"/>
        <sz val="11"/>
        <color rgb="FF000000"/>
        <rFont val="Calibri"/>
        <family val="2"/>
        <charset val="1"/>
      </rPr>
      <t xml:space="preserve">x (mm^4)</t>
    </r>
  </si>
  <si>
    <r>
      <rPr>
        <b val="true"/>
        <sz val="11"/>
        <color rgb="FF000000"/>
        <rFont val="Bookman Old Style"/>
        <family val="1"/>
        <charset val="1"/>
      </rPr>
      <t xml:space="preserve">I</t>
    </r>
    <r>
      <rPr>
        <b val="true"/>
        <sz val="11"/>
        <color rgb="FF000000"/>
        <rFont val="Calibri"/>
        <family val="2"/>
        <charset val="1"/>
      </rPr>
      <t xml:space="preserve">y (mm^4)</t>
    </r>
  </si>
  <si>
    <t xml:space="preserve">dx</t>
  </si>
  <si>
    <t xml:space="preserve">dy</t>
  </si>
  <si>
    <t xml:space="preserve">Adx^2</t>
  </si>
  <si>
    <t xml:space="preserve">Ady^2</t>
  </si>
  <si>
    <t xml:space="preserve">Ix</t>
  </si>
  <si>
    <t xml:space="preserve">Iy</t>
  </si>
  <si>
    <r>
      <rPr>
        <b val="true"/>
        <sz val="16"/>
        <color rgb="FF000000"/>
        <rFont val="Calibri"/>
        <family val="2"/>
        <charset val="1"/>
      </rPr>
      <t xml:space="preserve">Problem 5 </t>
    </r>
    <r>
      <rPr>
        <b val="true"/>
        <sz val="16"/>
        <color rgb="FFFF0000"/>
        <rFont val="Calibri"/>
        <family val="2"/>
        <charset val="1"/>
      </rPr>
      <t xml:space="preserve">(20 pts)</t>
    </r>
  </si>
  <si>
    <t xml:space="preserve">Using the method of sections, determine the force in members BC, CF and FG</t>
  </si>
  <si>
    <t xml:space="preserve">Include the following as your move through your analysis:</t>
  </si>
  <si>
    <r>
      <rPr>
        <b val="true"/>
        <sz val="11"/>
        <color rgb="FFFF0000"/>
        <rFont val="Calibri"/>
        <family val="2"/>
        <charset val="1"/>
      </rPr>
      <t xml:space="preserve">FBDs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</t>
    </r>
  </si>
  <si>
    <t xml:space="preserve">Equilibrium and Other Equations and Results - Type or handwrite your equations and copy/paste here</t>
  </si>
  <si>
    <t xml:space="preserve">Record results in table below</t>
  </si>
  <si>
    <t xml:space="preserve">Tension or 
Compression</t>
  </si>
  <si>
    <t xml:space="preserve">FBC</t>
  </si>
  <si>
    <t xml:space="preserve">FCF</t>
  </si>
  <si>
    <t xml:space="preserve">FFG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</si>
</sst>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.0000"/>
    <numFmt numFmtId="168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Ubuntu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TeXGyreHeros"/>
      <family val="0"/>
      <charset val="1"/>
    </font>
    <font>
      <b val="true"/>
      <sz val="11"/>
      <color rgb="FF000000"/>
      <name val="Ubuntu"/>
      <family val="0"/>
      <charset val="1"/>
    </font>
    <font>
      <b val="true"/>
      <sz val="14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Bookman Old Style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<Relationship Id="rId10" Type="http://schemas.openxmlformats.org/officeDocument/2006/relationships/image" Target="../media/image1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Relationship Id="rId3" Type="http://schemas.openxmlformats.org/officeDocument/2006/relationships/image" Target="../media/image1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0.jpeg"/><Relationship Id="rId2" Type="http://schemas.openxmlformats.org/officeDocument/2006/relationships/image" Target="../media/image21.jpeg"/><Relationship Id="rId3" Type="http://schemas.openxmlformats.org/officeDocument/2006/relationships/image" Target="../media/image22.jpeg"/><Relationship Id="rId4" Type="http://schemas.openxmlformats.org/officeDocument/2006/relationships/image" Target="../media/image23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13</xdr:col>
      <xdr:colOff>122040</xdr:colOff>
      <xdr:row>36</xdr:row>
      <xdr:rowOff>144360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611280" y="183960"/>
          <a:ext cx="7460280" cy="658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648000</xdr:colOff>
      <xdr:row>1</xdr:row>
      <xdr:rowOff>32040</xdr:rowOff>
    </xdr:from>
    <xdr:to>
      <xdr:col>9</xdr:col>
      <xdr:colOff>278640</xdr:colOff>
      <xdr:row>12</xdr:row>
      <xdr:rowOff>255600</xdr:rowOff>
    </xdr:to>
    <xdr:pic>
      <xdr:nvPicPr>
        <xdr:cNvPr id="1" name="Picture 4" descr=""/>
        <xdr:cNvPicPr/>
      </xdr:nvPicPr>
      <xdr:blipFill>
        <a:blip r:embed="rId1"/>
        <a:stretch/>
      </xdr:blipFill>
      <xdr:spPr>
        <a:xfrm>
          <a:off x="1031400" y="298440"/>
          <a:ext cx="6216840" cy="3157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19800</xdr:colOff>
      <xdr:row>38</xdr:row>
      <xdr:rowOff>88560</xdr:rowOff>
    </xdr:from>
    <xdr:to>
      <xdr:col>22</xdr:col>
      <xdr:colOff>564840</xdr:colOff>
      <xdr:row>50</xdr:row>
      <xdr:rowOff>8280</xdr:rowOff>
    </xdr:to>
    <xdr:pic>
      <xdr:nvPicPr>
        <xdr:cNvPr id="2" name="Image 2" descr=""/>
        <xdr:cNvPicPr/>
      </xdr:nvPicPr>
      <xdr:blipFill>
        <a:blip r:embed="rId2"/>
        <a:stretch/>
      </xdr:blipFill>
      <xdr:spPr>
        <a:xfrm>
          <a:off x="11269800" y="8357400"/>
          <a:ext cx="4214160" cy="214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355680</xdr:colOff>
      <xdr:row>50</xdr:row>
      <xdr:rowOff>66240</xdr:rowOff>
    </xdr:from>
    <xdr:to>
      <xdr:col>20</xdr:col>
      <xdr:colOff>1440</xdr:colOff>
      <xdr:row>54</xdr:row>
      <xdr:rowOff>68040</xdr:rowOff>
    </xdr:to>
    <xdr:pic>
      <xdr:nvPicPr>
        <xdr:cNvPr id="3" name="Image 3" descr=""/>
        <xdr:cNvPicPr/>
      </xdr:nvPicPr>
      <xdr:blipFill>
        <a:blip r:embed="rId3"/>
        <a:stretch/>
      </xdr:blipFill>
      <xdr:spPr>
        <a:xfrm>
          <a:off x="11605680" y="10557360"/>
          <a:ext cx="2091960" cy="751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49680</xdr:colOff>
      <xdr:row>54</xdr:row>
      <xdr:rowOff>123840</xdr:rowOff>
    </xdr:from>
    <xdr:to>
      <xdr:col>23</xdr:col>
      <xdr:colOff>297000</xdr:colOff>
      <xdr:row>69</xdr:row>
      <xdr:rowOff>176400</xdr:rowOff>
    </xdr:to>
    <xdr:pic>
      <xdr:nvPicPr>
        <xdr:cNvPr id="4" name="Image 5" descr=""/>
        <xdr:cNvPicPr/>
      </xdr:nvPicPr>
      <xdr:blipFill>
        <a:blip r:embed="rId4"/>
        <a:stretch/>
      </xdr:blipFill>
      <xdr:spPr>
        <a:xfrm>
          <a:off x="11299680" y="11364480"/>
          <a:ext cx="4528080" cy="2865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69120</xdr:colOff>
      <xdr:row>30</xdr:row>
      <xdr:rowOff>58680</xdr:rowOff>
    </xdr:from>
    <xdr:to>
      <xdr:col>3</xdr:col>
      <xdr:colOff>251640</xdr:colOff>
      <xdr:row>43</xdr:row>
      <xdr:rowOff>149400</xdr:rowOff>
    </xdr:to>
    <xdr:pic>
      <xdr:nvPicPr>
        <xdr:cNvPr id="5" name="Image 1" descr=""/>
        <xdr:cNvPicPr/>
      </xdr:nvPicPr>
      <xdr:blipFill>
        <a:blip r:embed="rId5"/>
        <a:stretch/>
      </xdr:blipFill>
      <xdr:spPr>
        <a:xfrm>
          <a:off x="452520" y="6854400"/>
          <a:ext cx="2760480" cy="248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66</xdr:row>
      <xdr:rowOff>0</xdr:rowOff>
    </xdr:from>
    <xdr:to>
      <xdr:col>3</xdr:col>
      <xdr:colOff>449280</xdr:colOff>
      <xdr:row>78</xdr:row>
      <xdr:rowOff>141480</xdr:rowOff>
    </xdr:to>
    <xdr:pic>
      <xdr:nvPicPr>
        <xdr:cNvPr id="6" name="Image 4" descr=""/>
        <xdr:cNvPicPr/>
      </xdr:nvPicPr>
      <xdr:blipFill>
        <a:blip r:embed="rId6"/>
        <a:stretch/>
      </xdr:blipFill>
      <xdr:spPr>
        <a:xfrm>
          <a:off x="383400" y="13501080"/>
          <a:ext cx="3027240" cy="235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77760</xdr:colOff>
      <xdr:row>65</xdr:row>
      <xdr:rowOff>126360</xdr:rowOff>
    </xdr:from>
    <xdr:to>
      <xdr:col>9</xdr:col>
      <xdr:colOff>155880</xdr:colOff>
      <xdr:row>79</xdr:row>
      <xdr:rowOff>128520</xdr:rowOff>
    </xdr:to>
    <xdr:pic>
      <xdr:nvPicPr>
        <xdr:cNvPr id="7" name="Image 6" descr=""/>
        <xdr:cNvPicPr/>
      </xdr:nvPicPr>
      <xdr:blipFill>
        <a:blip r:embed="rId7"/>
        <a:stretch/>
      </xdr:blipFill>
      <xdr:spPr>
        <a:xfrm>
          <a:off x="4558680" y="13443480"/>
          <a:ext cx="2566800" cy="258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0</xdr:colOff>
      <xdr:row>30</xdr:row>
      <xdr:rowOff>0</xdr:rowOff>
    </xdr:from>
    <xdr:to>
      <xdr:col>10</xdr:col>
      <xdr:colOff>22680</xdr:colOff>
      <xdr:row>43</xdr:row>
      <xdr:rowOff>62280</xdr:rowOff>
    </xdr:to>
    <xdr:pic>
      <xdr:nvPicPr>
        <xdr:cNvPr id="8" name="Image 7" descr=""/>
        <xdr:cNvPicPr/>
      </xdr:nvPicPr>
      <xdr:blipFill>
        <a:blip r:embed="rId8"/>
        <a:stretch/>
      </xdr:blipFill>
      <xdr:spPr>
        <a:xfrm>
          <a:off x="3769200" y="6795720"/>
          <a:ext cx="3834720" cy="245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0</xdr:colOff>
      <xdr:row>75</xdr:row>
      <xdr:rowOff>78840</xdr:rowOff>
    </xdr:from>
    <xdr:to>
      <xdr:col>20</xdr:col>
      <xdr:colOff>131400</xdr:colOff>
      <xdr:row>84</xdr:row>
      <xdr:rowOff>1440</xdr:rowOff>
    </xdr:to>
    <xdr:pic>
      <xdr:nvPicPr>
        <xdr:cNvPr id="9" name="Image 8" descr=""/>
        <xdr:cNvPicPr/>
      </xdr:nvPicPr>
      <xdr:blipFill>
        <a:blip r:embed="rId9"/>
        <a:stretch/>
      </xdr:blipFill>
      <xdr:spPr>
        <a:xfrm>
          <a:off x="11250000" y="15237360"/>
          <a:ext cx="2577600" cy="158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0</xdr:colOff>
      <xdr:row>84</xdr:row>
      <xdr:rowOff>65160</xdr:rowOff>
    </xdr:from>
    <xdr:to>
      <xdr:col>20</xdr:col>
      <xdr:colOff>265680</xdr:colOff>
      <xdr:row>100</xdr:row>
      <xdr:rowOff>183960</xdr:rowOff>
    </xdr:to>
    <xdr:pic>
      <xdr:nvPicPr>
        <xdr:cNvPr id="10" name="Image 9" descr=""/>
        <xdr:cNvPicPr/>
      </xdr:nvPicPr>
      <xdr:blipFill>
        <a:blip r:embed="rId10"/>
        <a:stretch/>
      </xdr:blipFill>
      <xdr:spPr>
        <a:xfrm>
          <a:off x="11250000" y="16881120"/>
          <a:ext cx="2711880" cy="307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412920</xdr:colOff>
      <xdr:row>1</xdr:row>
      <xdr:rowOff>120960</xdr:rowOff>
    </xdr:from>
    <xdr:to>
      <xdr:col>11</xdr:col>
      <xdr:colOff>63360</xdr:colOff>
      <xdr:row>14</xdr:row>
      <xdr:rowOff>154440</xdr:rowOff>
    </xdr:to>
    <xdr:pic>
      <xdr:nvPicPr>
        <xdr:cNvPr id="11" name="Picture 2" descr=""/>
        <xdr:cNvPicPr/>
      </xdr:nvPicPr>
      <xdr:blipFill>
        <a:blip r:embed="rId1"/>
        <a:stretch/>
      </xdr:blipFill>
      <xdr:spPr>
        <a:xfrm>
          <a:off x="745560" y="387360"/>
          <a:ext cx="6736320" cy="3500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88920</xdr:colOff>
      <xdr:row>33</xdr:row>
      <xdr:rowOff>128880</xdr:rowOff>
    </xdr:from>
    <xdr:to>
      <xdr:col>4</xdr:col>
      <xdr:colOff>106200</xdr:colOff>
      <xdr:row>42</xdr:row>
      <xdr:rowOff>136440</xdr:rowOff>
    </xdr:to>
    <xdr:pic>
      <xdr:nvPicPr>
        <xdr:cNvPr id="12" name="Image 10" descr=""/>
        <xdr:cNvPicPr/>
      </xdr:nvPicPr>
      <xdr:blipFill>
        <a:blip r:embed="rId2"/>
        <a:stretch/>
      </xdr:blipFill>
      <xdr:spPr>
        <a:xfrm>
          <a:off x="421560" y="7784280"/>
          <a:ext cx="2492280" cy="2122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147960</xdr:colOff>
      <xdr:row>41</xdr:row>
      <xdr:rowOff>94320</xdr:rowOff>
    </xdr:from>
    <xdr:to>
      <xdr:col>17</xdr:col>
      <xdr:colOff>502920</xdr:colOff>
      <xdr:row>60</xdr:row>
      <xdr:rowOff>34560</xdr:rowOff>
    </xdr:to>
    <xdr:pic>
      <xdr:nvPicPr>
        <xdr:cNvPr id="13" name="Image 11" descr=""/>
        <xdr:cNvPicPr/>
      </xdr:nvPicPr>
      <xdr:blipFill>
        <a:blip r:embed="rId3"/>
        <a:stretch/>
      </xdr:blipFill>
      <xdr:spPr>
        <a:xfrm>
          <a:off x="7566480" y="9629280"/>
          <a:ext cx="4024080" cy="3522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260280</xdr:colOff>
      <xdr:row>1</xdr:row>
      <xdr:rowOff>12960</xdr:rowOff>
    </xdr:from>
    <xdr:to>
      <xdr:col>11</xdr:col>
      <xdr:colOff>304200</xdr:colOff>
      <xdr:row>15</xdr:row>
      <xdr:rowOff>189720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592920" y="279360"/>
          <a:ext cx="6021000" cy="377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543240</xdr:colOff>
      <xdr:row>23</xdr:row>
      <xdr:rowOff>198360</xdr:rowOff>
    </xdr:from>
    <xdr:to>
      <xdr:col>6</xdr:col>
      <xdr:colOff>61200</xdr:colOff>
      <xdr:row>36</xdr:row>
      <xdr:rowOff>181800</xdr:rowOff>
    </xdr:to>
    <xdr:pic>
      <xdr:nvPicPr>
        <xdr:cNvPr id="15" name="Image 12" descr=""/>
        <xdr:cNvPicPr/>
      </xdr:nvPicPr>
      <xdr:blipFill>
        <a:blip r:embed="rId2"/>
        <a:stretch/>
      </xdr:blipFill>
      <xdr:spPr>
        <a:xfrm>
          <a:off x="875880" y="5622480"/>
          <a:ext cx="2437560" cy="3037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49</xdr:row>
      <xdr:rowOff>0</xdr:rowOff>
    </xdr:from>
    <xdr:to>
      <xdr:col>20</xdr:col>
      <xdr:colOff>212040</xdr:colOff>
      <xdr:row>62</xdr:row>
      <xdr:rowOff>76320</xdr:rowOff>
    </xdr:to>
    <xdr:pic>
      <xdr:nvPicPr>
        <xdr:cNvPr id="16" name="Image 13" descr=""/>
        <xdr:cNvPicPr/>
      </xdr:nvPicPr>
      <xdr:blipFill>
        <a:blip r:embed="rId3"/>
        <a:stretch/>
      </xdr:blipFill>
      <xdr:spPr>
        <a:xfrm>
          <a:off x="6921360" y="10953720"/>
          <a:ext cx="5104080" cy="2390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0</xdr:row>
      <xdr:rowOff>112320</xdr:rowOff>
    </xdr:from>
    <xdr:to>
      <xdr:col>8</xdr:col>
      <xdr:colOff>107280</xdr:colOff>
      <xdr:row>12</xdr:row>
      <xdr:rowOff>208080</xdr:rowOff>
    </xdr:to>
    <xdr:pic>
      <xdr:nvPicPr>
        <xdr:cNvPr id="17" name="Picture 2" descr=""/>
        <xdr:cNvPicPr/>
      </xdr:nvPicPr>
      <xdr:blipFill>
        <a:blip r:embed="rId1"/>
        <a:stretch/>
      </xdr:blipFill>
      <xdr:spPr>
        <a:xfrm>
          <a:off x="2576520" y="112320"/>
          <a:ext cx="4519440" cy="3296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476280</xdr:colOff>
      <xdr:row>1</xdr:row>
      <xdr:rowOff>69840</xdr:rowOff>
    </xdr:from>
    <xdr:to>
      <xdr:col>12</xdr:col>
      <xdr:colOff>75600</xdr:colOff>
      <xdr:row>13</xdr:row>
      <xdr:rowOff>157320</xdr:rowOff>
    </xdr:to>
    <xdr:pic>
      <xdr:nvPicPr>
        <xdr:cNvPr id="18" name="Picture 3" descr=""/>
        <xdr:cNvPicPr/>
      </xdr:nvPicPr>
      <xdr:blipFill>
        <a:blip r:embed="rId1"/>
        <a:stretch/>
      </xdr:blipFill>
      <xdr:spPr>
        <a:xfrm>
          <a:off x="808920" y="336240"/>
          <a:ext cx="6675120" cy="3287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215280</xdr:colOff>
      <xdr:row>26</xdr:row>
      <xdr:rowOff>170640</xdr:rowOff>
    </xdr:to>
    <xdr:pic>
      <xdr:nvPicPr>
        <xdr:cNvPr id="19" name="image3.jpg" descr=""/>
        <xdr:cNvPicPr/>
      </xdr:nvPicPr>
      <xdr:blipFill>
        <a:blip r:embed="rId1"/>
        <a:srcRect l="0" t="0" r="0" b="26808"/>
        <a:stretch/>
      </xdr:blipFill>
      <xdr:spPr>
        <a:xfrm>
          <a:off x="0" y="0"/>
          <a:ext cx="5718600" cy="4958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127080</xdr:colOff>
      <xdr:row>27</xdr:row>
      <xdr:rowOff>0</xdr:rowOff>
    </xdr:from>
    <xdr:to>
      <xdr:col>9</xdr:col>
      <xdr:colOff>164520</xdr:colOff>
      <xdr:row>39</xdr:row>
      <xdr:rowOff>56520</xdr:rowOff>
    </xdr:to>
    <xdr:pic>
      <xdr:nvPicPr>
        <xdr:cNvPr id="20" name="image2.jpg" descr=""/>
        <xdr:cNvPicPr/>
      </xdr:nvPicPr>
      <xdr:blipFill>
        <a:blip r:embed="rId2"/>
        <a:srcRect l="0" t="12110" r="0" b="37099"/>
        <a:stretch/>
      </xdr:blipFill>
      <xdr:spPr>
        <a:xfrm>
          <a:off x="127080" y="4971960"/>
          <a:ext cx="5540760" cy="22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584280</xdr:colOff>
      <xdr:row>0</xdr:row>
      <xdr:rowOff>95400</xdr:rowOff>
    </xdr:from>
    <xdr:to>
      <xdr:col>19</xdr:col>
      <xdr:colOff>63000</xdr:colOff>
      <xdr:row>14</xdr:row>
      <xdr:rowOff>113760</xdr:rowOff>
    </xdr:to>
    <xdr:pic>
      <xdr:nvPicPr>
        <xdr:cNvPr id="21" name="image4.jpg" descr=""/>
        <xdr:cNvPicPr/>
      </xdr:nvPicPr>
      <xdr:blipFill>
        <a:blip r:embed="rId3"/>
        <a:srcRect l="0" t="54991" r="0" b="14716"/>
        <a:stretch/>
      </xdr:blipFill>
      <xdr:spPr>
        <a:xfrm>
          <a:off x="6087600" y="95400"/>
          <a:ext cx="5593680" cy="259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590400</xdr:colOff>
      <xdr:row>14</xdr:row>
      <xdr:rowOff>171360</xdr:rowOff>
    </xdr:from>
    <xdr:to>
      <xdr:col>19</xdr:col>
      <xdr:colOff>43560</xdr:colOff>
      <xdr:row>38</xdr:row>
      <xdr:rowOff>94320</xdr:rowOff>
    </xdr:to>
    <xdr:pic>
      <xdr:nvPicPr>
        <xdr:cNvPr id="22" name="image1.jpg" descr=""/>
        <xdr:cNvPicPr/>
      </xdr:nvPicPr>
      <xdr:blipFill>
        <a:blip r:embed="rId4"/>
        <a:srcRect l="0" t="23185" r="0" b="12276"/>
        <a:stretch/>
      </xdr:blipFill>
      <xdr:spPr>
        <a:xfrm>
          <a:off x="6093720" y="2749320"/>
          <a:ext cx="5568120" cy="434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114480</xdr:colOff>
      <xdr:row>2</xdr:row>
      <xdr:rowOff>101520</xdr:rowOff>
    </xdr:from>
    <xdr:to>
      <xdr:col>12</xdr:col>
      <xdr:colOff>46800</xdr:colOff>
      <xdr:row>35</xdr:row>
      <xdr:rowOff>170640</xdr:rowOff>
    </xdr:to>
    <xdr:pic>
      <xdr:nvPicPr>
        <xdr:cNvPr id="23" name="Picture 28" descr=""/>
        <xdr:cNvPicPr/>
      </xdr:nvPicPr>
      <xdr:blipFill>
        <a:blip r:embed="rId1"/>
        <a:stretch/>
      </xdr:blipFill>
      <xdr:spPr>
        <a:xfrm>
          <a:off x="725760" y="469800"/>
          <a:ext cx="6658920" cy="614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63360</xdr:colOff>
      <xdr:row>6</xdr:row>
      <xdr:rowOff>127080</xdr:rowOff>
    </xdr:from>
    <xdr:to>
      <xdr:col>24</xdr:col>
      <xdr:colOff>189720</xdr:colOff>
      <xdr:row>33</xdr:row>
      <xdr:rowOff>170280</xdr:rowOff>
    </xdr:to>
    <xdr:pic>
      <xdr:nvPicPr>
        <xdr:cNvPr id="24" name="Picture 30" descr=""/>
        <xdr:cNvPicPr/>
      </xdr:nvPicPr>
      <xdr:blipFill>
        <a:blip r:embed="rId2"/>
        <a:stretch/>
      </xdr:blipFill>
      <xdr:spPr>
        <a:xfrm>
          <a:off x="8012880" y="1231920"/>
          <a:ext cx="6852960" cy="5015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Z93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G89" activeCellId="0" sqref="G89"/>
    </sheetView>
  </sheetViews>
  <sheetFormatPr defaultRowHeight="14.5" zeroHeight="false" outlineLevelRow="0" outlineLevelCol="0"/>
  <cols>
    <col collapsed="false" customWidth="true" hidden="false" outlineLevel="0" max="2" min="1" style="0" width="2.72"/>
    <col collapsed="false" customWidth="true" hidden="false" outlineLevel="0" max="3" min="3" style="0" width="36.54"/>
    <col collapsed="false" customWidth="false" hidden="false" outlineLevel="0" max="4" min="4" style="0" width="11.45"/>
    <col collapsed="false" customWidth="true" hidden="false" outlineLevel="0" max="5" min="5" style="0" width="10.09"/>
    <col collapsed="false" customWidth="true" hidden="false" outlineLevel="0" max="6" min="6" style="0" width="8.67"/>
    <col collapsed="false" customWidth="true" hidden="false" outlineLevel="0" max="7" min="7" style="0" width="9.27"/>
    <col collapsed="false" customWidth="true" hidden="false" outlineLevel="0" max="1025" min="8" style="0" width="8.67"/>
  </cols>
  <sheetData>
    <row r="1" customFormat="false" ht="21" hidden="false" customHeight="false" outlineLevel="0" collapsed="false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3" t="s">
        <v>1</v>
      </c>
      <c r="S1" s="3"/>
      <c r="T1" s="3"/>
      <c r="U1" s="3"/>
      <c r="V1" s="3"/>
      <c r="W1" s="3"/>
      <c r="X1" s="3"/>
      <c r="Y1" s="3"/>
      <c r="Z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3" t="s">
        <v>2</v>
      </c>
      <c r="S2" s="3"/>
      <c r="T2" s="3"/>
      <c r="U2" s="3"/>
      <c r="V2" s="3"/>
      <c r="W2" s="3"/>
      <c r="X2" s="3"/>
      <c r="Y2" s="3"/>
      <c r="Z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4" customFormat="true" ht="21" hidden="false" customHeight="false" outlineLevel="0" collapsed="false">
      <c r="C14" s="1" t="s">
        <v>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="6" customFormat="true" ht="14.5" hidden="false" customHeight="false" outlineLevel="0" collapsed="false">
      <c r="C15" s="7" t="s">
        <v>4</v>
      </c>
      <c r="D15" s="7" t="s">
        <v>5</v>
      </c>
      <c r="E15" s="8" t="s">
        <v>6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="4" customFormat="true" ht="14.5" hidden="false" customHeight="false" outlineLevel="0" collapsed="false">
      <c r="C16" s="5" t="s">
        <v>7</v>
      </c>
      <c r="D16" s="5" t="n">
        <v>50</v>
      </c>
      <c r="E16" s="5" t="s">
        <v>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="4" customFormat="true" ht="14.5" hidden="false" customHeight="false" outlineLevel="0" collapsed="false">
      <c r="C17" s="5" t="s">
        <v>9</v>
      </c>
      <c r="D17" s="5" t="n">
        <v>50</v>
      </c>
      <c r="E17" s="5" t="s">
        <v>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="4" customFormat="true" ht="13.8" hidden="false" customHeight="false" outlineLevel="0" collapsed="false">
      <c r="C18" s="9" t="s">
        <v>10</v>
      </c>
      <c r="D18" s="5" t="n">
        <v>0.2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="4" customFormat="true" ht="14.5" hidden="false" customHeight="false" outlineLevel="0" collapsed="false">
      <c r="C19" s="5" t="s">
        <v>11</v>
      </c>
      <c r="D19" s="5" t="n">
        <v>9.81</v>
      </c>
      <c r="E19" s="5" t="s">
        <v>12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="4" customFormat="true" ht="13.8" hidden="false" customHeight="false" outlineLevel="0" collapsed="false">
      <c r="C20" s="9" t="s">
        <v>13</v>
      </c>
      <c r="D20" s="5" t="n">
        <v>180</v>
      </c>
      <c r="E20" s="9" t="s">
        <v>14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="4" customFormat="true" ht="14.5" hidden="false" customHeight="false" outlineLevel="0" collapsed="false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="4" customFormat="true" ht="14.5" hidden="false" customHeight="false" outlineLevel="0" collapsed="false">
      <c r="C22" s="7" t="s">
        <v>15</v>
      </c>
      <c r="D22" s="5"/>
      <c r="E22" s="5"/>
      <c r="F22" s="5"/>
      <c r="G22" s="7"/>
      <c r="H22" s="5"/>
      <c r="I22" s="5"/>
      <c r="J22" s="5"/>
      <c r="K22" s="5"/>
      <c r="L22" s="5"/>
      <c r="M22" s="5"/>
      <c r="N22" s="5"/>
      <c r="O22" s="5"/>
      <c r="P22" s="5"/>
    </row>
    <row r="23" s="4" customFormat="true" ht="14.5" hidden="false" customHeight="false" outlineLevel="0" collapsed="false">
      <c r="C23" s="7" t="s">
        <v>4</v>
      </c>
      <c r="D23" s="7" t="s">
        <v>5</v>
      </c>
      <c r="E23" s="8" t="s">
        <v>6</v>
      </c>
      <c r="F23" s="5"/>
      <c r="G23" s="7"/>
      <c r="H23" s="5"/>
      <c r="I23" s="5"/>
      <c r="J23" s="5"/>
      <c r="K23" s="5"/>
      <c r="L23" s="5"/>
      <c r="M23" s="5"/>
      <c r="N23" s="5"/>
      <c r="O23" s="5"/>
      <c r="P23" s="5"/>
    </row>
    <row r="24" s="4" customFormat="true" ht="14.5" hidden="false" customHeight="false" outlineLevel="0" collapsed="false">
      <c r="C24" s="5" t="s">
        <v>16</v>
      </c>
      <c r="D24" s="5" t="n">
        <f aca="false">D16*D19</f>
        <v>490.5</v>
      </c>
      <c r="E24" s="5" t="s">
        <v>17</v>
      </c>
      <c r="F24" s="5"/>
      <c r="G24" s="7"/>
      <c r="H24" s="5"/>
      <c r="I24" s="5"/>
      <c r="J24" s="5"/>
      <c r="K24" s="5"/>
      <c r="L24" s="5"/>
      <c r="M24" s="5"/>
      <c r="N24" s="5"/>
      <c r="O24" s="5"/>
      <c r="P24" s="5"/>
    </row>
    <row r="25" s="4" customFormat="true" ht="14.5" hidden="false" customHeight="false" outlineLevel="0" collapsed="false">
      <c r="C25" s="5" t="s">
        <v>18</v>
      </c>
      <c r="D25" s="5" t="n">
        <f aca="false">D17*D19</f>
        <v>490.5</v>
      </c>
      <c r="E25" s="5" t="s">
        <v>17</v>
      </c>
      <c r="F25" s="5"/>
      <c r="G25" s="7"/>
      <c r="H25" s="5"/>
      <c r="I25" s="5"/>
      <c r="J25" s="5"/>
      <c r="K25" s="5"/>
      <c r="L25" s="5"/>
      <c r="M25" s="5"/>
      <c r="N25" s="5"/>
      <c r="O25" s="5"/>
      <c r="P25" s="5"/>
    </row>
    <row r="26" s="4" customFormat="true" ht="14.5" hidden="false" customHeight="false" outlineLevel="0" collapsed="false">
      <c r="C26" s="5"/>
      <c r="D26" s="5"/>
      <c r="E26" s="5"/>
      <c r="F26" s="5"/>
      <c r="G26" s="7"/>
      <c r="H26" s="5"/>
      <c r="I26" s="5"/>
      <c r="J26" s="5"/>
      <c r="K26" s="5"/>
      <c r="L26" s="5"/>
      <c r="M26" s="5"/>
      <c r="N26" s="5"/>
      <c r="O26" s="5"/>
      <c r="P26" s="5"/>
    </row>
    <row r="27" s="4" customFormat="true" ht="21" hidden="false" customHeight="false" outlineLevel="0" collapsed="false">
      <c r="C27" s="10" t="s">
        <v>19</v>
      </c>
      <c r="D27" s="5"/>
      <c r="E27" s="11"/>
      <c r="F27" s="5"/>
      <c r="G27" s="5"/>
      <c r="H27" s="11"/>
      <c r="I27" s="5"/>
      <c r="J27" s="5"/>
      <c r="K27" s="5"/>
      <c r="L27" s="5"/>
      <c r="M27" s="5"/>
      <c r="N27" s="5"/>
      <c r="O27" s="5"/>
      <c r="P27" s="5"/>
    </row>
    <row r="28" s="4" customFormat="true" ht="18.5" hidden="false" customHeight="false" outlineLevel="0" collapsed="false">
      <c r="C28" s="12" t="s">
        <v>20</v>
      </c>
      <c r="D28" s="5"/>
      <c r="E28" s="11"/>
      <c r="F28" s="5"/>
      <c r="G28" s="5"/>
      <c r="H28" s="11"/>
      <c r="I28" s="5"/>
      <c r="J28" s="5"/>
      <c r="K28" s="5"/>
      <c r="L28" s="5"/>
      <c r="M28" s="5"/>
      <c r="N28" s="5"/>
      <c r="O28" s="5"/>
      <c r="P28" s="5"/>
    </row>
    <row r="29" s="4" customFormat="true" ht="14.5" hidden="false" customHeight="false" outlineLevel="0" collapsed="false">
      <c r="C29" s="13" t="s">
        <v>21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="4" customFormat="true" ht="14.5" hidden="false" customHeight="false" outlineLevel="0" collapsed="false"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="4" customFormat="true" ht="14.5" hidden="false" customHeight="false" outlineLevel="0" collapsed="false">
      <c r="C31" s="13"/>
      <c r="D31" s="5"/>
      <c r="E31" s="5"/>
      <c r="F31" s="5"/>
      <c r="G31" s="5"/>
      <c r="H31" s="5"/>
      <c r="I31" s="5"/>
      <c r="J31" s="5"/>
      <c r="K31" s="5"/>
      <c r="L31" s="5" t="s">
        <v>22</v>
      </c>
      <c r="M31" s="5"/>
      <c r="N31" s="5"/>
      <c r="O31" s="5"/>
      <c r="P31" s="5"/>
    </row>
    <row r="32" s="4" customFormat="true" ht="14.5" hidden="false" customHeight="false" outlineLevel="0" collapsed="false">
      <c r="C32" s="13"/>
      <c r="D32" s="5"/>
      <c r="E32" s="5"/>
      <c r="F32" s="5"/>
      <c r="G32" s="5"/>
      <c r="H32" s="5"/>
      <c r="I32" s="5"/>
      <c r="J32" s="5"/>
      <c r="K32" s="5"/>
      <c r="L32" s="5" t="s">
        <v>23</v>
      </c>
      <c r="M32" s="5"/>
      <c r="N32" s="5"/>
      <c r="O32" s="5"/>
      <c r="P32" s="5"/>
    </row>
    <row r="33" s="4" customFormat="true" ht="14.5" hidden="false" customHeight="false" outlineLevel="0" collapsed="false">
      <c r="C33" s="13"/>
      <c r="D33" s="5"/>
      <c r="E33" s="5"/>
      <c r="F33" s="5"/>
      <c r="G33" s="5"/>
      <c r="H33" s="5"/>
      <c r="I33" s="5"/>
      <c r="J33" s="5"/>
      <c r="K33" s="5"/>
      <c r="L33" s="5" t="s">
        <v>24</v>
      </c>
      <c r="M33" s="5"/>
      <c r="N33" s="5"/>
      <c r="O33" s="5"/>
      <c r="P33" s="5"/>
    </row>
    <row r="34" s="4" customFormat="true" ht="14.5" hidden="false" customHeight="false" outlineLevel="0" collapsed="false"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="4" customFormat="true" ht="14.5" hidden="false" customHeight="false" outlineLevel="0" collapsed="false"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="4" customFormat="true" ht="14.5" hidden="false" customHeight="false" outlineLevel="0" collapsed="false"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="4" customFormat="true" ht="14.5" hidden="false" customHeight="false" outlineLevel="0" collapsed="false"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="4" customFormat="true" ht="14.5" hidden="false" customHeight="false" outlineLevel="0" collapsed="false"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="4" customFormat="true" ht="14.5" hidden="false" customHeight="false" outlineLevel="0" collapsed="false"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="4" customFormat="true" ht="14.5" hidden="false" customHeight="false" outlineLevel="0" collapsed="false"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="4" customFormat="true" ht="14.5" hidden="false" customHeight="false" outlineLevel="0" collapsed="false"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="4" customFormat="true" ht="14.5" hidden="false" customHeight="false" outlineLevel="0" collapsed="false"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="4" customFormat="true" ht="14.5" hidden="false" customHeight="false" outlineLevel="0" collapsed="false"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="4" customFormat="true" ht="14.5" hidden="false" customHeight="false" outlineLevel="0" collapsed="false"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="4" customFormat="true" ht="14.5" hidden="false" customHeight="false" outlineLevel="0" collapsed="false">
      <c r="C45" s="1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="4" customFormat="true" ht="14.5" hidden="false" customHeight="false" outlineLevel="0" collapsed="false">
      <c r="C46" s="15" t="s">
        <v>25</v>
      </c>
      <c r="D46" s="5"/>
      <c r="E46" s="1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="4" customFormat="true" ht="14.5" hidden="false" customHeight="false" outlineLevel="0" collapsed="false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="4" customFormat="true" ht="14.5" hidden="false" customHeight="false" outlineLevel="0" collapsed="false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="4" customFormat="true" ht="15" hidden="false" customHeight="true" outlineLevel="0" collapsed="false">
      <c r="C49" s="5" t="s">
        <v>26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="4" customFormat="true" ht="15" hidden="false" customHeight="true" outlineLevel="0" collapsed="false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="4" customFormat="true" ht="15" hidden="false" customHeight="true" outlineLevel="0" collapsed="false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="4" customFormat="true" ht="15" hidden="false" customHeight="true" outlineLevel="0" collapsed="false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U52" s="4" t="s">
        <v>27</v>
      </c>
    </row>
    <row r="53" s="4" customFormat="true" ht="14.5" hidden="false" customHeight="false" outlineLevel="0" collapsed="false">
      <c r="C53" s="15"/>
      <c r="D53" s="5"/>
      <c r="E53" s="1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="4" customFormat="true" ht="14.5" hidden="false" customHeight="false" outlineLevel="0" collapsed="false">
      <c r="C54" s="7" t="s">
        <v>28</v>
      </c>
      <c r="D54" s="16"/>
      <c r="E54" s="17"/>
      <c r="F54" s="16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="4" customFormat="true" ht="14.5" hidden="false" customHeight="false" outlineLevel="0" collapsed="false">
      <c r="C55" s="18" t="s">
        <v>29</v>
      </c>
      <c r="D55" s="18" t="s">
        <v>30</v>
      </c>
      <c r="E55" s="18" t="s">
        <v>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="4" customFormat="true" ht="14.5" hidden="false" customHeight="false" outlineLevel="0" collapsed="false">
      <c r="C56" s="19" t="s">
        <v>31</v>
      </c>
      <c r="D56" s="19" t="n">
        <f aca="false">D24</f>
        <v>490.5</v>
      </c>
      <c r="E56" s="19" t="s">
        <v>17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="4" customFormat="true" ht="14.5" hidden="false" customHeight="false" outlineLevel="0" collapsed="false">
      <c r="C57" s="19" t="s">
        <v>32</v>
      </c>
      <c r="D57" s="19" t="n">
        <f aca="false">D56*D18</f>
        <v>98.1</v>
      </c>
      <c r="E57" s="19" t="s">
        <v>17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="4" customFormat="true" ht="14.5" hidden="false" customHeight="false" outlineLevel="0" collapsed="false">
      <c r="C58" s="19" t="s">
        <v>33</v>
      </c>
      <c r="D58" s="20" t="n">
        <f aca="false">D57</f>
        <v>98.1</v>
      </c>
      <c r="E58" s="21" t="s">
        <v>17</v>
      </c>
      <c r="F58" s="22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="4" customFormat="true" ht="14.5" hidden="false" customHeight="false" outlineLevel="0" collapsed="false">
      <c r="C59" s="19" t="s">
        <v>34</v>
      </c>
      <c r="D59" s="20" t="n">
        <f aca="false">D58*EXP(D18*RADIANS(D20))</f>
        <v>183.884142192122</v>
      </c>
      <c r="E59" s="21" t="s">
        <v>17</v>
      </c>
      <c r="F59" s="22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="4" customFormat="true" ht="14.5" hidden="false" customHeight="false" outlineLevel="0" collapsed="false">
      <c r="C60" s="19" t="s">
        <v>35</v>
      </c>
      <c r="D60" s="19" t="n">
        <f aca="false">D25+D56</f>
        <v>981</v>
      </c>
      <c r="E60" s="23" t="s">
        <v>17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="4" customFormat="true" ht="14.5" hidden="false" customHeight="false" outlineLevel="0" collapsed="false">
      <c r="C61" s="19" t="s">
        <v>36</v>
      </c>
      <c r="D61" s="19" t="n">
        <f aca="false">D60*D18</f>
        <v>196.2</v>
      </c>
      <c r="E61" s="19" t="s">
        <v>17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="4" customFormat="true" ht="14.5" hidden="false" customHeight="false" outlineLevel="0" collapsed="false">
      <c r="C62" s="19" t="s">
        <v>37</v>
      </c>
      <c r="D62" s="19" t="n">
        <f aca="false">D59+D61+D57</f>
        <v>478.184142192122</v>
      </c>
      <c r="E62" s="19" t="s">
        <v>17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="4" customFormat="true" ht="14.5" hidden="false" customHeight="false" outlineLevel="0" collapsed="false">
      <c r="C63" s="24"/>
      <c r="D63" s="25"/>
      <c r="E63" s="26"/>
      <c r="F63" s="22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="4" customFormat="true" ht="18.5" hidden="false" customHeight="false" outlineLevel="0" collapsed="false">
      <c r="C64" s="12" t="s">
        <v>38</v>
      </c>
      <c r="D64" s="5"/>
      <c r="E64" s="11"/>
      <c r="F64" s="5"/>
      <c r="G64" s="5"/>
      <c r="H64" s="11"/>
      <c r="I64" s="5"/>
      <c r="J64" s="5"/>
      <c r="K64" s="5"/>
      <c r="L64" s="5"/>
      <c r="M64" s="5"/>
      <c r="N64" s="5"/>
      <c r="O64" s="5"/>
      <c r="P64" s="5"/>
    </row>
    <row r="65" s="4" customFormat="true" ht="14.5" hidden="false" customHeight="false" outlineLevel="0" collapsed="false">
      <c r="C65" s="13" t="s">
        <v>21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="4" customFormat="true" ht="14.5" hidden="false" customHeight="false" outlineLevel="0" collapsed="false">
      <c r="C66" s="13"/>
      <c r="D66" s="5"/>
      <c r="E66" s="5"/>
      <c r="F66" s="5"/>
      <c r="G66" s="5"/>
      <c r="H66" s="5"/>
      <c r="I66" s="5"/>
      <c r="J66" s="5"/>
      <c r="K66" s="5" t="s">
        <v>22</v>
      </c>
      <c r="L66" s="5"/>
      <c r="M66" s="5"/>
      <c r="N66" s="5"/>
      <c r="O66" s="5"/>
      <c r="P66" s="5"/>
    </row>
    <row r="67" s="4" customFormat="true" ht="14.5" hidden="false" customHeight="false" outlineLevel="0" collapsed="false">
      <c r="C67" s="13"/>
      <c r="D67" s="5"/>
      <c r="E67" s="5"/>
      <c r="F67" s="5"/>
      <c r="G67" s="5"/>
      <c r="H67" s="5"/>
      <c r="I67" s="5"/>
      <c r="J67" s="5"/>
      <c r="K67" s="5" t="s">
        <v>23</v>
      </c>
      <c r="L67" s="5"/>
      <c r="M67" s="5"/>
      <c r="N67" s="5"/>
      <c r="O67" s="5"/>
      <c r="P67" s="5"/>
    </row>
    <row r="68" s="4" customFormat="true" ht="14.5" hidden="false" customHeight="false" outlineLevel="0" collapsed="false"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="4" customFormat="true" ht="14.5" hidden="false" customHeight="false" outlineLevel="0" collapsed="false"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="4" customFormat="true" ht="14.5" hidden="false" customHeight="false" outlineLevel="0" collapsed="false"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="4" customFormat="true" ht="14.5" hidden="false" customHeight="false" outlineLevel="0" collapsed="false"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="4" customFormat="true" ht="14.5" hidden="false" customHeight="false" outlineLevel="0" collapsed="false"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="4" customFormat="true" ht="14.5" hidden="false" customHeight="false" outlineLevel="0" collapsed="false"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="4" customFormat="true" ht="14.5" hidden="false" customHeight="false" outlineLevel="0" collapsed="false"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="4" customFormat="true" ht="14.5" hidden="false" customHeight="false" outlineLevel="0" collapsed="false"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="4" customFormat="true" ht="14.5" hidden="false" customHeight="false" outlineLevel="0" collapsed="false"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="4" customFormat="true" ht="14.5" hidden="false" customHeight="false" outlineLevel="0" collapsed="false"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="4" customFormat="true" ht="14.5" hidden="false" customHeight="false" outlineLevel="0" collapsed="false"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="4" customFormat="true" ht="14.5" hidden="false" customHeight="false" outlineLevel="0" collapsed="false"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="4" customFormat="true" ht="14.5" hidden="false" customHeight="false" outlineLevel="0" collapsed="false"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="4" customFormat="true" ht="14.5" hidden="false" customHeight="false" outlineLevel="0" collapsed="false">
      <c r="C81" s="1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="4" customFormat="true" ht="14.5" hidden="false" customHeight="false" outlineLevel="0" collapsed="false">
      <c r="C82" s="15" t="s">
        <v>39</v>
      </c>
      <c r="D82" s="5"/>
      <c r="E82" s="1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="4" customFormat="true" ht="14.5" hidden="false" customHeight="false" outlineLevel="0" collapsed="false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="4" customFormat="true" ht="14.5" hidden="false" customHeight="false" outlineLevel="0" collapsed="false">
      <c r="C84" s="5"/>
      <c r="D84" s="5" t="s">
        <v>40</v>
      </c>
      <c r="E84" s="5" t="n">
        <f aca="false">D24</f>
        <v>490.5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="4" customFormat="true" ht="15" hidden="false" customHeight="true" outlineLevel="0" collapsed="false">
      <c r="C85" s="5" t="s">
        <v>26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="4" customFormat="true" ht="15" hidden="false" customHeight="true" outlineLevel="0" collapsed="false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="4" customFormat="true" ht="14.5" hidden="false" customHeight="false" outlineLevel="0" collapsed="false">
      <c r="C87" s="15"/>
      <c r="D87" s="5"/>
      <c r="E87" s="1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="4" customFormat="true" ht="14.5" hidden="false" customHeight="false" outlineLevel="0" collapsed="false">
      <c r="C88" s="7" t="s">
        <v>28</v>
      </c>
      <c r="D88" s="16"/>
      <c r="E88" s="17"/>
      <c r="F88" s="16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="4" customFormat="true" ht="14.5" hidden="false" customHeight="false" outlineLevel="0" collapsed="false">
      <c r="C89" s="18" t="s">
        <v>29</v>
      </c>
      <c r="D89" s="18" t="s">
        <v>30</v>
      </c>
      <c r="E89" s="18" t="s">
        <v>6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="4" customFormat="true" ht="14.5" hidden="false" customHeight="false" outlineLevel="0" collapsed="false">
      <c r="C90" s="19" t="s">
        <v>35</v>
      </c>
      <c r="D90" s="19" t="n">
        <f aca="false">E84+D25</f>
        <v>981</v>
      </c>
      <c r="E90" s="19" t="s">
        <v>17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="4" customFormat="true" ht="14.5" hidden="false" customHeight="false" outlineLevel="0" collapsed="false">
      <c r="C91" s="19" t="s">
        <v>36</v>
      </c>
      <c r="D91" s="19" t="n">
        <f aca="false">D90*D18</f>
        <v>196.2</v>
      </c>
      <c r="E91" s="19" t="s">
        <v>17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="4" customFormat="true" ht="14.5" hidden="false" customHeight="false" outlineLevel="0" collapsed="false">
      <c r="C92" s="19" t="s">
        <v>37</v>
      </c>
      <c r="D92" s="20" t="n">
        <f aca="false">D91</f>
        <v>196.2</v>
      </c>
      <c r="E92" s="21" t="s">
        <v>17</v>
      </c>
      <c r="F92" s="22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="4" customFormat="true" ht="14.5" hidden="false" customHeight="false" outlineLevel="0" collapsed="false">
      <c r="C93" s="24"/>
      <c r="D93" s="25"/>
      <c r="E93" s="26"/>
      <c r="F93" s="22"/>
      <c r="G93" s="5"/>
      <c r="H93" s="5"/>
      <c r="I93" s="5"/>
      <c r="J93" s="5"/>
      <c r="K93" s="5"/>
      <c r="L93" s="5"/>
      <c r="M93" s="5"/>
      <c r="N93" s="5"/>
      <c r="O93" s="5"/>
      <c r="P9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V62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D61" activeCellId="0" sqref="D61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3" min="3" style="0" width="23.81"/>
    <col collapsed="false" customWidth="true" hidden="false" outlineLevel="0" max="4" min="4" style="0" width="11.27"/>
    <col collapsed="false" customWidth="true" hidden="false" outlineLevel="0" max="5" min="5" style="0" width="9"/>
    <col collapsed="false" customWidth="true" hidden="false" outlineLevel="0" max="6" min="6" style="0" width="13.02"/>
    <col collapsed="false" customWidth="true" hidden="false" outlineLevel="0" max="1025" min="7" style="0" width="8.67"/>
  </cols>
  <sheetData>
    <row r="1" customFormat="false" ht="21" hidden="false" customHeight="false" outlineLevel="0" collapsed="false">
      <c r="C1" s="1" t="s">
        <v>41</v>
      </c>
      <c r="D1" s="2"/>
      <c r="E1" s="2"/>
      <c r="F1" s="2"/>
      <c r="G1" s="2"/>
      <c r="H1" s="2"/>
      <c r="I1" s="2"/>
      <c r="J1" s="2"/>
      <c r="K1" s="2"/>
      <c r="L1" s="2"/>
      <c r="N1" s="3" t="s">
        <v>1</v>
      </c>
      <c r="O1" s="3"/>
      <c r="P1" s="3"/>
      <c r="Q1" s="3"/>
      <c r="R1" s="3"/>
      <c r="S1" s="3"/>
      <c r="T1" s="3"/>
      <c r="U1" s="3"/>
      <c r="V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N2" s="3" t="s">
        <v>2</v>
      </c>
      <c r="O2" s="3"/>
      <c r="P2" s="3"/>
      <c r="Q2" s="3"/>
      <c r="R2" s="3"/>
      <c r="S2" s="3"/>
      <c r="T2" s="3"/>
      <c r="U2" s="3"/>
      <c r="V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21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</row>
    <row r="15" customFormat="false" ht="21" hidden="false" customHeight="false" outlineLevel="0" collapsed="false">
      <c r="C15" s="1"/>
      <c r="D15" s="2"/>
      <c r="E15" s="2"/>
      <c r="F15" s="2"/>
      <c r="G15" s="2"/>
      <c r="H15" s="2"/>
      <c r="I15" s="2"/>
      <c r="J15" s="2"/>
      <c r="K15" s="2"/>
      <c r="L15" s="2"/>
    </row>
    <row r="16" customFormat="false" ht="21" hidden="false" customHeight="false" outlineLevel="0" collapsed="false">
      <c r="C16" s="1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21" hidden="false" customHeight="false" outlineLevel="0" collapsed="false">
      <c r="C17" s="1" t="s">
        <v>3</v>
      </c>
      <c r="D17" s="5"/>
      <c r="E17" s="5"/>
      <c r="F17" s="5"/>
      <c r="G17" s="2"/>
      <c r="H17" s="2"/>
      <c r="I17" s="2"/>
      <c r="J17" s="2"/>
      <c r="K17" s="2"/>
      <c r="L17" s="2"/>
    </row>
    <row r="18" customFormat="false" ht="14.5" hidden="false" customHeight="false" outlineLevel="0" collapsed="false">
      <c r="C18" s="7" t="s">
        <v>4</v>
      </c>
      <c r="D18" s="7" t="s">
        <v>5</v>
      </c>
      <c r="E18" s="8" t="s">
        <v>6</v>
      </c>
      <c r="F18" s="7"/>
      <c r="G18" s="2"/>
      <c r="H18" s="2"/>
      <c r="I18" s="2"/>
      <c r="J18" s="2"/>
      <c r="K18" s="2"/>
      <c r="L18" s="2"/>
    </row>
    <row r="19" customFormat="false" ht="14.5" hidden="false" customHeight="false" outlineLevel="0" collapsed="false">
      <c r="C19" s="7" t="s">
        <v>42</v>
      </c>
      <c r="D19" s="7" t="n">
        <v>200</v>
      </c>
      <c r="E19" s="8" t="s">
        <v>17</v>
      </c>
      <c r="F19" s="7"/>
      <c r="G19" s="2"/>
      <c r="H19" s="2"/>
      <c r="I19" s="2"/>
      <c r="J19" s="2"/>
      <c r="K19" s="2"/>
      <c r="L19" s="2"/>
    </row>
    <row r="20" customFormat="false" ht="13.8" hidden="false" customHeight="false" outlineLevel="0" collapsed="false">
      <c r="C20" s="27" t="s">
        <v>43</v>
      </c>
      <c r="D20" s="7" t="n">
        <f aca="false">DEGREES(ATAN(0.8/1.7))</f>
        <v>25.2011236454751</v>
      </c>
      <c r="E20" s="28" t="s">
        <v>14</v>
      </c>
      <c r="F20" s="7"/>
      <c r="G20" s="2"/>
      <c r="H20" s="2"/>
      <c r="I20" s="2"/>
      <c r="J20" s="2"/>
      <c r="K20" s="2"/>
      <c r="L20" s="2"/>
    </row>
    <row r="21" customFormat="false" ht="14.5" hidden="false" customHeight="false" outlineLevel="0" collapsed="false">
      <c r="C21" s="7"/>
      <c r="D21" s="7"/>
      <c r="E21" s="8"/>
      <c r="F21" s="7"/>
      <c r="G21" s="2"/>
      <c r="H21" s="2"/>
      <c r="I21" s="2"/>
      <c r="J21" s="2"/>
      <c r="K21" s="2"/>
      <c r="L21" s="2"/>
    </row>
    <row r="22" customFormat="false" ht="14.5" hidden="false" customHeight="false" outlineLevel="0" collapsed="false">
      <c r="C22" s="7"/>
      <c r="D22" s="7"/>
      <c r="E22" s="8"/>
      <c r="F22" s="7"/>
      <c r="G22" s="2"/>
      <c r="H22" s="2"/>
      <c r="I22" s="2"/>
      <c r="J22" s="2"/>
      <c r="K22" s="2"/>
      <c r="L22" s="2"/>
    </row>
    <row r="23" customFormat="false" ht="14.5" hidden="false" customHeight="false" outlineLevel="0" collapsed="false">
      <c r="C23" s="7"/>
      <c r="D23" s="7"/>
      <c r="E23" s="8"/>
      <c r="F23" s="7"/>
      <c r="G23" s="2"/>
      <c r="H23" s="2"/>
      <c r="I23" s="2"/>
      <c r="J23" s="2"/>
      <c r="K23" s="2"/>
      <c r="L23" s="2"/>
    </row>
    <row r="24" customFormat="false" ht="14.5" hidden="false" customHeight="false" outlineLevel="0" collapsed="false">
      <c r="C24" s="7"/>
      <c r="D24" s="7"/>
      <c r="E24" s="8"/>
      <c r="F24" s="7"/>
      <c r="G24" s="2"/>
      <c r="H24" s="2"/>
      <c r="I24" s="2"/>
      <c r="J24" s="2"/>
      <c r="K24" s="2"/>
      <c r="L24" s="2"/>
    </row>
    <row r="25" customFormat="false" ht="14.5" hidden="false" customHeight="false" outlineLevel="0" collapsed="false">
      <c r="C25" s="7" t="s">
        <v>15</v>
      </c>
      <c r="D25" s="2"/>
      <c r="E25" s="2"/>
      <c r="F25" s="2"/>
      <c r="G25" s="2"/>
      <c r="H25" s="2"/>
      <c r="I25" s="2"/>
      <c r="J25" s="2"/>
      <c r="K25" s="2"/>
      <c r="L25" s="2"/>
    </row>
    <row r="26" customFormat="false" ht="14.5" hidden="false" customHeight="false" outlineLevel="0" collapsed="false">
      <c r="C26" s="7" t="s">
        <v>4</v>
      </c>
      <c r="D26" s="7" t="s">
        <v>5</v>
      </c>
      <c r="E26" s="8" t="s">
        <v>6</v>
      </c>
      <c r="F26" s="2"/>
      <c r="G26" s="2"/>
      <c r="H26" s="2"/>
      <c r="I26" s="2"/>
      <c r="J26" s="2"/>
      <c r="K26" s="2"/>
      <c r="L26" s="2"/>
    </row>
    <row r="27" customFormat="false" ht="14.5" hidden="false" customHeight="false" outlineLevel="0" collapsed="false">
      <c r="C27" s="7"/>
      <c r="D27" s="2"/>
      <c r="E27" s="2"/>
      <c r="F27" s="2"/>
      <c r="G27" s="2"/>
      <c r="H27" s="2"/>
      <c r="I27" s="2"/>
      <c r="J27" s="2"/>
      <c r="K27" s="2"/>
      <c r="L27" s="2"/>
    </row>
    <row r="28" customFormat="false" ht="14.5" hidden="false" customHeight="false" outlineLevel="0" collapsed="false">
      <c r="C28" s="7"/>
      <c r="D28" s="2"/>
      <c r="E28" s="2"/>
      <c r="F28" s="2"/>
      <c r="G28" s="2"/>
      <c r="H28" s="2"/>
      <c r="I28" s="2"/>
      <c r="J28" s="2"/>
      <c r="K28" s="2"/>
      <c r="L28" s="2"/>
    </row>
    <row r="29" customFormat="false" ht="14.5" hidden="false" customHeight="false" outlineLevel="0" collapsed="false">
      <c r="C29" s="7"/>
      <c r="D29" s="2"/>
      <c r="E29" s="2"/>
      <c r="F29" s="2"/>
      <c r="G29" s="2"/>
      <c r="H29" s="2"/>
      <c r="I29" s="2"/>
      <c r="J29" s="2"/>
      <c r="K29" s="2"/>
      <c r="L29" s="2"/>
    </row>
    <row r="30" customFormat="false" ht="14.5" hidden="false" customHeight="false" outlineLevel="0" collapsed="false">
      <c r="C30" s="2"/>
      <c r="D30" s="2"/>
      <c r="E30" s="2"/>
      <c r="F30" s="2"/>
      <c r="G30" s="2"/>
      <c r="H30" s="2"/>
      <c r="I30" s="2"/>
      <c r="J30" s="2"/>
      <c r="K30" s="2"/>
      <c r="L30" s="2"/>
    </row>
    <row r="31" customFormat="false" ht="21" hidden="false" customHeight="false" outlineLevel="0" collapsed="false">
      <c r="C31" s="10" t="s">
        <v>19</v>
      </c>
      <c r="D31" s="5"/>
      <c r="E31" s="5"/>
      <c r="F31" s="5"/>
      <c r="G31" s="5"/>
      <c r="H31" s="5"/>
      <c r="I31" s="5"/>
      <c r="J31" s="2"/>
      <c r="K31" s="2"/>
      <c r="L31" s="2"/>
    </row>
    <row r="32" customFormat="false" ht="18.5" hidden="false" customHeight="false" outlineLevel="0" collapsed="false">
      <c r="C32" s="12" t="s">
        <v>44</v>
      </c>
      <c r="D32" s="29"/>
      <c r="E32" s="2"/>
      <c r="F32" s="2"/>
      <c r="G32" s="2"/>
      <c r="H32" s="2"/>
      <c r="I32" s="2"/>
      <c r="J32" s="2"/>
      <c r="K32" s="2"/>
      <c r="L32" s="2"/>
    </row>
    <row r="33" customFormat="false" ht="18.5" hidden="false" customHeight="false" outlineLevel="0" collapsed="false">
      <c r="C33" s="13" t="s">
        <v>45</v>
      </c>
      <c r="D33" s="29"/>
      <c r="E33" s="2"/>
      <c r="F33" s="2"/>
      <c r="G33" s="2"/>
      <c r="H33" s="2"/>
      <c r="I33" s="2"/>
      <c r="J33" s="2"/>
      <c r="K33" s="2"/>
      <c r="L33" s="2"/>
    </row>
    <row r="34" customFormat="false" ht="18.5" hidden="false" customHeight="false" outlineLevel="0" collapsed="false">
      <c r="C34" s="13"/>
      <c r="D34" s="29"/>
      <c r="E34" s="2"/>
      <c r="F34" s="2"/>
      <c r="G34" s="2"/>
      <c r="H34" s="2"/>
      <c r="I34" s="2"/>
      <c r="J34" s="2"/>
      <c r="K34" s="2"/>
      <c r="L34" s="2"/>
    </row>
    <row r="35" customFormat="false" ht="18.5" hidden="false" customHeight="false" outlineLevel="0" collapsed="false">
      <c r="C35" s="13"/>
      <c r="D35" s="29"/>
      <c r="E35" s="2"/>
      <c r="F35" s="2"/>
      <c r="G35" s="2"/>
      <c r="H35" s="2"/>
      <c r="I35" s="2"/>
      <c r="J35" s="2"/>
      <c r="K35" s="2"/>
      <c r="L35" s="2"/>
    </row>
    <row r="36" customFormat="false" ht="18.5" hidden="false" customHeight="false" outlineLevel="0" collapsed="false">
      <c r="C36" s="13"/>
      <c r="D36" s="29"/>
      <c r="E36" s="2"/>
      <c r="F36" s="2"/>
      <c r="G36" s="2"/>
      <c r="H36" s="2"/>
      <c r="I36" s="2"/>
      <c r="J36" s="2"/>
      <c r="K36" s="2"/>
      <c r="L36" s="2"/>
    </row>
    <row r="37" customFormat="false" ht="18.5" hidden="false" customHeight="false" outlineLevel="0" collapsed="false">
      <c r="C37" s="13"/>
      <c r="D37" s="29"/>
      <c r="E37" s="2"/>
      <c r="F37" s="2"/>
      <c r="G37" s="2"/>
      <c r="H37" s="2"/>
      <c r="I37" s="2"/>
      <c r="J37" s="2"/>
      <c r="K37" s="2"/>
      <c r="L37" s="2"/>
    </row>
    <row r="38" customFormat="false" ht="18.5" hidden="false" customHeight="false" outlineLevel="0" collapsed="false">
      <c r="C38" s="13"/>
      <c r="D38" s="29"/>
      <c r="E38" s="2"/>
      <c r="F38" s="2"/>
      <c r="G38" s="2"/>
      <c r="H38" s="2"/>
      <c r="I38" s="2"/>
      <c r="J38" s="2"/>
      <c r="K38" s="2"/>
      <c r="L38" s="2"/>
    </row>
    <row r="39" customFormat="false" ht="18.5" hidden="false" customHeight="false" outlineLevel="0" collapsed="false">
      <c r="C39" s="13"/>
      <c r="D39" s="29"/>
      <c r="E39" s="2"/>
      <c r="F39" s="2"/>
      <c r="G39" s="2"/>
      <c r="H39" s="2"/>
      <c r="I39" s="2"/>
      <c r="J39" s="2"/>
      <c r="K39" s="2"/>
      <c r="L39" s="2"/>
    </row>
    <row r="40" customFormat="false" ht="18.5" hidden="false" customHeight="false" outlineLevel="0" collapsed="false">
      <c r="C40" s="13"/>
      <c r="D40" s="29"/>
      <c r="E40" s="2"/>
      <c r="F40" s="2"/>
      <c r="G40" s="2"/>
      <c r="H40" s="2"/>
      <c r="I40" s="2"/>
      <c r="J40" s="2"/>
      <c r="K40" s="2"/>
      <c r="L40" s="2"/>
    </row>
    <row r="41" customFormat="false" ht="18.5" hidden="false" customHeight="false" outlineLevel="0" collapsed="false">
      <c r="C41" s="13"/>
      <c r="D41" s="29"/>
      <c r="E41" s="2"/>
      <c r="F41" s="2"/>
      <c r="G41" s="2"/>
      <c r="H41" s="2"/>
      <c r="I41" s="2"/>
      <c r="J41" s="2"/>
      <c r="K41" s="2"/>
      <c r="L41" s="2"/>
    </row>
    <row r="42" customFormat="false" ht="18.5" hidden="false" customHeight="false" outlineLevel="0" collapsed="false">
      <c r="C42" s="13"/>
      <c r="D42" s="29"/>
      <c r="E42" s="2"/>
      <c r="F42" s="2"/>
      <c r="G42" s="2"/>
      <c r="H42" s="2"/>
      <c r="I42" s="2"/>
      <c r="J42" s="2"/>
      <c r="K42" s="2"/>
      <c r="L42" s="2"/>
    </row>
    <row r="43" customFormat="false" ht="18.5" hidden="false" customHeight="false" outlineLevel="0" collapsed="false">
      <c r="C43" s="13"/>
      <c r="D43" s="29"/>
      <c r="E43" s="2"/>
      <c r="F43" s="2"/>
      <c r="G43" s="2"/>
      <c r="H43" s="2"/>
      <c r="I43" s="2"/>
      <c r="J43" s="2"/>
      <c r="K43" s="2"/>
      <c r="L43" s="2"/>
    </row>
    <row r="44" customFormat="false" ht="14.5" hidden="false" customHeight="false" outlineLevel="0" collapsed="false">
      <c r="C44" s="15" t="s">
        <v>46</v>
      </c>
      <c r="D44" s="2"/>
      <c r="E44" s="2"/>
      <c r="F44" s="2"/>
      <c r="G44" s="2"/>
      <c r="H44" s="2"/>
      <c r="I44" s="2"/>
      <c r="J44" s="2"/>
      <c r="K44" s="2"/>
      <c r="L44" s="2"/>
    </row>
    <row r="45" customFormat="false" ht="14.5" hidden="false" customHeight="false" outlineLevel="0" collapsed="false">
      <c r="C45" s="5"/>
      <c r="D45" s="2"/>
      <c r="E45" s="2"/>
      <c r="F45" s="2"/>
      <c r="G45" s="2"/>
      <c r="H45" s="2"/>
      <c r="I45" s="2"/>
      <c r="J45" s="2"/>
      <c r="K45" s="2"/>
      <c r="L45" s="2"/>
    </row>
    <row r="46" customFormat="false" ht="14.5" hidden="false" customHeight="false" outlineLevel="0" collapsed="false">
      <c r="C46" s="5"/>
      <c r="D46" s="2"/>
      <c r="E46" s="2"/>
      <c r="F46" s="2"/>
      <c r="G46" s="2"/>
      <c r="H46" s="2"/>
      <c r="I46" s="2"/>
      <c r="J46" s="2"/>
      <c r="K46" s="2"/>
      <c r="L46" s="2"/>
    </row>
    <row r="47" customFormat="false" ht="14.5" hidden="false" customHeight="false" outlineLevel="0" collapsed="false">
      <c r="C47" s="5"/>
      <c r="D47" s="2"/>
      <c r="E47" s="2"/>
      <c r="F47" s="2"/>
      <c r="G47" s="2"/>
      <c r="H47" s="2"/>
      <c r="I47" s="2"/>
      <c r="J47" s="2"/>
      <c r="K47" s="2"/>
      <c r="L47" s="2"/>
    </row>
    <row r="48" customFormat="false" ht="14.5" hidden="false" customHeight="false" outlineLevel="0" collapsed="false">
      <c r="C48" s="5"/>
      <c r="D48" s="2"/>
      <c r="E48" s="2"/>
      <c r="F48" s="2"/>
      <c r="G48" s="2"/>
      <c r="H48" s="2"/>
      <c r="I48" s="2"/>
      <c r="J48" s="2"/>
      <c r="K48" s="2"/>
      <c r="L48" s="2"/>
    </row>
    <row r="49" customFormat="false" ht="14.5" hidden="false" customHeight="false" outlineLevel="0" collapsed="false">
      <c r="C49" s="5"/>
      <c r="D49" s="2"/>
      <c r="E49" s="2"/>
      <c r="F49" s="2"/>
      <c r="G49" s="2"/>
      <c r="H49" s="2"/>
      <c r="I49" s="2"/>
      <c r="J49" s="2"/>
      <c r="K49" s="2"/>
      <c r="L49" s="2"/>
    </row>
    <row r="50" customFormat="false" ht="14.5" hidden="false" customHeight="false" outlineLevel="0" collapsed="false">
      <c r="C50" s="5"/>
      <c r="D50" s="2"/>
      <c r="E50" s="2"/>
      <c r="F50" s="2"/>
      <c r="G50" s="2"/>
      <c r="H50" s="2"/>
      <c r="I50" s="2"/>
      <c r="J50" s="2"/>
      <c r="K50" s="2"/>
      <c r="L50" s="2"/>
    </row>
    <row r="51" customFormat="false" ht="14.5" hidden="false" customHeight="false" outlineLevel="0" collapsed="false">
      <c r="C51" s="5"/>
      <c r="D51" s="2"/>
      <c r="E51" s="2"/>
      <c r="F51" s="2"/>
      <c r="G51" s="2"/>
      <c r="H51" s="2"/>
      <c r="I51" s="2"/>
      <c r="J51" s="2"/>
      <c r="K51" s="2"/>
      <c r="L51" s="2"/>
    </row>
    <row r="52" customFormat="false" ht="14.5" hidden="false" customHeight="false" outlineLevel="0" collapsed="false">
      <c r="C52" s="7" t="s">
        <v>28</v>
      </c>
      <c r="D52" s="30"/>
      <c r="E52" s="30"/>
      <c r="F52" s="30"/>
      <c r="G52" s="30"/>
      <c r="H52" s="30"/>
      <c r="I52" s="30"/>
      <c r="J52" s="2"/>
      <c r="K52" s="2"/>
      <c r="L52" s="2"/>
    </row>
    <row r="53" customFormat="false" ht="14.5" hidden="false" customHeight="false" outlineLevel="0" collapsed="false">
      <c r="C53" s="7" t="s">
        <v>29</v>
      </c>
      <c r="D53" s="7" t="s">
        <v>30</v>
      </c>
      <c r="E53" s="7" t="s">
        <v>6</v>
      </c>
      <c r="F53" s="5"/>
      <c r="G53" s="30"/>
      <c r="H53" s="30"/>
      <c r="I53" s="30"/>
      <c r="J53" s="2"/>
      <c r="K53" s="2"/>
      <c r="L53" s="2"/>
    </row>
    <row r="54" customFormat="false" ht="14.5" hidden="false" customHeight="false" outlineLevel="0" collapsed="false">
      <c r="C54" s="19" t="s">
        <v>47</v>
      </c>
      <c r="D54" s="19" t="n">
        <f aca="false">D19</f>
        <v>200</v>
      </c>
      <c r="E54" s="19" t="s">
        <v>17</v>
      </c>
      <c r="F54" s="5"/>
      <c r="G54" s="30"/>
      <c r="H54" s="30"/>
      <c r="I54" s="30"/>
      <c r="J54" s="2"/>
      <c r="K54" s="2"/>
      <c r="L54" s="2"/>
    </row>
    <row r="55" customFormat="false" ht="14.5" hidden="false" customHeight="false" outlineLevel="0" collapsed="false">
      <c r="C55" s="19" t="s">
        <v>48</v>
      </c>
      <c r="D55" s="19" t="n">
        <v>1</v>
      </c>
      <c r="E55" s="19" t="s">
        <v>49</v>
      </c>
      <c r="F55" s="5"/>
      <c r="G55" s="30"/>
      <c r="H55" s="30"/>
      <c r="I55" s="30"/>
      <c r="J55" s="2"/>
      <c r="K55" s="2"/>
      <c r="L55" s="2"/>
    </row>
    <row r="56" customFormat="false" ht="14.5" hidden="false" customHeight="false" outlineLevel="0" collapsed="false">
      <c r="C56" s="19" t="s">
        <v>50</v>
      </c>
      <c r="D56" s="19" t="n">
        <f aca="false">2*D19/(1.7*SIN(RADIANS(D20)))</f>
        <v>552.596889060469</v>
      </c>
      <c r="E56" s="19" t="s">
        <v>17</v>
      </c>
      <c r="F56" s="5" t="s">
        <v>51</v>
      </c>
      <c r="G56" s="30"/>
      <c r="H56" s="30"/>
      <c r="I56" s="30"/>
      <c r="J56" s="2"/>
      <c r="K56" s="2"/>
      <c r="L56" s="2"/>
    </row>
    <row r="57" customFormat="false" ht="13.8" hidden="false" customHeight="false" outlineLevel="0" collapsed="false">
      <c r="C57" s="19" t="s">
        <v>52</v>
      </c>
      <c r="D57" s="19" t="n">
        <f aca="false">D20</f>
        <v>25.2011236454751</v>
      </c>
      <c r="E57" s="31" t="s">
        <v>14</v>
      </c>
      <c r="F57" s="5"/>
      <c r="G57" s="30"/>
      <c r="H57" s="30"/>
      <c r="I57" s="30"/>
      <c r="J57" s="2"/>
      <c r="K57" s="2"/>
      <c r="L57" s="2"/>
    </row>
    <row r="58" customFormat="false" ht="14.5" hidden="false" customHeight="false" outlineLevel="0" collapsed="false">
      <c r="C58" s="19" t="s">
        <v>53</v>
      </c>
      <c r="D58" s="19" t="n">
        <f aca="false">-D56*COS(RADIANS(D57))</f>
        <v>-500</v>
      </c>
      <c r="E58" s="19" t="s">
        <v>17</v>
      </c>
      <c r="F58" s="5" t="s">
        <v>54</v>
      </c>
      <c r="G58" s="30"/>
      <c r="H58" s="30"/>
      <c r="I58" s="30"/>
      <c r="J58" s="2"/>
      <c r="K58" s="2"/>
      <c r="L58" s="2"/>
    </row>
    <row r="59" customFormat="false" ht="13.8" hidden="false" customHeight="false" outlineLevel="0" collapsed="false">
      <c r="C59" s="19" t="s">
        <v>55</v>
      </c>
      <c r="D59" s="19" t="n">
        <f aca="false">D19 - D56*SIN(RADIANS(D57))</f>
        <v>-35.2941176470588</v>
      </c>
      <c r="E59" s="19" t="s">
        <v>17</v>
      </c>
      <c r="F59" s="5" t="s">
        <v>54</v>
      </c>
      <c r="G59" s="30"/>
      <c r="H59" s="30"/>
      <c r="I59" s="30"/>
      <c r="J59" s="2"/>
      <c r="K59" s="2"/>
      <c r="L59" s="2"/>
    </row>
    <row r="60" customFormat="false" ht="14.5" hidden="false" customHeight="false" outlineLevel="0" collapsed="false">
      <c r="C60" s="19" t="s">
        <v>56</v>
      </c>
      <c r="D60" s="19" t="n">
        <f aca="false">SQRT(D58^2 + D59^2)</f>
        <v>501.244126888769</v>
      </c>
      <c r="E60" s="23" t="s">
        <v>17</v>
      </c>
      <c r="F60" s="5"/>
      <c r="G60" s="30"/>
      <c r="H60" s="30"/>
      <c r="I60" s="30"/>
      <c r="J60" s="2"/>
      <c r="K60" s="2"/>
      <c r="L60" s="2"/>
    </row>
    <row r="61" customFormat="false" ht="13.8" hidden="false" customHeight="false" outlineLevel="0" collapsed="false">
      <c r="C61" s="19" t="s">
        <v>57</v>
      </c>
      <c r="D61" s="19" t="n">
        <f aca="false">DEGREES(ATAN(D59/D58))</f>
        <v>4.03771062097713</v>
      </c>
      <c r="E61" s="31" t="s">
        <v>14</v>
      </c>
      <c r="F61" s="32" t="s">
        <v>58</v>
      </c>
      <c r="G61" s="30"/>
      <c r="H61" s="30"/>
      <c r="I61" s="30"/>
      <c r="J61" s="2"/>
      <c r="K61" s="2"/>
      <c r="L61" s="2"/>
    </row>
    <row r="62" customFormat="false" ht="14.5" hidden="false" customHeight="false" outlineLevel="0" collapsed="false">
      <c r="C62" s="24"/>
      <c r="D62" s="25"/>
      <c r="E62" s="26"/>
      <c r="F62" s="22"/>
      <c r="G62" s="30"/>
      <c r="H62" s="30"/>
      <c r="I62" s="30"/>
      <c r="J62" s="2"/>
      <c r="K62" s="2"/>
      <c r="L6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V115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L99" activeCellId="0" sqref="L99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3" min="3" style="0" width="12.44"/>
    <col collapsed="false" customWidth="true" hidden="false" outlineLevel="0" max="4" min="4" style="0" width="11.27"/>
    <col collapsed="false" customWidth="true" hidden="false" outlineLevel="0" max="5" min="5" style="0" width="9"/>
    <col collapsed="false" customWidth="true" hidden="false" outlineLevel="0" max="1025" min="6" style="0" width="8.67"/>
  </cols>
  <sheetData>
    <row r="1" customFormat="false" ht="21" hidden="false" customHeight="false" outlineLevel="0" collapsed="false">
      <c r="C1" s="1" t="s">
        <v>59</v>
      </c>
      <c r="D1" s="2"/>
      <c r="E1" s="2"/>
      <c r="F1" s="2"/>
      <c r="G1" s="2"/>
      <c r="H1" s="2"/>
      <c r="I1" s="2"/>
      <c r="J1" s="2"/>
      <c r="K1" s="2"/>
      <c r="L1" s="2"/>
      <c r="N1" s="3" t="s">
        <v>1</v>
      </c>
      <c r="O1" s="3"/>
      <c r="P1" s="3"/>
      <c r="Q1" s="3"/>
      <c r="R1" s="3"/>
      <c r="S1" s="3"/>
      <c r="T1" s="3"/>
      <c r="U1" s="3"/>
      <c r="V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N2" s="3" t="s">
        <v>2</v>
      </c>
      <c r="O2" s="3"/>
      <c r="P2" s="3"/>
      <c r="Q2" s="3"/>
      <c r="R2" s="3"/>
      <c r="S2" s="3"/>
      <c r="T2" s="3"/>
      <c r="U2" s="3"/>
      <c r="V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</row>
    <row r="8" customFormat="false" ht="19.7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</row>
    <row r="9" customFormat="false" ht="19.7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</row>
    <row r="10" customFormat="false" ht="19.7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</row>
    <row r="11" customFormat="false" ht="19.7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</row>
    <row r="12" customFormat="false" ht="19.7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9.7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9.7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</row>
    <row r="15" customFormat="false" ht="19.7" hidden="false" customHeight="false" outlineLevel="0" collapsed="false">
      <c r="C15" s="1"/>
      <c r="D15" s="2"/>
      <c r="E15" s="2"/>
      <c r="F15" s="2"/>
      <c r="G15" s="2"/>
      <c r="H15" s="2"/>
      <c r="I15" s="2"/>
      <c r="J15" s="2"/>
      <c r="K15" s="2"/>
      <c r="L15" s="2"/>
    </row>
    <row r="16" customFormat="false" ht="21" hidden="false" customHeight="false" outlineLevel="0" collapsed="false">
      <c r="C16" s="1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14.5" hidden="false" customHeight="false" outlineLevel="0" collapsed="false">
      <c r="C17" s="7" t="s">
        <v>60</v>
      </c>
      <c r="D17" s="5"/>
      <c r="E17" s="5"/>
      <c r="F17" s="5"/>
      <c r="G17" s="2"/>
      <c r="H17" s="2"/>
      <c r="I17" s="2"/>
      <c r="J17" s="2"/>
      <c r="K17" s="2"/>
      <c r="L17" s="2"/>
    </row>
    <row r="18" customFormat="false" ht="14.5" hidden="false" customHeight="false" outlineLevel="0" collapsed="false">
      <c r="C18" s="7" t="s">
        <v>4</v>
      </c>
      <c r="D18" s="7" t="s">
        <v>5</v>
      </c>
      <c r="E18" s="8" t="s">
        <v>6</v>
      </c>
      <c r="F18" s="7"/>
      <c r="G18" s="2"/>
      <c r="H18" s="2"/>
      <c r="I18" s="2"/>
      <c r="J18" s="2"/>
      <c r="K18" s="2"/>
      <c r="L18" s="2"/>
    </row>
    <row r="19" customFormat="false" ht="14.5" hidden="false" customHeight="false" outlineLevel="0" collapsed="false">
      <c r="C19" s="7" t="s">
        <v>61</v>
      </c>
      <c r="D19" s="7" t="n">
        <v>500</v>
      </c>
      <c r="E19" s="8" t="s">
        <v>17</v>
      </c>
      <c r="F19" s="7"/>
      <c r="G19" s="2"/>
      <c r="H19" s="2"/>
      <c r="I19" s="2"/>
      <c r="J19" s="2"/>
      <c r="K19" s="2"/>
      <c r="L19" s="2"/>
    </row>
    <row r="20" customFormat="false" ht="14.5" hidden="false" customHeight="false" outlineLevel="0" collapsed="false">
      <c r="C20" s="7"/>
      <c r="D20" s="7"/>
      <c r="E20" s="8"/>
      <c r="F20" s="7"/>
      <c r="G20" s="2"/>
      <c r="H20" s="2"/>
      <c r="I20" s="2"/>
      <c r="J20" s="2"/>
      <c r="K20" s="2"/>
      <c r="L20" s="2"/>
    </row>
    <row r="21" customFormat="false" ht="14.5" hidden="false" customHeight="false" outlineLevel="0" collapsed="false"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.5" hidden="false" customHeight="false" outlineLevel="0" collapsed="false">
      <c r="C22" s="33" t="s">
        <v>19</v>
      </c>
      <c r="D22" s="5"/>
      <c r="E22" s="11"/>
      <c r="F22" s="5"/>
      <c r="G22" s="5"/>
      <c r="H22" s="11"/>
      <c r="I22" s="5"/>
      <c r="J22" s="2"/>
      <c r="K22" s="2"/>
      <c r="L22" s="2"/>
    </row>
    <row r="23" customFormat="false" ht="14.5" hidden="false" customHeight="false" outlineLevel="0" collapsed="false">
      <c r="C23" s="13" t="s">
        <v>62</v>
      </c>
      <c r="D23" s="5"/>
      <c r="E23" s="5"/>
      <c r="F23" s="5"/>
      <c r="G23" s="5"/>
      <c r="H23" s="5"/>
      <c r="I23" s="5"/>
      <c r="J23" s="2"/>
      <c r="K23" s="2"/>
      <c r="L23" s="2"/>
    </row>
    <row r="24" customFormat="false" ht="18.5" hidden="false" customHeight="false" outlineLevel="0" collapsed="false">
      <c r="C24" s="13"/>
      <c r="D24" s="29"/>
      <c r="E24" s="2"/>
      <c r="F24" s="2"/>
      <c r="G24" s="2"/>
      <c r="H24" s="2"/>
      <c r="I24" s="2"/>
      <c r="J24" s="2"/>
      <c r="K24" s="2"/>
      <c r="L24" s="2"/>
    </row>
    <row r="25" customFormat="false" ht="18.5" hidden="false" customHeight="false" outlineLevel="0" collapsed="false">
      <c r="C25" s="13"/>
      <c r="D25" s="29"/>
      <c r="E25" s="2"/>
      <c r="F25" s="2"/>
      <c r="G25" s="2"/>
      <c r="H25" s="2"/>
      <c r="I25" s="2" t="s">
        <v>63</v>
      </c>
      <c r="J25" s="2"/>
      <c r="K25" s="2"/>
      <c r="L25" s="2"/>
    </row>
    <row r="26" customFormat="false" ht="18.5" hidden="false" customHeight="false" outlineLevel="0" collapsed="false">
      <c r="C26" s="13"/>
      <c r="D26" s="29"/>
      <c r="E26" s="2"/>
      <c r="F26" s="2"/>
      <c r="G26" s="2"/>
      <c r="H26" s="2"/>
      <c r="I26" s="2" t="s">
        <v>64</v>
      </c>
      <c r="J26" s="2"/>
      <c r="K26" s="2"/>
      <c r="L26" s="2"/>
    </row>
    <row r="27" customFormat="false" ht="18.5" hidden="false" customHeight="false" outlineLevel="0" collapsed="false">
      <c r="C27" s="13"/>
      <c r="D27" s="29"/>
      <c r="E27" s="2"/>
      <c r="F27" s="2"/>
      <c r="G27" s="2"/>
      <c r="H27" s="2"/>
      <c r="I27" s="2"/>
      <c r="J27" s="2"/>
      <c r="K27" s="2"/>
      <c r="L27" s="2"/>
    </row>
    <row r="28" customFormat="false" ht="18.5" hidden="false" customHeight="false" outlineLevel="0" collapsed="false">
      <c r="C28" s="13"/>
      <c r="D28" s="29"/>
      <c r="E28" s="2"/>
      <c r="F28" s="2"/>
      <c r="G28" s="2"/>
      <c r="H28" s="2"/>
      <c r="I28" s="2"/>
      <c r="J28" s="2"/>
      <c r="K28" s="2"/>
      <c r="L28" s="2"/>
    </row>
    <row r="29" customFormat="false" ht="18.5" hidden="false" customHeight="false" outlineLevel="0" collapsed="false">
      <c r="C29" s="13"/>
      <c r="D29" s="29"/>
      <c r="E29" s="2"/>
      <c r="F29" s="2"/>
      <c r="G29" s="2"/>
      <c r="H29" s="2"/>
      <c r="I29" s="2"/>
      <c r="J29" s="2"/>
      <c r="K29" s="2"/>
      <c r="L29" s="2"/>
    </row>
    <row r="30" customFormat="false" ht="18.5" hidden="false" customHeight="false" outlineLevel="0" collapsed="false">
      <c r="C30" s="13"/>
      <c r="D30" s="29"/>
      <c r="E30" s="2"/>
      <c r="F30" s="2"/>
      <c r="G30" s="2"/>
      <c r="H30" s="2"/>
      <c r="I30" s="2"/>
      <c r="J30" s="2"/>
      <c r="K30" s="2"/>
      <c r="L30" s="2"/>
    </row>
    <row r="31" customFormat="false" ht="18.5" hidden="false" customHeight="false" outlineLevel="0" collapsed="false">
      <c r="C31" s="13"/>
      <c r="D31" s="29"/>
      <c r="E31" s="2"/>
      <c r="F31" s="2"/>
      <c r="G31" s="2"/>
      <c r="H31" s="2"/>
      <c r="I31" s="2"/>
      <c r="J31" s="2"/>
      <c r="K31" s="2"/>
      <c r="L31" s="2"/>
    </row>
    <row r="32" customFormat="false" ht="18.5" hidden="false" customHeight="false" outlineLevel="0" collapsed="false">
      <c r="C32" s="13"/>
      <c r="D32" s="29"/>
      <c r="E32" s="2"/>
      <c r="F32" s="2"/>
      <c r="G32" s="2"/>
      <c r="H32" s="2"/>
      <c r="I32" s="2"/>
      <c r="J32" s="2"/>
      <c r="K32" s="2"/>
      <c r="L32" s="2"/>
    </row>
    <row r="33" customFormat="false" ht="18.5" hidden="false" customHeight="false" outlineLevel="0" collapsed="false">
      <c r="C33" s="13"/>
      <c r="D33" s="29"/>
      <c r="E33" s="2"/>
      <c r="F33" s="2"/>
      <c r="G33" s="2"/>
      <c r="H33" s="2"/>
      <c r="I33" s="2"/>
      <c r="J33" s="2"/>
      <c r="K33" s="2"/>
      <c r="L33" s="2"/>
    </row>
    <row r="34" customFormat="false" ht="18.5" hidden="false" customHeight="false" outlineLevel="0" collapsed="false">
      <c r="C34" s="13"/>
      <c r="D34" s="29"/>
      <c r="E34" s="2"/>
      <c r="F34" s="2"/>
      <c r="G34" s="2"/>
      <c r="H34" s="2"/>
      <c r="I34" s="2"/>
      <c r="J34" s="2"/>
      <c r="K34" s="2"/>
      <c r="L34" s="2"/>
    </row>
    <row r="35" customFormat="false" ht="18.5" hidden="false" customHeight="false" outlineLevel="0" collapsed="false">
      <c r="C35" s="13"/>
      <c r="D35" s="29"/>
      <c r="E35" s="2"/>
      <c r="F35" s="2"/>
      <c r="G35" s="2"/>
      <c r="H35" s="2"/>
      <c r="I35" s="2"/>
      <c r="J35" s="2"/>
      <c r="K35" s="2"/>
      <c r="L35" s="2"/>
    </row>
    <row r="36" customFormat="false" ht="18.5" hidden="false" customHeight="false" outlineLevel="0" collapsed="false">
      <c r="C36" s="13"/>
      <c r="D36" s="29"/>
      <c r="E36" s="2"/>
      <c r="F36" s="2"/>
      <c r="G36" s="2"/>
      <c r="H36" s="2"/>
      <c r="I36" s="2"/>
      <c r="J36" s="2"/>
      <c r="K36" s="2"/>
      <c r="L36" s="2"/>
    </row>
    <row r="37" customFormat="false" ht="18.5" hidden="false" customHeight="false" outlineLevel="0" collapsed="false">
      <c r="C37" s="13"/>
      <c r="D37" s="29"/>
      <c r="E37" s="2"/>
      <c r="F37" s="2"/>
      <c r="G37" s="2"/>
      <c r="H37" s="2"/>
      <c r="I37" s="2"/>
      <c r="J37" s="2"/>
      <c r="K37" s="2"/>
      <c r="L37" s="2"/>
    </row>
    <row r="38" customFormat="false" ht="18.5" hidden="false" customHeight="false" outlineLevel="0" collapsed="false">
      <c r="C38" s="33" t="s">
        <v>65</v>
      </c>
      <c r="D38" s="29"/>
      <c r="E38" s="2"/>
      <c r="F38" s="2"/>
      <c r="G38" s="2"/>
      <c r="H38" s="2"/>
      <c r="I38" s="2"/>
      <c r="J38" s="2"/>
      <c r="K38" s="2"/>
      <c r="L38" s="2"/>
    </row>
    <row r="39" s="34" customFormat="true" ht="13.8" hidden="false" customHeight="false" outlineLevel="0" collapsed="false">
      <c r="C39" s="35"/>
      <c r="D39" s="35" t="s">
        <v>66</v>
      </c>
      <c r="E39" s="35" t="s">
        <v>67</v>
      </c>
      <c r="F39" s="35" t="s">
        <v>68</v>
      </c>
      <c r="G39" s="36"/>
      <c r="H39" s="36"/>
      <c r="I39" s="36"/>
      <c r="J39" s="36"/>
      <c r="K39" s="36"/>
      <c r="L39" s="36"/>
    </row>
    <row r="40" customFormat="false" ht="13.8" hidden="false" customHeight="false" outlineLevel="0" collapsed="false">
      <c r="C40" s="19" t="s">
        <v>69</v>
      </c>
      <c r="D40" s="19" t="n">
        <v>0</v>
      </c>
      <c r="E40" s="19" t="n">
        <v>0</v>
      </c>
      <c r="F40" s="19" t="n">
        <v>0</v>
      </c>
      <c r="G40" s="2"/>
      <c r="H40" s="2"/>
      <c r="I40" s="2"/>
      <c r="J40" s="2"/>
      <c r="K40" s="2"/>
      <c r="L40" s="2"/>
    </row>
    <row r="41" customFormat="false" ht="13.8" hidden="false" customHeight="false" outlineLevel="0" collapsed="false">
      <c r="C41" s="19" t="s">
        <v>70</v>
      </c>
      <c r="D41" s="19" t="n">
        <v>0</v>
      </c>
      <c r="E41" s="19" t="n">
        <v>6</v>
      </c>
      <c r="F41" s="19" t="n">
        <v>0</v>
      </c>
      <c r="G41" s="2"/>
      <c r="H41" s="2"/>
      <c r="I41" s="2"/>
      <c r="J41" s="2"/>
      <c r="K41" s="2"/>
      <c r="L41" s="2"/>
    </row>
    <row r="42" customFormat="false" ht="13.8" hidden="false" customHeight="false" outlineLevel="0" collapsed="false">
      <c r="C42" s="19" t="s">
        <v>71</v>
      </c>
      <c r="D42" s="19" t="n">
        <v>0</v>
      </c>
      <c r="E42" s="19" t="n">
        <v>11</v>
      </c>
      <c r="F42" s="19" t="n">
        <v>0</v>
      </c>
      <c r="G42" s="2"/>
      <c r="H42" s="2"/>
      <c r="I42" s="2"/>
      <c r="J42" s="2"/>
      <c r="K42" s="2"/>
      <c r="L42" s="2"/>
    </row>
    <row r="43" customFormat="false" ht="13.8" hidden="false" customHeight="false" outlineLevel="0" collapsed="false">
      <c r="C43" s="19" t="s">
        <v>72</v>
      </c>
      <c r="D43" s="19" t="n">
        <v>2</v>
      </c>
      <c r="E43" s="19" t="n">
        <v>0</v>
      </c>
      <c r="F43" s="19" t="n">
        <v>-4</v>
      </c>
      <c r="G43" s="2"/>
      <c r="H43" s="2"/>
      <c r="I43" s="2"/>
      <c r="J43" s="2"/>
      <c r="K43" s="2"/>
      <c r="L43" s="2"/>
    </row>
    <row r="44" customFormat="false" ht="13.8" hidden="false" customHeight="false" outlineLevel="0" collapsed="false">
      <c r="C44" s="19" t="s">
        <v>73</v>
      </c>
      <c r="D44" s="19" t="n">
        <v>2</v>
      </c>
      <c r="E44" s="19" t="n">
        <v>0</v>
      </c>
      <c r="F44" s="19" t="n">
        <v>4</v>
      </c>
      <c r="G44" s="2"/>
      <c r="H44" s="2"/>
      <c r="I44" s="2"/>
      <c r="J44" s="2"/>
      <c r="K44" s="2"/>
      <c r="L44" s="2"/>
    </row>
    <row r="45" customFormat="false" ht="13.8" hidden="false" customHeight="false" outlineLevel="0" collapsed="false">
      <c r="C45" s="19" t="s">
        <v>74</v>
      </c>
      <c r="D45" s="19" t="n">
        <v>-4</v>
      </c>
      <c r="E45" s="19" t="n">
        <v>0</v>
      </c>
      <c r="F45" s="19" t="n">
        <v>2</v>
      </c>
      <c r="G45" s="2"/>
      <c r="H45" s="2"/>
      <c r="I45" s="2"/>
      <c r="J45" s="2"/>
      <c r="K45" s="2"/>
      <c r="L45" s="2"/>
    </row>
    <row r="46" customFormat="false" ht="13.8" hidden="false" customHeight="false" outlineLevel="0" collapsed="false">
      <c r="C46" s="19" t="s">
        <v>75</v>
      </c>
      <c r="D46" s="19" t="n">
        <v>0</v>
      </c>
      <c r="E46" s="19" t="n">
        <v>9</v>
      </c>
      <c r="F46" s="19" t="n">
        <v>0</v>
      </c>
      <c r="G46" s="2"/>
      <c r="H46" s="2"/>
      <c r="I46" s="2"/>
      <c r="J46" s="2"/>
      <c r="K46" s="2"/>
      <c r="L46" s="2"/>
    </row>
    <row r="47" customFormat="false" ht="14.5" hidden="false" customHeight="false" outlineLevel="0" collapsed="false">
      <c r="C47" s="2"/>
      <c r="D47" s="2"/>
      <c r="E47" s="2"/>
      <c r="F47" s="2"/>
      <c r="G47" s="2"/>
      <c r="H47" s="2"/>
      <c r="I47" s="2"/>
      <c r="J47" s="2"/>
      <c r="K47" s="2"/>
      <c r="L47" s="2"/>
    </row>
    <row r="48" customFormat="false" ht="18.5" hidden="false" customHeight="false" outlineLevel="0" collapsed="false">
      <c r="C48" s="15" t="s">
        <v>76</v>
      </c>
      <c r="D48" s="29"/>
      <c r="E48" s="2"/>
      <c r="F48" s="2"/>
      <c r="G48" s="2"/>
      <c r="H48" s="2"/>
      <c r="I48" s="2"/>
      <c r="J48" s="2"/>
      <c r="K48" s="2"/>
      <c r="L48" s="2"/>
    </row>
    <row r="49" customFormat="false" ht="14.5" hidden="false" customHeight="false" outlineLevel="0" collapsed="false">
      <c r="C49" s="16" t="s">
        <v>77</v>
      </c>
      <c r="D49" s="30"/>
      <c r="E49" s="30"/>
      <c r="F49" s="30"/>
      <c r="G49" s="30"/>
      <c r="H49" s="30"/>
      <c r="I49" s="30"/>
      <c r="J49" s="2"/>
      <c r="K49" s="2"/>
      <c r="L49" s="2"/>
    </row>
    <row r="50" customFormat="false" ht="14.5" hidden="false" customHeight="false" outlineLevel="0" collapsed="false">
      <c r="C50" s="16" t="s">
        <v>78</v>
      </c>
      <c r="D50" s="30"/>
      <c r="E50" s="30"/>
      <c r="F50" s="30"/>
      <c r="G50" s="30"/>
      <c r="H50" s="30"/>
      <c r="I50" s="30"/>
      <c r="J50" s="2"/>
      <c r="K50" s="2"/>
      <c r="L50" s="2"/>
    </row>
    <row r="51" customFormat="false" ht="14.5" hidden="false" customHeight="false" outlineLevel="0" collapsed="false">
      <c r="C51" s="7" t="s">
        <v>29</v>
      </c>
      <c r="D51" s="7" t="s">
        <v>30</v>
      </c>
      <c r="E51" s="7"/>
      <c r="F51" s="30"/>
      <c r="G51" s="30"/>
      <c r="H51" s="30"/>
      <c r="I51" s="30"/>
      <c r="J51" s="2"/>
      <c r="K51" s="2"/>
      <c r="L51" s="2"/>
    </row>
    <row r="52" customFormat="false" ht="14.5" hidden="false" customHeight="false" outlineLevel="0" collapsed="false">
      <c r="C52" s="37" t="s">
        <v>79</v>
      </c>
      <c r="D52" s="30"/>
      <c r="E52" s="30"/>
      <c r="F52" s="30"/>
      <c r="G52" s="30"/>
      <c r="H52" s="30"/>
      <c r="I52" s="30"/>
      <c r="J52" s="2"/>
      <c r="K52" s="2"/>
      <c r="L52" s="2"/>
    </row>
    <row r="53" customFormat="false" ht="14.5" hidden="false" customHeight="false" outlineLevel="0" collapsed="false">
      <c r="C53" s="30"/>
      <c r="D53" s="38"/>
      <c r="E53" s="38"/>
      <c r="F53" s="38"/>
      <c r="G53" s="30"/>
      <c r="H53" s="30"/>
      <c r="I53" s="30"/>
      <c r="J53" s="2"/>
      <c r="K53" s="2"/>
      <c r="L53" s="2"/>
    </row>
    <row r="54" customFormat="false" ht="13.8" hidden="false" customHeight="false" outlineLevel="0" collapsed="false">
      <c r="C54" s="35"/>
      <c r="D54" s="35" t="s">
        <v>66</v>
      </c>
      <c r="E54" s="35" t="s">
        <v>67</v>
      </c>
      <c r="F54" s="35" t="s">
        <v>68</v>
      </c>
      <c r="G54" s="30"/>
      <c r="H54" s="30" t="s">
        <v>80</v>
      </c>
      <c r="I54" s="30" t="n">
        <f aca="false">SQRT(D58^2 + E58^2 + F58^2)</f>
        <v>11.8743420870379</v>
      </c>
      <c r="J54" s="2"/>
      <c r="K54" s="2"/>
      <c r="L54" s="2"/>
    </row>
    <row r="55" customFormat="false" ht="13.8" hidden="false" customHeight="false" outlineLevel="0" collapsed="false">
      <c r="C55" s="19" t="s">
        <v>81</v>
      </c>
      <c r="D55" s="19" t="n">
        <f aca="false">D42-D40</f>
        <v>0</v>
      </c>
      <c r="E55" s="19" t="n">
        <f aca="false">E42-E40</f>
        <v>11</v>
      </c>
      <c r="F55" s="19" t="n">
        <f aca="false">F42-F40</f>
        <v>0</v>
      </c>
      <c r="G55" s="30"/>
      <c r="H55" s="30" t="s">
        <v>82</v>
      </c>
      <c r="I55" s="30" t="n">
        <f aca="false">SQRT(D59^2 + E59^2 + F59^2)</f>
        <v>10.0498756211209</v>
      </c>
      <c r="J55" s="2"/>
      <c r="K55" s="2"/>
      <c r="L55" s="2"/>
    </row>
    <row r="56" customFormat="false" ht="13.8" hidden="false" customHeight="false" outlineLevel="0" collapsed="false">
      <c r="C56" s="19" t="s">
        <v>83</v>
      </c>
      <c r="D56" s="19" t="n">
        <f aca="false">D46-D40</f>
        <v>0</v>
      </c>
      <c r="E56" s="19" t="n">
        <f aca="false">E46-E40</f>
        <v>9</v>
      </c>
      <c r="F56" s="19" t="n">
        <f aca="false">F46-F40</f>
        <v>0</v>
      </c>
      <c r="G56" s="30"/>
      <c r="H56" s="30" t="s">
        <v>84</v>
      </c>
      <c r="I56" s="30" t="n">
        <f aca="false">SQRT(D60^2 + E60^2 + F60^2)</f>
        <v>7.48331477354788</v>
      </c>
      <c r="J56" s="2"/>
      <c r="K56" s="2"/>
      <c r="L56" s="2"/>
    </row>
    <row r="57" customFormat="false" ht="13.8" hidden="false" customHeight="false" outlineLevel="0" collapsed="false">
      <c r="C57" s="19" t="s">
        <v>85</v>
      </c>
      <c r="D57" s="19" t="n">
        <f aca="false">D41-D40</f>
        <v>0</v>
      </c>
      <c r="E57" s="19" t="n">
        <f aca="false">E41-E40</f>
        <v>6</v>
      </c>
      <c r="F57" s="19" t="n">
        <f aca="false">F41-F40</f>
        <v>0</v>
      </c>
      <c r="G57" s="30"/>
      <c r="H57" s="30"/>
      <c r="I57" s="30"/>
      <c r="J57" s="2"/>
      <c r="K57" s="2"/>
      <c r="L57" s="2"/>
    </row>
    <row r="58" customFormat="false" ht="13.8" hidden="false" customHeight="false" outlineLevel="0" collapsed="false">
      <c r="C58" s="19" t="s">
        <v>86</v>
      </c>
      <c r="D58" s="19" t="n">
        <f aca="false">D45-D42</f>
        <v>-4</v>
      </c>
      <c r="E58" s="19" t="n">
        <f aca="false">E45-E42</f>
        <v>-11</v>
      </c>
      <c r="F58" s="19" t="n">
        <f aca="false">F45-F42</f>
        <v>2</v>
      </c>
      <c r="G58" s="30"/>
      <c r="H58" s="30"/>
      <c r="I58" s="30"/>
      <c r="J58" s="2"/>
      <c r="K58" s="2"/>
      <c r="L58" s="2"/>
    </row>
    <row r="59" customFormat="false" ht="13.8" hidden="false" customHeight="false" outlineLevel="0" collapsed="false">
      <c r="C59" s="19" t="s">
        <v>87</v>
      </c>
      <c r="D59" s="19" t="n">
        <f aca="false">D43-D46</f>
        <v>2</v>
      </c>
      <c r="E59" s="19" t="n">
        <f aca="false">E43-E46</f>
        <v>-9</v>
      </c>
      <c r="F59" s="19" t="n">
        <f aca="false">F43-F46</f>
        <v>-4</v>
      </c>
      <c r="G59" s="30"/>
      <c r="H59" s="30"/>
      <c r="I59" s="30"/>
      <c r="J59" s="2"/>
      <c r="K59" s="2"/>
      <c r="L59" s="2"/>
    </row>
    <row r="60" customFormat="false" ht="13.8" hidden="false" customHeight="false" outlineLevel="0" collapsed="false">
      <c r="C60" s="19" t="s">
        <v>88</v>
      </c>
      <c r="D60" s="19" t="n">
        <f aca="false">D44-D41</f>
        <v>2</v>
      </c>
      <c r="E60" s="19" t="n">
        <f aca="false">E44-E41</f>
        <v>-6</v>
      </c>
      <c r="F60" s="19" t="n">
        <f aca="false">F44-F41</f>
        <v>4</v>
      </c>
      <c r="G60" s="30"/>
      <c r="H60" s="30"/>
      <c r="I60" s="30"/>
      <c r="J60" s="2"/>
      <c r="K60" s="2"/>
      <c r="L60" s="2"/>
    </row>
    <row r="61" customFormat="false" ht="13.8" hidden="false" customHeight="false" outlineLevel="0" collapsed="false">
      <c r="C61" s="19" t="s">
        <v>89</v>
      </c>
      <c r="D61" s="19" t="n">
        <f aca="false">D58/I54</f>
        <v>-0.336860768426608</v>
      </c>
      <c r="E61" s="19" t="n">
        <f aca="false">E58/I54</f>
        <v>-0.926367113173171</v>
      </c>
      <c r="F61" s="19" t="n">
        <f aca="false">F58/I54</f>
        <v>0.168430384213304</v>
      </c>
      <c r="G61" s="30"/>
      <c r="H61" s="30"/>
      <c r="I61" s="30"/>
      <c r="J61" s="2"/>
      <c r="K61" s="2"/>
      <c r="L61" s="2"/>
    </row>
    <row r="62" customFormat="false" ht="13.8" hidden="false" customHeight="false" outlineLevel="0" collapsed="false">
      <c r="C62" s="19" t="s">
        <v>90</v>
      </c>
      <c r="D62" s="19" t="n">
        <f aca="false">D59/I55</f>
        <v>0.199007438041998</v>
      </c>
      <c r="E62" s="19" t="n">
        <f aca="false">E59/I55</f>
        <v>-0.89553347118899</v>
      </c>
      <c r="F62" s="19" t="n">
        <f aca="false">F59/I55</f>
        <v>-0.398014876083996</v>
      </c>
      <c r="G62" s="30"/>
      <c r="H62" s="30"/>
      <c r="I62" s="30"/>
      <c r="J62" s="2"/>
      <c r="K62" s="2"/>
      <c r="L62" s="2"/>
    </row>
    <row r="63" customFormat="false" ht="13.8" hidden="false" customHeight="false" outlineLevel="0" collapsed="false">
      <c r="C63" s="19" t="s">
        <v>91</v>
      </c>
      <c r="D63" s="19" t="n">
        <f aca="false">D60/I56</f>
        <v>0.267261241912424</v>
      </c>
      <c r="E63" s="19" t="n">
        <f aca="false">E60/I56</f>
        <v>-0.801783725737273</v>
      </c>
      <c r="F63" s="19" t="n">
        <f aca="false">F60/I56</f>
        <v>0.534522483824849</v>
      </c>
      <c r="G63" s="39"/>
      <c r="H63" s="39"/>
      <c r="I63" s="39"/>
      <c r="J63" s="39"/>
      <c r="K63" s="39"/>
      <c r="L63" s="39"/>
    </row>
    <row r="64" customFormat="false" ht="14.5" hidden="false" customHeight="false" outlineLevel="0" collapsed="false"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customFormat="false" ht="13.8" hidden="false" customHeight="false" outlineLevel="0" collapsed="false">
      <c r="C65" s="39"/>
      <c r="D65" s="39"/>
      <c r="E65" s="19" t="s">
        <v>66</v>
      </c>
      <c r="F65" s="19" t="s">
        <v>67</v>
      </c>
      <c r="G65" s="19" t="s">
        <v>68</v>
      </c>
      <c r="H65" s="39"/>
      <c r="I65" s="19" t="s">
        <v>66</v>
      </c>
      <c r="J65" s="19" t="s">
        <v>67</v>
      </c>
      <c r="K65" s="19" t="s">
        <v>68</v>
      </c>
      <c r="L65" s="39"/>
    </row>
    <row r="66" customFormat="false" ht="13.8" hidden="false" customHeight="false" outlineLevel="0" collapsed="false">
      <c r="C66" s="16" t="s">
        <v>92</v>
      </c>
      <c r="D66" s="40" t="s">
        <v>93</v>
      </c>
      <c r="E66" s="19" t="n">
        <f aca="false">D56</f>
        <v>0</v>
      </c>
      <c r="F66" s="19" t="n">
        <f aca="false">E56</f>
        <v>9</v>
      </c>
      <c r="G66" s="19" t="n">
        <f aca="false">F56</f>
        <v>0</v>
      </c>
      <c r="H66" s="30" t="s">
        <v>94</v>
      </c>
      <c r="I66" s="19" t="n">
        <f aca="false">F66*G67 - F67* G66</f>
        <v>-3.58213388475596</v>
      </c>
      <c r="J66" s="19" t="n">
        <f aca="false">-E66*G67 + E67* G66</f>
        <v>0</v>
      </c>
      <c r="K66" s="19" t="n">
        <f aca="false">E66*F67 - E67* F66</f>
        <v>-1.79106694237798</v>
      </c>
      <c r="L66" s="30"/>
    </row>
    <row r="67" customFormat="false" ht="13.8" hidden="false" customHeight="false" outlineLevel="0" collapsed="false">
      <c r="C67" s="39"/>
      <c r="D67" s="30"/>
      <c r="E67" s="19" t="n">
        <f aca="false">D62</f>
        <v>0.199007438041998</v>
      </c>
      <c r="F67" s="19" t="n">
        <f aca="false">E62</f>
        <v>-0.89553347118899</v>
      </c>
      <c r="G67" s="19" t="n">
        <f aca="false">F62</f>
        <v>-0.398014876083996</v>
      </c>
      <c r="H67" s="30"/>
      <c r="I67" s="30"/>
      <c r="J67" s="30"/>
      <c r="K67" s="30"/>
      <c r="L67" s="30"/>
    </row>
    <row r="68" customFormat="false" ht="14.5" hidden="false" customHeight="false" outlineLevel="0" collapsed="false">
      <c r="C68" s="30"/>
      <c r="D68" s="39"/>
      <c r="E68" s="39"/>
      <c r="F68" s="39"/>
      <c r="G68" s="30"/>
      <c r="H68" s="39"/>
      <c r="I68" s="30"/>
      <c r="J68" s="39"/>
      <c r="K68" s="39"/>
      <c r="L68" s="39"/>
    </row>
    <row r="69" customFormat="false" ht="13.8" hidden="false" customHeight="false" outlineLevel="0" collapsed="false">
      <c r="C69" s="39"/>
      <c r="D69" s="39"/>
      <c r="E69" s="19" t="s">
        <v>66</v>
      </c>
      <c r="F69" s="19" t="s">
        <v>67</v>
      </c>
      <c r="G69" s="19" t="s">
        <v>68</v>
      </c>
      <c r="H69" s="39"/>
      <c r="I69" s="19" t="s">
        <v>66</v>
      </c>
      <c r="J69" s="19" t="s">
        <v>67</v>
      </c>
      <c r="K69" s="19" t="s">
        <v>68</v>
      </c>
      <c r="L69" s="30"/>
    </row>
    <row r="70" customFormat="false" ht="13.8" hidden="false" customHeight="false" outlineLevel="0" collapsed="false">
      <c r="C70" s="16" t="s">
        <v>95</v>
      </c>
      <c r="D70" s="40" t="s">
        <v>93</v>
      </c>
      <c r="E70" s="19" t="n">
        <f aca="false">D55</f>
        <v>0</v>
      </c>
      <c r="F70" s="19" t="n">
        <f aca="false">E55</f>
        <v>11</v>
      </c>
      <c r="G70" s="19" t="n">
        <f aca="false">F55</f>
        <v>0</v>
      </c>
      <c r="H70" s="30" t="s">
        <v>94</v>
      </c>
      <c r="I70" s="19" t="n">
        <f aca="false">F70*G71 - F71* G70</f>
        <v>1.85273422634634</v>
      </c>
      <c r="J70" s="19" t="n">
        <f aca="false">-E70*G71 + E71* G70</f>
        <v>-0</v>
      </c>
      <c r="K70" s="19" t="n">
        <f aca="false">E70*F71 - E71* F70</f>
        <v>3.70546845269268</v>
      </c>
      <c r="L70" s="30"/>
    </row>
    <row r="71" customFormat="false" ht="13.8" hidden="false" customHeight="false" outlineLevel="0" collapsed="false">
      <c r="C71" s="39"/>
      <c r="D71" s="30"/>
      <c r="E71" s="19" t="n">
        <f aca="false">D61</f>
        <v>-0.336860768426608</v>
      </c>
      <c r="F71" s="19" t="n">
        <f aca="false">E61</f>
        <v>-0.926367113173171</v>
      </c>
      <c r="G71" s="19" t="n">
        <f aca="false">F61</f>
        <v>0.168430384213304</v>
      </c>
      <c r="H71" s="30"/>
      <c r="I71" s="30"/>
      <c r="J71" s="30"/>
      <c r="K71" s="30"/>
      <c r="L71" s="30"/>
    </row>
    <row r="72" customFormat="false" ht="14.5" hidden="false" customHeight="false" outlineLevel="0" collapsed="false">
      <c r="C72" s="30"/>
      <c r="D72" s="39"/>
      <c r="E72" s="39"/>
      <c r="F72" s="39"/>
      <c r="G72" s="39"/>
      <c r="H72" s="39"/>
      <c r="I72" s="39"/>
      <c r="J72" s="39"/>
      <c r="K72" s="39"/>
      <c r="L72" s="39"/>
    </row>
    <row r="73" customFormat="false" ht="13.8" hidden="false" customHeight="false" outlineLevel="0" collapsed="false">
      <c r="C73" s="39"/>
      <c r="D73" s="39"/>
      <c r="E73" s="19" t="s">
        <v>66</v>
      </c>
      <c r="F73" s="19" t="s">
        <v>67</v>
      </c>
      <c r="G73" s="19" t="s">
        <v>68</v>
      </c>
      <c r="H73" s="39"/>
      <c r="I73" s="19" t="s">
        <v>66</v>
      </c>
      <c r="J73" s="19" t="s">
        <v>67</v>
      </c>
      <c r="K73" s="19" t="s">
        <v>68</v>
      </c>
      <c r="L73" s="30"/>
    </row>
    <row r="74" customFormat="false" ht="13.8" hidden="false" customHeight="false" outlineLevel="0" collapsed="false">
      <c r="C74" s="16" t="s">
        <v>96</v>
      </c>
      <c r="D74" s="40" t="s">
        <v>93</v>
      </c>
      <c r="E74" s="19" t="n">
        <f aca="false">D57</f>
        <v>0</v>
      </c>
      <c r="F74" s="19" t="n">
        <f aca="false">E57</f>
        <v>6</v>
      </c>
      <c r="G74" s="19" t="n">
        <f aca="false">F57</f>
        <v>0</v>
      </c>
      <c r="H74" s="30" t="s">
        <v>94</v>
      </c>
      <c r="I74" s="19" t="n">
        <f aca="false">F74*G75 - F75* G74</f>
        <v>3.20713490294909</v>
      </c>
      <c r="J74" s="19" t="n">
        <f aca="false">-E74*G75 + E75* G74</f>
        <v>0</v>
      </c>
      <c r="K74" s="19" t="n">
        <f aca="false">E74*F75 - E75* F74</f>
        <v>-1.60356745147455</v>
      </c>
      <c r="L74" s="30"/>
    </row>
    <row r="75" s="34" customFormat="true" ht="13.8" hidden="false" customHeight="false" outlineLevel="0" collapsed="false">
      <c r="C75" s="39"/>
      <c r="D75" s="30"/>
      <c r="E75" s="19" t="n">
        <f aca="false">D63</f>
        <v>0.267261241912424</v>
      </c>
      <c r="F75" s="19" t="n">
        <f aca="false">E63</f>
        <v>-0.801783725737273</v>
      </c>
      <c r="G75" s="19" t="n">
        <f aca="false">F63</f>
        <v>0.534522483824849</v>
      </c>
      <c r="H75" s="30"/>
      <c r="I75" s="30"/>
      <c r="J75" s="30"/>
      <c r="K75" s="30"/>
      <c r="L75" s="41"/>
    </row>
    <row r="76" customFormat="false" ht="14.5" hidden="false" customHeight="false" outlineLevel="0" collapsed="false">
      <c r="C76" s="30"/>
      <c r="D76" s="42"/>
      <c r="E76" s="41"/>
      <c r="F76" s="43"/>
      <c r="G76" s="39"/>
      <c r="H76" s="30"/>
      <c r="I76" s="41"/>
      <c r="J76" s="41"/>
      <c r="K76" s="41"/>
      <c r="L76" s="41"/>
    </row>
    <row r="77" customFormat="false" ht="14.5" hidden="false" customHeight="false" outlineLevel="0" collapsed="false">
      <c r="C77" s="30"/>
      <c r="D77" s="42"/>
      <c r="E77" s="41"/>
      <c r="F77" s="43"/>
      <c r="G77" s="39"/>
      <c r="H77" s="30"/>
      <c r="I77" s="41"/>
      <c r="J77" s="41"/>
      <c r="K77" s="41"/>
      <c r="L77" s="41"/>
    </row>
    <row r="78" customFormat="false" ht="14.5" hidden="false" customHeight="false" outlineLevel="0" collapsed="false">
      <c r="C78" s="30"/>
      <c r="D78" s="42"/>
      <c r="E78" s="41"/>
      <c r="F78" s="43"/>
      <c r="G78" s="39"/>
      <c r="H78" s="30"/>
      <c r="I78" s="41"/>
      <c r="J78" s="41"/>
      <c r="K78" s="41"/>
      <c r="L78" s="41"/>
    </row>
    <row r="79" customFormat="false" ht="14.5" hidden="false" customHeight="false" outlineLevel="0" collapsed="false">
      <c r="C79" s="30"/>
      <c r="D79" s="42"/>
      <c r="E79" s="41"/>
      <c r="F79" s="43"/>
      <c r="G79" s="39"/>
      <c r="H79" s="30"/>
      <c r="I79" s="41"/>
      <c r="J79" s="41"/>
      <c r="K79" s="41"/>
      <c r="L79" s="41"/>
    </row>
    <row r="80" customFormat="false" ht="14.5" hidden="false" customHeight="false" outlineLevel="0" collapsed="false">
      <c r="C80" s="30"/>
      <c r="D80" s="42"/>
      <c r="E80" s="41"/>
      <c r="F80" s="43"/>
      <c r="G80" s="39"/>
      <c r="H80" s="30"/>
      <c r="I80" s="41"/>
      <c r="J80" s="41"/>
      <c r="K80" s="41"/>
      <c r="L80" s="41"/>
    </row>
    <row r="81" customFormat="false" ht="14.5" hidden="false" customHeight="false" outlineLevel="0" collapsed="false">
      <c r="C81" s="30"/>
      <c r="D81" s="42"/>
      <c r="E81" s="41"/>
      <c r="F81" s="43"/>
      <c r="G81" s="39"/>
      <c r="H81" s="30"/>
      <c r="I81" s="41"/>
      <c r="J81" s="41"/>
      <c r="K81" s="41"/>
      <c r="L81" s="41"/>
    </row>
    <row r="82" customFormat="false" ht="14.5" hidden="false" customHeight="false" outlineLevel="0" collapsed="false">
      <c r="C82" s="30"/>
      <c r="D82" s="44"/>
      <c r="E82" s="44"/>
      <c r="F82" s="44"/>
      <c r="G82" s="30"/>
      <c r="H82" s="30"/>
      <c r="I82" s="30"/>
      <c r="J82" s="30"/>
      <c r="K82" s="30"/>
      <c r="L82" s="30"/>
    </row>
    <row r="83" customFormat="false" ht="14.5" hidden="false" customHeight="false" outlineLevel="0" collapsed="false">
      <c r="C83" s="15" t="s">
        <v>97</v>
      </c>
      <c r="D83" s="30"/>
      <c r="E83" s="30"/>
      <c r="F83" s="30"/>
      <c r="G83" s="30"/>
      <c r="H83" s="30"/>
      <c r="I83" s="30"/>
      <c r="J83" s="30"/>
      <c r="K83" s="30"/>
      <c r="L83" s="30"/>
    </row>
    <row r="84" customFormat="false" ht="14.5" hidden="false" customHeight="false" outlineLevel="0" collapsed="false">
      <c r="C84" s="5" t="s">
        <v>98</v>
      </c>
      <c r="D84" s="7"/>
      <c r="E84" s="7"/>
      <c r="F84" s="30"/>
      <c r="G84" s="30"/>
      <c r="H84" s="30"/>
      <c r="I84" s="30"/>
      <c r="J84" s="30"/>
      <c r="K84" s="30"/>
      <c r="L84" s="30"/>
    </row>
    <row r="85" customFormat="false" ht="14.5" hidden="false" customHeight="false" outlineLevel="0" collapsed="false">
      <c r="C85" s="30" t="s">
        <v>99</v>
      </c>
      <c r="D85" s="26"/>
      <c r="E85" s="44"/>
      <c r="F85" s="30"/>
      <c r="G85" s="30"/>
      <c r="H85" s="30"/>
      <c r="I85" s="30"/>
      <c r="J85" s="30"/>
      <c r="K85" s="30"/>
      <c r="L85" s="30"/>
    </row>
    <row r="86" customFormat="false" ht="14.5" hidden="false" customHeight="false" outlineLevel="0" collapsed="false">
      <c r="C86" s="30" t="s">
        <v>100</v>
      </c>
      <c r="D86" s="26"/>
      <c r="E86" s="44"/>
      <c r="F86" s="30"/>
      <c r="G86" s="30"/>
      <c r="H86" s="30"/>
      <c r="I86" s="30"/>
      <c r="J86" s="30"/>
      <c r="K86" s="30"/>
      <c r="L86" s="30"/>
    </row>
    <row r="87" customFormat="false" ht="14.5" hidden="false" customHeight="false" outlineLevel="0" collapsed="false">
      <c r="C87" s="30"/>
      <c r="D87" s="26"/>
      <c r="E87" s="44"/>
      <c r="F87" s="30"/>
      <c r="G87" s="30"/>
      <c r="H87" s="30"/>
      <c r="I87" s="30"/>
      <c r="J87" s="30"/>
      <c r="K87" s="30"/>
      <c r="L87" s="30"/>
    </row>
    <row r="88" customFormat="false" ht="14.5" hidden="false" customHeight="false" outlineLevel="0" collapsed="false">
      <c r="C88" s="30"/>
      <c r="D88" s="26"/>
      <c r="E88" s="44"/>
      <c r="F88" s="30"/>
      <c r="G88" s="30"/>
      <c r="H88" s="30"/>
      <c r="I88" s="30"/>
      <c r="J88" s="30"/>
      <c r="K88" s="30"/>
      <c r="L88" s="30"/>
    </row>
    <row r="89" customFormat="false" ht="14.5" hidden="false" customHeight="false" outlineLevel="0" collapsed="false">
      <c r="C89" s="30"/>
      <c r="D89" s="26"/>
      <c r="E89" s="44"/>
      <c r="F89" s="30"/>
      <c r="G89" s="30"/>
      <c r="H89" s="30"/>
      <c r="I89" s="30"/>
      <c r="J89" s="30"/>
      <c r="K89" s="30"/>
      <c r="L89" s="30"/>
    </row>
    <row r="90" customFormat="false" ht="14.5" hidden="false" customHeight="false" outlineLevel="0" collapsed="false">
      <c r="C90" s="30"/>
      <c r="D90" s="26"/>
      <c r="E90" s="44"/>
      <c r="F90" s="30"/>
      <c r="G90" s="30"/>
      <c r="H90" s="30"/>
      <c r="I90" s="30"/>
      <c r="J90" s="30"/>
      <c r="K90" s="30"/>
      <c r="L90" s="30"/>
    </row>
    <row r="91" customFormat="false" ht="14.5" hidden="false" customHeight="false" outlineLevel="0" collapsed="false">
      <c r="C91" s="30"/>
      <c r="D91" s="26"/>
      <c r="E91" s="44"/>
      <c r="F91" s="30"/>
      <c r="G91" s="30"/>
      <c r="H91" s="30"/>
      <c r="I91" s="30"/>
      <c r="J91" s="30"/>
      <c r="K91" s="30"/>
      <c r="L91" s="30"/>
    </row>
    <row r="92" customFormat="false" ht="14.5" hidden="false" customHeight="false" outlineLevel="0" collapsed="false">
      <c r="C92" s="30"/>
      <c r="D92" s="26"/>
      <c r="E92" s="44"/>
      <c r="F92" s="30"/>
      <c r="G92" s="30"/>
      <c r="H92" s="30"/>
      <c r="I92" s="30"/>
      <c r="J92" s="30"/>
      <c r="K92" s="30"/>
      <c r="L92" s="30"/>
    </row>
    <row r="93" customFormat="false" ht="14.5" hidden="false" customHeight="false" outlineLevel="0" collapsed="false">
      <c r="C93" s="30"/>
      <c r="D93" s="26"/>
      <c r="E93" s="44"/>
      <c r="F93" s="30"/>
      <c r="G93" s="30"/>
      <c r="H93" s="30"/>
      <c r="I93" s="30"/>
      <c r="J93" s="30"/>
      <c r="K93" s="30"/>
      <c r="L93" s="30"/>
    </row>
    <row r="94" customFormat="false" ht="14.5" hidden="false" customHeight="false" outlineLevel="0" collapsed="false">
      <c r="C94" s="30"/>
      <c r="D94" s="26"/>
      <c r="E94" s="44"/>
      <c r="F94" s="30"/>
      <c r="G94" s="30"/>
      <c r="H94" s="30"/>
      <c r="I94" s="30"/>
      <c r="J94" s="30"/>
      <c r="K94" s="30"/>
      <c r="L94" s="30"/>
    </row>
    <row r="95" customFormat="false" ht="14.5" hidden="false" customHeight="false" outlineLevel="0" collapsed="false">
      <c r="C95" s="30"/>
      <c r="D95" s="26"/>
      <c r="E95" s="44"/>
      <c r="F95" s="30"/>
      <c r="G95" s="30"/>
      <c r="H95" s="30"/>
      <c r="I95" s="30"/>
      <c r="J95" s="30"/>
      <c r="K95" s="30"/>
      <c r="L95" s="30"/>
    </row>
    <row r="96" customFormat="false" ht="14.5" hidden="false" customHeight="false" outlineLevel="0" collapsed="false">
      <c r="C96" s="30"/>
      <c r="D96" s="26"/>
      <c r="E96" s="44"/>
      <c r="F96" s="30"/>
      <c r="G96" s="30"/>
      <c r="H96" s="30"/>
      <c r="I96" s="30"/>
      <c r="J96" s="30"/>
      <c r="K96" s="30"/>
      <c r="L96" s="30"/>
    </row>
    <row r="97" customFormat="false" ht="14.5" hidden="false" customHeight="false" outlineLevel="0" collapsed="false">
      <c r="C97" s="30"/>
      <c r="D97" s="26"/>
      <c r="E97" s="44"/>
      <c r="F97" s="30"/>
      <c r="G97" s="30"/>
      <c r="H97" s="30"/>
      <c r="I97" s="30"/>
      <c r="J97" s="30"/>
      <c r="K97" s="30"/>
      <c r="L97" s="30"/>
    </row>
    <row r="98" customFormat="false" ht="13.8" hidden="false" customHeight="false" outlineLevel="0" collapsed="false">
      <c r="C98" s="30"/>
      <c r="D98" s="26"/>
      <c r="E98" s="44"/>
      <c r="F98" s="30"/>
      <c r="G98" s="30"/>
      <c r="H98" s="30"/>
      <c r="I98" s="30"/>
      <c r="J98" s="30"/>
      <c r="K98" s="30"/>
      <c r="L98" s="30" t="s">
        <v>101</v>
      </c>
      <c r="M98" s="0" t="s">
        <v>102</v>
      </c>
    </row>
    <row r="99" customFormat="false" ht="14.5" hidden="false" customHeight="false" outlineLevel="0" collapsed="false">
      <c r="C99" s="37" t="s">
        <v>103</v>
      </c>
      <c r="D99" s="26"/>
      <c r="E99" s="44"/>
      <c r="F99" s="30"/>
      <c r="G99" s="30"/>
      <c r="H99" s="30"/>
      <c r="I99" s="30"/>
      <c r="J99" s="30"/>
      <c r="K99" s="30"/>
      <c r="L99" s="30"/>
    </row>
    <row r="100" customFormat="false" ht="15" hidden="false" customHeight="false" outlineLevel="0" collapsed="false">
      <c r="C100" s="39"/>
      <c r="D100" s="39" t="s">
        <v>104</v>
      </c>
      <c r="E100" s="26" t="s">
        <v>105</v>
      </c>
      <c r="F100" s="39" t="s">
        <v>106</v>
      </c>
      <c r="G100" s="39" t="s">
        <v>107</v>
      </c>
      <c r="H100" s="39" t="s">
        <v>108</v>
      </c>
      <c r="I100" s="39" t="s">
        <v>109</v>
      </c>
      <c r="J100" s="30"/>
      <c r="K100" s="30"/>
      <c r="L100" s="30"/>
      <c r="M100" s="0" t="s">
        <v>110</v>
      </c>
    </row>
    <row r="101" customFormat="false" ht="13.8" hidden="false" customHeight="false" outlineLevel="0" collapsed="false">
      <c r="C101" s="39" t="s">
        <v>66</v>
      </c>
      <c r="D101" s="45" t="n">
        <v>1</v>
      </c>
      <c r="E101" s="46" t="n">
        <v>0</v>
      </c>
      <c r="F101" s="46" t="n">
        <v>0</v>
      </c>
      <c r="G101" s="47" t="n">
        <f aca="false">D62</f>
        <v>0.199007438041998</v>
      </c>
      <c r="H101" s="47" t="n">
        <f aca="false">D63</f>
        <v>0.267261241912424</v>
      </c>
      <c r="I101" s="48" t="n">
        <f aca="false">-D19*E61</f>
        <v>463.183556586585</v>
      </c>
      <c r="J101" s="30"/>
      <c r="K101" s="30"/>
      <c r="L101" s="30"/>
      <c r="M101" s="0" t="s">
        <v>111</v>
      </c>
    </row>
    <row r="102" customFormat="false" ht="13.8" hidden="false" customHeight="false" outlineLevel="0" collapsed="false">
      <c r="C102" s="39" t="s">
        <v>67</v>
      </c>
      <c r="D102" s="49" t="n">
        <v>0</v>
      </c>
      <c r="E102" s="40" t="n">
        <v>1</v>
      </c>
      <c r="F102" s="40" t="n">
        <v>0</v>
      </c>
      <c r="G102" s="47" t="n">
        <f aca="false">E62</f>
        <v>-0.89553347118899</v>
      </c>
      <c r="H102" s="47" t="n">
        <f aca="false">E63</f>
        <v>-0.801783725737273</v>
      </c>
      <c r="I102" s="48" t="n">
        <f aca="false">-D19*E63</f>
        <v>400.891862868637</v>
      </c>
      <c r="J102" s="30"/>
      <c r="K102" s="30"/>
      <c r="L102" s="30"/>
      <c r="M102" s="0" t="s">
        <v>112</v>
      </c>
    </row>
    <row r="103" customFormat="false" ht="13.8" hidden="false" customHeight="false" outlineLevel="0" collapsed="false">
      <c r="C103" s="39" t="s">
        <v>68</v>
      </c>
      <c r="D103" s="49" t="n">
        <v>0</v>
      </c>
      <c r="E103" s="40" t="n">
        <v>0</v>
      </c>
      <c r="F103" s="40" t="n">
        <v>1</v>
      </c>
      <c r="G103" s="47" t="n">
        <f aca="false">F62</f>
        <v>-0.398014876083996</v>
      </c>
      <c r="H103" s="47" t="n">
        <f aca="false">F63</f>
        <v>0.534522483824849</v>
      </c>
      <c r="I103" s="48" t="n">
        <f aca="false">-D19*F61</f>
        <v>-84.2151921066519</v>
      </c>
      <c r="J103" s="30"/>
      <c r="K103" s="30"/>
      <c r="L103" s="30"/>
      <c r="M103" s="0" t="s">
        <v>113</v>
      </c>
    </row>
    <row r="104" customFormat="false" ht="13.8" hidden="false" customHeight="false" outlineLevel="0" collapsed="false">
      <c r="C104" s="39" t="s">
        <v>66</v>
      </c>
      <c r="D104" s="49" t="n">
        <v>0</v>
      </c>
      <c r="E104" s="40" t="n">
        <v>0</v>
      </c>
      <c r="F104" s="40" t="n">
        <v>0</v>
      </c>
      <c r="G104" s="39" t="n">
        <f aca="false">I66</f>
        <v>-3.58213388475596</v>
      </c>
      <c r="H104" s="39" t="n">
        <f aca="false">I74</f>
        <v>3.20713490294909</v>
      </c>
      <c r="I104" s="50" t="n">
        <f aca="false">-I70*D19</f>
        <v>-926.367113173171</v>
      </c>
      <c r="J104" s="30"/>
      <c r="K104" s="30"/>
      <c r="L104" s="30"/>
      <c r="M104" s="0" t="s">
        <v>114</v>
      </c>
    </row>
    <row r="105" customFormat="false" ht="13.8" hidden="false" customHeight="false" outlineLevel="0" collapsed="false">
      <c r="C105" s="39" t="s">
        <v>67</v>
      </c>
      <c r="D105" s="49" t="n">
        <v>0</v>
      </c>
      <c r="E105" s="40" t="n">
        <v>0</v>
      </c>
      <c r="F105" s="40" t="n">
        <v>0</v>
      </c>
      <c r="G105" s="39" t="n">
        <f aca="false">I67</f>
        <v>0</v>
      </c>
      <c r="H105" s="39" t="n">
        <f aca="false">I75</f>
        <v>0</v>
      </c>
      <c r="I105" s="50" t="n">
        <v>0</v>
      </c>
      <c r="J105" s="30"/>
      <c r="K105" s="30"/>
      <c r="L105" s="30"/>
      <c r="M105" s="0" t="s">
        <v>115</v>
      </c>
    </row>
    <row r="106" customFormat="false" ht="13.8" hidden="false" customHeight="false" outlineLevel="0" collapsed="false">
      <c r="C106" s="39" t="s">
        <v>68</v>
      </c>
      <c r="D106" s="51" t="n">
        <v>0</v>
      </c>
      <c r="E106" s="52" t="n">
        <v>0</v>
      </c>
      <c r="F106" s="52" t="n">
        <v>0</v>
      </c>
      <c r="G106" s="53" t="n">
        <f aca="false">K66</f>
        <v>-1.79106694237798</v>
      </c>
      <c r="H106" s="53" t="n">
        <f aca="false">K74</f>
        <v>-1.60356745147455</v>
      </c>
      <c r="I106" s="50" t="n">
        <f aca="false">-K70*D19</f>
        <v>-1852.73422634634</v>
      </c>
      <c r="J106" s="30"/>
      <c r="K106" s="30"/>
      <c r="L106" s="30"/>
    </row>
    <row r="107" customFormat="false" ht="14.5" hidden="false" customHeight="false" outlineLevel="0" collapsed="false">
      <c r="C107" s="30"/>
      <c r="D107" s="26"/>
      <c r="E107" s="44"/>
      <c r="F107" s="30"/>
      <c r="G107" s="30"/>
      <c r="H107" s="30"/>
      <c r="I107" s="30"/>
      <c r="J107" s="30"/>
      <c r="K107" s="30"/>
      <c r="L107" s="30"/>
    </row>
    <row r="108" customFormat="false" ht="14.5" hidden="false" customHeight="false" outlineLevel="0" collapsed="false">
      <c r="C108" s="18" t="s">
        <v>29</v>
      </c>
      <c r="D108" s="18" t="s">
        <v>30</v>
      </c>
      <c r="E108" s="18" t="s">
        <v>6</v>
      </c>
      <c r="F108" s="30"/>
      <c r="G108" s="30"/>
      <c r="H108" s="30"/>
      <c r="I108" s="30"/>
      <c r="J108" s="30"/>
      <c r="K108" s="30"/>
      <c r="L108" s="30"/>
    </row>
    <row r="109" customFormat="false" ht="14.5" hidden="false" customHeight="false" outlineLevel="0" collapsed="false">
      <c r="C109" s="19" t="s">
        <v>116</v>
      </c>
      <c r="D109" s="21" t="n">
        <v>646.5</v>
      </c>
      <c r="E109" s="23" t="s">
        <v>17</v>
      </c>
      <c r="F109" s="30"/>
      <c r="G109" s="30"/>
      <c r="H109" s="30"/>
      <c r="I109" s="30"/>
      <c r="J109" s="30"/>
      <c r="K109" s="30"/>
      <c r="L109" s="30"/>
    </row>
    <row r="110" customFormat="false" ht="14.5" hidden="false" customHeight="false" outlineLevel="0" collapsed="false">
      <c r="C110" s="19" t="s">
        <v>117</v>
      </c>
      <c r="D110" s="21" t="n">
        <v>433.3</v>
      </c>
      <c r="E110" s="23" t="s">
        <v>17</v>
      </c>
      <c r="F110" s="30"/>
      <c r="G110" s="30"/>
      <c r="H110" s="30"/>
      <c r="I110" s="30"/>
      <c r="J110" s="30"/>
      <c r="K110" s="30"/>
      <c r="L110" s="30"/>
    </row>
    <row r="111" customFormat="false" ht="14.5" hidden="false" customHeight="false" outlineLevel="0" collapsed="false">
      <c r="C111" s="19" t="s">
        <v>104</v>
      </c>
      <c r="D111" s="35" t="n">
        <v>218.7</v>
      </c>
      <c r="E111" s="23" t="s">
        <v>17</v>
      </c>
      <c r="F111" s="30"/>
      <c r="G111" s="30"/>
      <c r="H111" s="30"/>
      <c r="I111" s="30"/>
      <c r="J111" s="30"/>
      <c r="K111" s="30"/>
      <c r="L111" s="30"/>
    </row>
    <row r="112" customFormat="false" ht="14.5" hidden="false" customHeight="false" outlineLevel="0" collapsed="false">
      <c r="C112" s="19" t="s">
        <v>105</v>
      </c>
      <c r="D112" s="21" t="n">
        <v>1327.3</v>
      </c>
      <c r="E112" s="23" t="s">
        <v>17</v>
      </c>
      <c r="F112" s="39"/>
      <c r="G112" s="30"/>
      <c r="H112" s="30"/>
      <c r="I112" s="30"/>
      <c r="J112" s="30"/>
      <c r="K112" s="30"/>
      <c r="L112" s="30"/>
    </row>
    <row r="113" customFormat="false" ht="14.5" hidden="false" customHeight="false" outlineLevel="0" collapsed="false">
      <c r="C113" s="19" t="s">
        <v>106</v>
      </c>
      <c r="D113" s="21" t="n">
        <v>-58.5</v>
      </c>
      <c r="E113" s="23" t="s">
        <v>17</v>
      </c>
      <c r="F113" s="30"/>
      <c r="G113" s="30"/>
      <c r="H113" s="30"/>
      <c r="I113" s="30"/>
      <c r="J113" s="30"/>
      <c r="K113" s="30"/>
      <c r="L113" s="30"/>
    </row>
    <row r="114" customFormat="false" ht="14.5" hidden="false" customHeight="false" outlineLevel="0" collapsed="false">
      <c r="C114" s="19" t="s">
        <v>118</v>
      </c>
      <c r="D114" s="23" t="n">
        <f aca="false">SQRT(D111^2+D112^2 +D113^2)</f>
        <v>1346.46842889093</v>
      </c>
      <c r="E114" s="23" t="s">
        <v>17</v>
      </c>
      <c r="F114" s="44"/>
      <c r="G114" s="30"/>
      <c r="H114" s="30"/>
      <c r="I114" s="30"/>
      <c r="J114" s="30"/>
      <c r="K114" s="30"/>
      <c r="L114" s="30"/>
    </row>
    <row r="115" customFormat="false" ht="14.5" hidden="false" customHeight="false" outlineLevel="0" collapsed="false">
      <c r="C115" s="16"/>
      <c r="D115" s="30"/>
      <c r="E115" s="44"/>
      <c r="F115" s="44"/>
      <c r="G115" s="30"/>
      <c r="H115" s="30"/>
      <c r="I115" s="30"/>
      <c r="J115" s="30"/>
      <c r="K115" s="30"/>
      <c r="L11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U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1" activeCellId="0" sqref="G51"/>
    </sheetView>
  </sheetViews>
  <sheetFormatPr defaultRowHeight="14.5" zeroHeight="false" outlineLevelRow="0" outlineLevelCol="0"/>
  <cols>
    <col collapsed="false" customWidth="true" hidden="false" outlineLevel="0" max="2" min="1" style="0" width="2.72"/>
    <col collapsed="false" customWidth="true" hidden="false" outlineLevel="0" max="3" min="3" style="0" width="15.45"/>
    <col collapsed="false" customWidth="true" hidden="false" outlineLevel="0" max="10" min="4" style="0" width="15.63"/>
    <col collapsed="false" customWidth="true" hidden="false" outlineLevel="0" max="1025" min="11" style="0" width="8.67"/>
  </cols>
  <sheetData>
    <row r="1" customFormat="false" ht="21" hidden="false" customHeight="false" outlineLevel="0" collapsed="false">
      <c r="C1" s="1" t="s">
        <v>119</v>
      </c>
      <c r="D1" s="2"/>
      <c r="E1" s="2"/>
      <c r="F1" s="2"/>
      <c r="G1" s="2"/>
      <c r="H1" s="2"/>
      <c r="I1" s="2"/>
      <c r="J1" s="2"/>
      <c r="K1" s="2"/>
      <c r="M1" s="3" t="s">
        <v>1</v>
      </c>
      <c r="N1" s="3"/>
      <c r="O1" s="3"/>
      <c r="P1" s="3"/>
      <c r="Q1" s="3"/>
      <c r="R1" s="3"/>
      <c r="S1" s="3"/>
      <c r="T1" s="3"/>
      <c r="U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M2" s="3" t="s">
        <v>2</v>
      </c>
      <c r="N2" s="3"/>
      <c r="O2" s="3"/>
      <c r="P2" s="3"/>
      <c r="Q2" s="3"/>
      <c r="R2" s="3"/>
      <c r="S2" s="3"/>
      <c r="T2" s="3"/>
      <c r="U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</row>
    <row r="14" s="4" customFormat="true" ht="21" hidden="false" customHeight="false" outlineLevel="0" collapsed="false">
      <c r="C14" s="1" t="s">
        <v>3</v>
      </c>
      <c r="D14" s="5"/>
      <c r="E14" s="5"/>
      <c r="F14" s="5"/>
      <c r="G14" s="5"/>
      <c r="H14" s="5"/>
      <c r="I14" s="5"/>
      <c r="J14" s="5"/>
      <c r="K14" s="5"/>
    </row>
    <row r="15" s="6" customFormat="true" ht="14.5" hidden="false" customHeight="false" outlineLevel="0" collapsed="false">
      <c r="C15" s="7" t="s">
        <v>4</v>
      </c>
      <c r="D15" s="7" t="s">
        <v>5</v>
      </c>
      <c r="E15" s="8" t="s">
        <v>6</v>
      </c>
      <c r="F15" s="7"/>
      <c r="G15" s="7"/>
      <c r="H15" s="7"/>
      <c r="I15" s="7"/>
      <c r="J15" s="7"/>
      <c r="K15" s="7"/>
    </row>
    <row r="16" s="4" customFormat="true" ht="14.5" hidden="false" customHeight="false" outlineLevel="0" collapsed="false">
      <c r="C16" s="5"/>
      <c r="D16" s="5"/>
      <c r="E16" s="5"/>
      <c r="F16" s="5"/>
      <c r="G16" s="5"/>
      <c r="H16" s="5"/>
      <c r="I16" s="5"/>
      <c r="J16" s="5"/>
      <c r="K16" s="5"/>
    </row>
    <row r="17" s="4" customFormat="true" ht="14.5" hidden="false" customHeight="false" outlineLevel="0" collapsed="false">
      <c r="C17" s="5"/>
      <c r="D17" s="5"/>
      <c r="E17" s="5"/>
      <c r="F17" s="5"/>
      <c r="G17" s="5"/>
      <c r="H17" s="5"/>
      <c r="I17" s="5"/>
      <c r="J17" s="5"/>
      <c r="K17" s="5"/>
    </row>
    <row r="18" s="4" customFormat="true" ht="14.5" hidden="false" customHeight="false" outlineLevel="0" collapsed="false">
      <c r="C18" s="5"/>
      <c r="D18" s="5"/>
      <c r="E18" s="5"/>
      <c r="F18" s="5"/>
      <c r="G18" s="5"/>
      <c r="H18" s="5"/>
      <c r="I18" s="5"/>
      <c r="J18" s="5"/>
      <c r="K18" s="5"/>
    </row>
    <row r="19" s="4" customFormat="true" ht="14.5" hidden="false" customHeight="false" outlineLevel="0" collapsed="false">
      <c r="C19" s="5"/>
      <c r="D19" s="5"/>
      <c r="E19" s="5"/>
      <c r="F19" s="5"/>
      <c r="G19" s="5"/>
      <c r="H19" s="5"/>
      <c r="I19" s="5"/>
      <c r="J19" s="5"/>
      <c r="K19" s="5"/>
    </row>
    <row r="20" s="4" customFormat="true" ht="14.5" hidden="false" customHeight="false" outlineLevel="0" collapsed="false">
      <c r="C20" s="5"/>
      <c r="D20" s="5"/>
      <c r="E20" s="5"/>
      <c r="F20" s="5"/>
      <c r="G20" s="5"/>
      <c r="H20" s="5"/>
      <c r="I20" s="5"/>
      <c r="J20" s="5"/>
      <c r="K20" s="5"/>
    </row>
    <row r="21" s="4" customFormat="true" ht="14.5" hidden="false" customHeight="false" outlineLevel="0" collapsed="false">
      <c r="C21" s="5"/>
      <c r="D21" s="5"/>
      <c r="E21" s="5"/>
      <c r="F21" s="5"/>
      <c r="G21" s="5"/>
      <c r="H21" s="5"/>
      <c r="I21" s="5"/>
      <c r="J21" s="5"/>
      <c r="K21" s="5"/>
    </row>
    <row r="22" s="4" customFormat="true" ht="14.5" hidden="false" customHeight="false" outlineLevel="0" collapsed="false">
      <c r="C22" s="5"/>
      <c r="D22" s="5"/>
      <c r="E22" s="5"/>
      <c r="F22" s="5"/>
      <c r="G22" s="7"/>
      <c r="H22" s="5"/>
      <c r="I22" s="5"/>
      <c r="J22" s="5"/>
      <c r="K22" s="5"/>
    </row>
    <row r="23" s="4" customFormat="true" ht="21" hidden="false" customHeight="false" outlineLevel="0" collapsed="false">
      <c r="C23" s="10" t="s">
        <v>19</v>
      </c>
      <c r="D23" s="5"/>
      <c r="E23" s="11"/>
      <c r="F23" s="5"/>
      <c r="G23" s="5"/>
      <c r="H23" s="11"/>
      <c r="I23" s="5"/>
      <c r="J23" s="5"/>
      <c r="K23" s="5"/>
    </row>
    <row r="24" s="4" customFormat="true" ht="18.5" hidden="false" customHeight="false" outlineLevel="0" collapsed="false">
      <c r="C24" s="12" t="s">
        <v>120</v>
      </c>
      <c r="D24" s="5"/>
      <c r="E24" s="11"/>
      <c r="F24" s="5"/>
      <c r="G24" s="5"/>
      <c r="H24" s="11"/>
      <c r="I24" s="5"/>
      <c r="J24" s="5"/>
      <c r="K24" s="5"/>
    </row>
    <row r="25" s="4" customFormat="true" ht="14.5" hidden="false" customHeight="false" outlineLevel="0" collapsed="false">
      <c r="C25" s="13"/>
      <c r="D25" s="5"/>
      <c r="E25" s="5"/>
      <c r="F25" s="5"/>
      <c r="G25" s="5"/>
      <c r="H25" s="5"/>
      <c r="I25" s="5"/>
      <c r="J25" s="5"/>
      <c r="K25" s="5"/>
    </row>
    <row r="26" s="4" customFormat="true" ht="14.5" hidden="false" customHeight="false" outlineLevel="0" collapsed="false">
      <c r="C26" s="13"/>
      <c r="D26" s="5"/>
      <c r="E26" s="5"/>
      <c r="F26" s="5"/>
      <c r="G26" s="5"/>
      <c r="H26" s="5"/>
      <c r="I26" s="5"/>
      <c r="J26" s="5"/>
      <c r="K26" s="5"/>
    </row>
    <row r="27" s="4" customFormat="true" ht="14.5" hidden="false" customHeight="false" outlineLevel="0" collapsed="false">
      <c r="C27" s="54" t="s">
        <v>121</v>
      </c>
      <c r="D27" s="54" t="s">
        <v>122</v>
      </c>
      <c r="E27" s="54" t="s">
        <v>123</v>
      </c>
      <c r="F27" s="54" t="s">
        <v>124</v>
      </c>
      <c r="G27" s="54" t="s">
        <v>125</v>
      </c>
      <c r="H27" s="54" t="s">
        <v>126</v>
      </c>
      <c r="I27" s="5"/>
      <c r="J27" s="5"/>
      <c r="K27" s="5"/>
    </row>
    <row r="28" s="4" customFormat="true" ht="14.5" hidden="false" customHeight="false" outlineLevel="0" collapsed="false">
      <c r="C28" s="54"/>
      <c r="D28" s="55"/>
      <c r="E28" s="55"/>
      <c r="F28" s="55"/>
      <c r="G28" s="55"/>
      <c r="H28" s="55"/>
      <c r="I28" s="5"/>
      <c r="J28" s="5"/>
      <c r="K28" s="5"/>
    </row>
    <row r="29" s="4" customFormat="true" ht="14.5" hidden="false" customHeight="false" outlineLevel="0" collapsed="false">
      <c r="C29" s="54"/>
      <c r="D29" s="55"/>
      <c r="E29" s="55"/>
      <c r="F29" s="55"/>
      <c r="G29" s="55"/>
      <c r="H29" s="55"/>
      <c r="I29" s="5"/>
      <c r="J29" s="5"/>
      <c r="K29" s="5"/>
    </row>
    <row r="30" s="4" customFormat="true" ht="14.5" hidden="false" customHeight="false" outlineLevel="0" collapsed="false">
      <c r="C30" s="54"/>
      <c r="D30" s="55"/>
      <c r="E30" s="55"/>
      <c r="F30" s="55"/>
      <c r="G30" s="55"/>
      <c r="H30" s="55"/>
      <c r="I30" s="5"/>
      <c r="J30" s="5"/>
      <c r="K30" s="5"/>
    </row>
    <row r="31" s="4" customFormat="true" ht="14.5" hidden="false" customHeight="false" outlineLevel="0" collapsed="false">
      <c r="C31" s="54" t="s">
        <v>127</v>
      </c>
      <c r="D31" s="55"/>
      <c r="E31" s="55"/>
      <c r="F31" s="55"/>
      <c r="G31" s="55"/>
      <c r="H31" s="55"/>
      <c r="I31" s="5"/>
      <c r="J31" s="5"/>
      <c r="K31" s="5"/>
    </row>
    <row r="32" s="4" customFormat="true" ht="14.5" hidden="false" customHeight="false" outlineLevel="0" collapsed="false">
      <c r="C32" s="13"/>
      <c r="D32" s="5"/>
      <c r="E32" s="5"/>
      <c r="F32" s="5"/>
      <c r="G32" s="5"/>
      <c r="H32" s="5"/>
      <c r="I32" s="5"/>
      <c r="J32" s="5"/>
      <c r="K32" s="5"/>
    </row>
    <row r="33" s="4" customFormat="true" ht="14.5" hidden="false" customHeight="false" outlineLevel="0" collapsed="false">
      <c r="C33" s="56" t="s">
        <v>128</v>
      </c>
      <c r="D33" s="5"/>
      <c r="E33" s="5"/>
      <c r="F33" s="5"/>
      <c r="G33" s="5"/>
      <c r="H33" s="5"/>
      <c r="I33" s="5"/>
      <c r="J33" s="5"/>
      <c r="K33" s="5"/>
    </row>
    <row r="34" s="4" customFormat="true" ht="14.5" hidden="false" customHeight="false" outlineLevel="0" collapsed="false">
      <c r="C34" s="18" t="s">
        <v>29</v>
      </c>
      <c r="D34" s="18" t="s">
        <v>30</v>
      </c>
      <c r="E34" s="18" t="s">
        <v>6</v>
      </c>
      <c r="F34" s="5"/>
      <c r="G34" s="5"/>
      <c r="H34" s="5"/>
      <c r="I34" s="5"/>
      <c r="J34" s="5"/>
      <c r="K34" s="5"/>
    </row>
    <row r="35" s="4" customFormat="true" ht="14.5" hidden="false" customHeight="false" outlineLevel="0" collapsed="false">
      <c r="C35" s="57" t="s">
        <v>129</v>
      </c>
      <c r="D35" s="19"/>
      <c r="E35" s="19"/>
      <c r="F35" s="5"/>
      <c r="G35" s="5"/>
      <c r="H35" s="5"/>
      <c r="I35" s="5"/>
      <c r="J35" s="5"/>
      <c r="K35" s="5"/>
    </row>
    <row r="36" s="4" customFormat="true" ht="14.5" hidden="false" customHeight="false" outlineLevel="0" collapsed="false">
      <c r="C36" s="57" t="s">
        <v>130</v>
      </c>
      <c r="D36" s="19"/>
      <c r="E36" s="19"/>
      <c r="F36" s="5"/>
      <c r="G36" s="5"/>
      <c r="H36" s="5"/>
      <c r="I36" s="5"/>
      <c r="J36" s="5"/>
      <c r="K36" s="5"/>
    </row>
    <row r="37" s="4" customFormat="true" ht="14.5" hidden="false" customHeight="false" outlineLevel="0" collapsed="false">
      <c r="C37" s="13"/>
      <c r="D37" s="5"/>
      <c r="E37" s="5"/>
      <c r="F37" s="5"/>
      <c r="G37" s="5"/>
      <c r="H37" s="5"/>
      <c r="I37" s="5"/>
      <c r="J37" s="5"/>
      <c r="K37" s="5"/>
    </row>
    <row r="38" s="4" customFormat="true" ht="18.5" hidden="false" customHeight="false" outlineLevel="0" collapsed="false">
      <c r="C38" s="12" t="s">
        <v>131</v>
      </c>
      <c r="D38" s="5"/>
      <c r="E38" s="11"/>
      <c r="F38" s="5"/>
      <c r="G38" s="5"/>
      <c r="H38" s="11"/>
      <c r="I38" s="5"/>
      <c r="J38" s="5"/>
      <c r="K38" s="5"/>
    </row>
    <row r="39" s="4" customFormat="true" ht="14.5" hidden="false" customHeight="false" outlineLevel="0" collapsed="false">
      <c r="C39" s="13"/>
      <c r="D39" s="5"/>
      <c r="E39" s="5"/>
      <c r="F39" s="5"/>
      <c r="G39" s="5"/>
      <c r="H39" s="5"/>
      <c r="I39" s="5"/>
      <c r="J39" s="5"/>
      <c r="K39" s="5"/>
    </row>
    <row r="40" s="4" customFormat="true" ht="14.5" hidden="false" customHeight="false" outlineLevel="0" collapsed="false">
      <c r="C40" s="54" t="s">
        <v>121</v>
      </c>
      <c r="D40" s="58" t="s">
        <v>132</v>
      </c>
      <c r="E40" s="58" t="s">
        <v>133</v>
      </c>
      <c r="F40" s="54" t="s">
        <v>122</v>
      </c>
      <c r="G40" s="54" t="s">
        <v>134</v>
      </c>
      <c r="H40" s="54" t="s">
        <v>135</v>
      </c>
      <c r="I40" s="54" t="s">
        <v>136</v>
      </c>
      <c r="J40" s="54" t="s">
        <v>137</v>
      </c>
      <c r="K40" s="8"/>
    </row>
    <row r="41" s="4" customFormat="true" ht="14.5" hidden="false" customHeight="false" outlineLevel="0" collapsed="false">
      <c r="C41" s="54"/>
      <c r="D41" s="55"/>
      <c r="E41" s="55"/>
      <c r="F41" s="55"/>
      <c r="G41" s="55"/>
      <c r="H41" s="55"/>
      <c r="I41" s="55"/>
      <c r="J41" s="55"/>
      <c r="K41" s="59"/>
    </row>
    <row r="42" s="4" customFormat="true" ht="14.5" hidden="false" customHeight="false" outlineLevel="0" collapsed="false">
      <c r="C42" s="54"/>
      <c r="D42" s="55"/>
      <c r="E42" s="55"/>
      <c r="F42" s="55"/>
      <c r="G42" s="55"/>
      <c r="H42" s="55"/>
      <c r="I42" s="55"/>
      <c r="J42" s="55"/>
      <c r="K42" s="59"/>
    </row>
    <row r="43" s="4" customFormat="true" ht="14.5" hidden="false" customHeight="false" outlineLevel="0" collapsed="false">
      <c r="C43" s="54"/>
      <c r="D43" s="55"/>
      <c r="E43" s="55"/>
      <c r="F43" s="55"/>
      <c r="G43" s="55"/>
      <c r="H43" s="55"/>
      <c r="I43" s="55"/>
      <c r="J43" s="55"/>
      <c r="K43" s="59"/>
    </row>
    <row r="44" s="4" customFormat="true" ht="14.5" hidden="false" customHeight="false" outlineLevel="0" collapsed="false">
      <c r="C44" s="54" t="s">
        <v>127</v>
      </c>
      <c r="D44" s="55"/>
      <c r="E44" s="55"/>
      <c r="F44" s="55"/>
      <c r="G44" s="55"/>
      <c r="H44" s="55"/>
      <c r="I44" s="55"/>
      <c r="J44" s="55"/>
      <c r="K44" s="59"/>
    </row>
    <row r="45" s="4" customFormat="true" ht="14.5" hidden="false" customHeight="false" outlineLevel="0" collapsed="false">
      <c r="C45" s="13"/>
      <c r="D45" s="5"/>
      <c r="E45" s="5"/>
      <c r="F45" s="5"/>
      <c r="G45" s="5"/>
      <c r="H45" s="5"/>
      <c r="I45" s="5"/>
      <c r="J45" s="5"/>
      <c r="K45" s="5"/>
    </row>
    <row r="46" s="4" customFormat="true" ht="14.5" hidden="false" customHeight="false" outlineLevel="0" collapsed="false">
      <c r="C46" s="56" t="s">
        <v>128</v>
      </c>
      <c r="D46" s="5"/>
      <c r="E46" s="5"/>
      <c r="F46" s="5"/>
      <c r="G46" s="5"/>
      <c r="H46" s="5"/>
      <c r="I46" s="5"/>
      <c r="J46" s="5"/>
      <c r="K46" s="5"/>
    </row>
    <row r="47" s="4" customFormat="true" ht="14.5" hidden="false" customHeight="false" outlineLevel="0" collapsed="false">
      <c r="C47" s="18" t="s">
        <v>29</v>
      </c>
      <c r="D47" s="18" t="s">
        <v>30</v>
      </c>
      <c r="E47" s="18" t="s">
        <v>6</v>
      </c>
      <c r="F47" s="5"/>
      <c r="G47" s="5"/>
      <c r="H47" s="5"/>
      <c r="I47" s="5"/>
      <c r="J47" s="5"/>
      <c r="K47" s="5"/>
    </row>
    <row r="48" s="4" customFormat="true" ht="14.5" hidden="false" customHeight="false" outlineLevel="0" collapsed="false">
      <c r="C48" s="60" t="s">
        <v>138</v>
      </c>
      <c r="D48" s="19"/>
      <c r="E48" s="19"/>
      <c r="F48" s="5"/>
      <c r="G48" s="5"/>
      <c r="H48" s="5"/>
      <c r="I48" s="5"/>
      <c r="J48" s="5"/>
      <c r="K48" s="5"/>
    </row>
    <row r="49" s="4" customFormat="true" ht="14.5" hidden="false" customHeight="false" outlineLevel="0" collapsed="false">
      <c r="C49" s="60" t="s">
        <v>139</v>
      </c>
      <c r="D49" s="19"/>
      <c r="E49" s="19"/>
      <c r="F49" s="5"/>
      <c r="G49" s="5"/>
      <c r="H49" s="5"/>
      <c r="I49" s="5"/>
      <c r="J49" s="5"/>
      <c r="K49" s="5"/>
    </row>
    <row r="50" s="4" customFormat="true" ht="14.5" hidden="false" customHeight="false" outlineLevel="0" collapsed="false">
      <c r="C50" s="13"/>
      <c r="D50" s="5"/>
      <c r="E50" s="5"/>
      <c r="F50" s="5"/>
      <c r="G50" s="5"/>
      <c r="H50" s="5"/>
      <c r="I50" s="5"/>
      <c r="J50" s="5"/>
      <c r="K50" s="5"/>
    </row>
    <row r="51" s="4" customFormat="true" ht="14.5" hidden="false" customHeight="false" outlineLevel="0" collapsed="false">
      <c r="C51" s="13"/>
      <c r="D51" s="5"/>
      <c r="E51" s="5"/>
      <c r="F51" s="5"/>
      <c r="G51" s="5"/>
      <c r="H51" s="5"/>
      <c r="I51" s="5"/>
      <c r="J51" s="5"/>
      <c r="K51" s="5"/>
    </row>
    <row r="52" s="4" customFormat="true" ht="14.5" hidden="false" customHeight="false" outlineLevel="0" collapsed="false">
      <c r="C52" s="13"/>
      <c r="D52" s="5"/>
      <c r="E52" s="5"/>
      <c r="F52" s="5"/>
      <c r="G52" s="5"/>
      <c r="H52" s="5"/>
      <c r="I52" s="5"/>
      <c r="J52" s="5"/>
      <c r="K52" s="5"/>
    </row>
    <row r="53" s="4" customFormat="true" ht="14.5" hidden="false" customHeight="false" outlineLevel="0" collapsed="false">
      <c r="C53" s="13"/>
      <c r="D53" s="5"/>
      <c r="E53" s="5"/>
      <c r="F53" s="5"/>
      <c r="G53" s="5"/>
      <c r="H53" s="5"/>
      <c r="I53" s="5"/>
      <c r="J53" s="5"/>
      <c r="K53" s="5"/>
    </row>
    <row r="54" s="4" customFormat="true" ht="14.5" hidden="false" customHeight="false" outlineLevel="0" collapsed="false">
      <c r="C54" s="13"/>
      <c r="D54" s="5"/>
      <c r="E54" s="5"/>
      <c r="F54" s="5"/>
      <c r="G54" s="5"/>
      <c r="H54" s="5"/>
      <c r="I54" s="5"/>
      <c r="J54" s="5"/>
      <c r="K54" s="5"/>
    </row>
    <row r="55" s="4" customFormat="true" ht="14.5" hidden="false" customHeight="false" outlineLevel="0" collapsed="false">
      <c r="C55" s="14"/>
      <c r="D55" s="5"/>
      <c r="E55" s="5"/>
      <c r="F55" s="5"/>
      <c r="G55" s="5"/>
      <c r="H55" s="5"/>
      <c r="I55" s="5"/>
      <c r="J55" s="5"/>
      <c r="K55" s="5"/>
    </row>
    <row r="56" s="4" customFormat="true" ht="14.5" hidden="false" customHeight="false" outlineLevel="0" collapsed="false">
      <c r="C56" s="15"/>
      <c r="D56" s="16"/>
      <c r="E56" s="61"/>
      <c r="F56" s="16"/>
      <c r="G56" s="16"/>
      <c r="H56" s="16"/>
      <c r="I56" s="16"/>
      <c r="J56" s="5"/>
      <c r="K56" s="5"/>
    </row>
    <row r="57" s="4" customFormat="true" ht="14.5" hidden="false" customHeight="false" outlineLevel="0" collapsed="false">
      <c r="C57" s="16"/>
      <c r="D57" s="16"/>
      <c r="E57" s="16"/>
      <c r="F57" s="16"/>
      <c r="G57" s="16"/>
      <c r="H57" s="16"/>
      <c r="I57" s="16"/>
      <c r="J57" s="5"/>
      <c r="K57" s="5"/>
    </row>
    <row r="58" s="4" customFormat="true" ht="14.5" hidden="false" customHeight="false" outlineLevel="0" collapsed="false">
      <c r="C58" s="16"/>
      <c r="D58" s="16"/>
      <c r="E58" s="16"/>
      <c r="F58" s="16"/>
      <c r="G58" s="16"/>
      <c r="H58" s="16"/>
      <c r="I58" s="16"/>
      <c r="J58" s="5"/>
      <c r="K58" s="5"/>
    </row>
    <row r="59" s="4" customFormat="true" ht="15" hidden="false" customHeight="true" outlineLevel="0" collapsed="false">
      <c r="C59" s="16"/>
      <c r="D59" s="16"/>
      <c r="E59" s="16"/>
      <c r="F59" s="16"/>
      <c r="G59" s="16"/>
      <c r="H59" s="16"/>
      <c r="I59" s="16"/>
      <c r="J59" s="5"/>
      <c r="K59" s="5"/>
    </row>
    <row r="60" s="4" customFormat="true" ht="15" hidden="false" customHeight="true" outlineLevel="0" collapsed="false">
      <c r="C60" s="16"/>
      <c r="D60" s="16"/>
      <c r="E60" s="16"/>
      <c r="F60" s="16"/>
      <c r="G60" s="16"/>
      <c r="H60" s="16"/>
      <c r="I60" s="16"/>
      <c r="J60" s="5"/>
      <c r="K60" s="5"/>
    </row>
    <row r="61" s="4" customFormat="true" ht="14.5" hidden="false" customHeight="false" outlineLevel="0" collapsed="false">
      <c r="C61" s="15"/>
      <c r="D61" s="16"/>
      <c r="E61" s="61"/>
      <c r="F61" s="16"/>
      <c r="G61" s="16"/>
      <c r="H61" s="16"/>
      <c r="I61" s="16"/>
      <c r="J61" s="5"/>
      <c r="K61" s="5"/>
    </row>
    <row r="62" s="4" customFormat="true" ht="14.5" hidden="false" customHeight="false" outlineLevel="0" collapsed="false">
      <c r="C62" s="37"/>
      <c r="D62" s="16"/>
      <c r="E62" s="17"/>
      <c r="F62" s="16"/>
      <c r="G62" s="16"/>
      <c r="H62" s="16"/>
      <c r="I62" s="16"/>
      <c r="J62" s="5"/>
      <c r="K62" s="5"/>
    </row>
    <row r="63" s="4" customFormat="true" ht="14.5" hidden="false" customHeight="false" outlineLevel="0" collapsed="false">
      <c r="C63" s="37"/>
      <c r="D63" s="37"/>
      <c r="E63" s="37"/>
      <c r="F63" s="16"/>
      <c r="G63" s="16"/>
      <c r="H63" s="16"/>
      <c r="I63" s="16"/>
      <c r="J63" s="5"/>
      <c r="K63" s="5"/>
    </row>
    <row r="64" s="4" customFormat="true" ht="14.5" hidden="false" customHeight="false" outlineLevel="0" collapsed="false">
      <c r="C64" s="16"/>
      <c r="D64" s="16"/>
      <c r="E64" s="16"/>
      <c r="F64" s="16"/>
      <c r="G64" s="16"/>
      <c r="H64" s="16"/>
      <c r="I64" s="16"/>
      <c r="J64" s="5"/>
      <c r="K64" s="5"/>
    </row>
    <row r="65" s="4" customFormat="true" ht="14.5" hidden="false" customHeight="false" outlineLevel="0" collapsed="false">
      <c r="C65" s="16"/>
      <c r="D65" s="16"/>
      <c r="E65" s="16"/>
      <c r="F65" s="16"/>
      <c r="G65" s="16"/>
      <c r="H65" s="16"/>
      <c r="I65" s="16"/>
      <c r="J65" s="5"/>
      <c r="K65" s="5"/>
    </row>
    <row r="66" s="4" customFormat="true" ht="14.5" hidden="false" customHeight="false" outlineLevel="0" collapsed="false">
      <c r="C66" s="16"/>
      <c r="D66" s="25"/>
      <c r="E66" s="26"/>
      <c r="F66" s="22"/>
      <c r="G66" s="16"/>
      <c r="H66" s="16"/>
      <c r="I66" s="16"/>
      <c r="J66" s="5"/>
      <c r="K66" s="5"/>
    </row>
    <row r="67" s="4" customFormat="true" ht="14.5" hidden="false" customHeight="false" outlineLevel="0" collapsed="false">
      <c r="C67" s="24"/>
      <c r="D67" s="25"/>
      <c r="E67" s="26"/>
      <c r="F67" s="22"/>
      <c r="G67" s="5"/>
      <c r="H67" s="5"/>
      <c r="I67" s="5"/>
      <c r="J67" s="5"/>
      <c r="K6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W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3" min="3" style="0" width="15"/>
    <col collapsed="false" customWidth="true" hidden="false" outlineLevel="0" max="4" min="4" style="0" width="11.27"/>
    <col collapsed="false" customWidth="true" hidden="false" outlineLevel="0" max="5" min="5" style="0" width="9"/>
    <col collapsed="false" customWidth="true" hidden="false" outlineLevel="0" max="6" min="6" style="0" width="13.02"/>
    <col collapsed="false" customWidth="true" hidden="false" outlineLevel="0" max="1025" min="7" style="0" width="8.67"/>
  </cols>
  <sheetData>
    <row r="1" customFormat="false" ht="21" hidden="false" customHeight="false" outlineLevel="0" collapsed="false">
      <c r="C1" s="1" t="s">
        <v>140</v>
      </c>
      <c r="D1" s="2"/>
      <c r="E1" s="2"/>
      <c r="F1" s="2"/>
      <c r="G1" s="2"/>
      <c r="H1" s="2"/>
      <c r="I1" s="2"/>
      <c r="J1" s="2"/>
      <c r="K1" s="2"/>
      <c r="L1" s="2"/>
      <c r="M1" s="2"/>
      <c r="O1" s="3" t="s">
        <v>1</v>
      </c>
      <c r="P1" s="3"/>
      <c r="Q1" s="3"/>
      <c r="R1" s="3"/>
      <c r="S1" s="3"/>
      <c r="T1" s="3"/>
      <c r="U1" s="3"/>
      <c r="V1" s="3"/>
      <c r="W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M2" s="2"/>
      <c r="O2" s="3" t="s">
        <v>2</v>
      </c>
      <c r="P2" s="3"/>
      <c r="Q2" s="3"/>
      <c r="R2" s="3"/>
      <c r="S2" s="3"/>
      <c r="T2" s="3"/>
      <c r="U2" s="3"/>
      <c r="V2" s="3"/>
      <c r="W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21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21" hidden="false" customHeight="false" outlineLevel="0" collapsed="false">
      <c r="C15" s="1" t="s">
        <v>3</v>
      </c>
      <c r="D15" s="5"/>
      <c r="E15" s="5"/>
      <c r="F15" s="5"/>
      <c r="G15" s="2"/>
      <c r="H15" s="2"/>
      <c r="I15" s="2"/>
      <c r="J15" s="2"/>
      <c r="K15" s="2"/>
      <c r="L15" s="2"/>
      <c r="M15" s="2"/>
    </row>
    <row r="16" customFormat="false" ht="14.5" hidden="false" customHeight="false" outlineLevel="0" collapsed="false">
      <c r="C16" s="7" t="s">
        <v>4</v>
      </c>
      <c r="D16" s="7" t="s">
        <v>5</v>
      </c>
      <c r="E16" s="8" t="s">
        <v>6</v>
      </c>
      <c r="F16" s="7"/>
      <c r="G16" s="2"/>
      <c r="H16" s="2"/>
      <c r="I16" s="2"/>
      <c r="J16" s="2"/>
      <c r="K16" s="2"/>
      <c r="L16" s="2"/>
      <c r="M16" s="2"/>
    </row>
    <row r="17" customFormat="false" ht="14.5" hidden="false" customHeight="false" outlineLevel="0" collapsed="false">
      <c r="C17" s="5"/>
      <c r="D17" s="5"/>
      <c r="E17" s="62"/>
      <c r="F17" s="7"/>
      <c r="G17" s="2"/>
      <c r="H17" s="2"/>
      <c r="I17" s="2"/>
      <c r="J17" s="2"/>
      <c r="K17" s="2"/>
      <c r="L17" s="2"/>
      <c r="M17" s="2"/>
    </row>
    <row r="18" customFormat="false" ht="14.5" hidden="false" customHeight="false" outlineLevel="0" collapsed="false">
      <c r="C18" s="5"/>
      <c r="D18" s="5"/>
      <c r="E18" s="62"/>
      <c r="F18" s="7"/>
      <c r="G18" s="2"/>
      <c r="H18" s="2"/>
      <c r="I18" s="2"/>
      <c r="J18" s="2"/>
      <c r="K18" s="2"/>
      <c r="L18" s="2"/>
      <c r="M18" s="2"/>
    </row>
    <row r="19" customFormat="false" ht="14.5" hidden="false" customHeight="false" outlineLevel="0" collapsed="false">
      <c r="C19" s="5"/>
      <c r="D19" s="5"/>
      <c r="E19" s="62"/>
      <c r="F19" s="7"/>
      <c r="G19" s="2"/>
      <c r="H19" s="2"/>
      <c r="I19" s="2"/>
      <c r="J19" s="2"/>
      <c r="K19" s="2"/>
      <c r="L19" s="2"/>
      <c r="M19" s="2"/>
    </row>
    <row r="20" customFormat="false" ht="14.5" hidden="false" customHeight="false" outlineLevel="0" collapsed="false">
      <c r="C20" s="5"/>
      <c r="D20" s="5"/>
      <c r="E20" s="62"/>
      <c r="F20" s="7"/>
      <c r="G20" s="2"/>
      <c r="H20" s="2"/>
      <c r="I20" s="2"/>
      <c r="J20" s="2"/>
      <c r="K20" s="2"/>
      <c r="L20" s="2"/>
      <c r="M20" s="2"/>
    </row>
    <row r="21" customFormat="false" ht="14.5" hidden="false" customHeight="false" outlineLevel="0" collapsed="false">
      <c r="C21" s="5"/>
      <c r="D21" s="5"/>
      <c r="E21" s="62"/>
      <c r="F21" s="7"/>
      <c r="G21" s="2"/>
      <c r="H21" s="2"/>
      <c r="I21" s="2"/>
      <c r="J21" s="2"/>
      <c r="K21" s="2"/>
      <c r="L21" s="2"/>
      <c r="M21" s="2"/>
    </row>
    <row r="22" customFormat="false" ht="14.5" hidden="false" customHeight="false" outlineLevel="0" collapsed="false">
      <c r="C22" s="5"/>
      <c r="D22" s="5"/>
      <c r="E22" s="62"/>
      <c r="F22" s="7"/>
      <c r="G22" s="2"/>
      <c r="H22" s="2"/>
      <c r="I22" s="2"/>
      <c r="J22" s="2"/>
      <c r="K22" s="2"/>
      <c r="L22" s="2"/>
      <c r="M22" s="2"/>
    </row>
    <row r="23" customFormat="false" ht="14.5" hidden="false" customHeight="false" outlineLevel="0" collapsed="false">
      <c r="C23" s="5"/>
      <c r="D23" s="5"/>
      <c r="E23" s="62"/>
      <c r="F23" s="7"/>
      <c r="G23" s="2"/>
      <c r="H23" s="2"/>
      <c r="I23" s="2"/>
      <c r="J23" s="2"/>
      <c r="K23" s="2"/>
      <c r="L23" s="2"/>
      <c r="M23" s="2"/>
    </row>
    <row r="24" customFormat="false" ht="14.5" hidden="false" customHeight="false" outlineLevel="0" collapsed="false">
      <c r="C24" s="5"/>
      <c r="D24" s="5"/>
      <c r="E24" s="62"/>
      <c r="F24" s="7"/>
      <c r="G24" s="2"/>
      <c r="H24" s="2"/>
      <c r="I24" s="2"/>
      <c r="J24" s="2"/>
      <c r="K24" s="2"/>
      <c r="L24" s="2"/>
      <c r="M24" s="2"/>
    </row>
    <row r="25" customFormat="false" ht="14.5" hidden="false" customHeight="false" outlineLevel="0" collapsed="false">
      <c r="C25" s="5"/>
      <c r="D25" s="5"/>
      <c r="E25" s="62"/>
      <c r="F25" s="7"/>
      <c r="G25" s="2"/>
      <c r="H25" s="2"/>
      <c r="I25" s="2"/>
      <c r="J25" s="2"/>
      <c r="K25" s="2"/>
      <c r="L25" s="2"/>
      <c r="M25" s="2"/>
    </row>
    <row r="26" customFormat="false" ht="14.5" hidden="false" customHeight="false" outlineLevel="0" collapsed="false">
      <c r="C26" s="5"/>
      <c r="D26" s="5"/>
      <c r="E26" s="62"/>
      <c r="F26" s="7"/>
      <c r="G26" s="2"/>
      <c r="H26" s="2"/>
      <c r="I26" s="2"/>
      <c r="J26" s="2"/>
      <c r="K26" s="2"/>
      <c r="L26" s="2"/>
      <c r="M26" s="2"/>
    </row>
    <row r="27" customFormat="false" ht="14.5" hidden="false" customHeight="false" outlineLevel="0" collapsed="false">
      <c r="C27" s="5"/>
      <c r="D27" s="5"/>
      <c r="E27" s="62"/>
      <c r="F27" s="2"/>
      <c r="G27" s="2"/>
      <c r="H27" s="2"/>
      <c r="I27" s="2"/>
      <c r="J27" s="2"/>
      <c r="K27" s="2"/>
      <c r="L27" s="2"/>
      <c r="M27" s="2"/>
    </row>
    <row r="28" customFormat="false" ht="14.5" hidden="false" customHeight="false" outlineLevel="0" collapsed="false">
      <c r="C28" s="5"/>
      <c r="D28" s="5"/>
      <c r="E28" s="62"/>
      <c r="F28" s="2"/>
      <c r="G28" s="2"/>
      <c r="H28" s="2"/>
      <c r="I28" s="2"/>
      <c r="J28" s="2"/>
      <c r="K28" s="2"/>
      <c r="L28" s="2"/>
      <c r="M28" s="2"/>
    </row>
    <row r="29" customFormat="false" ht="21" hidden="false" customHeight="false" outlineLevel="0" collapsed="false">
      <c r="C29" s="10" t="s">
        <v>19</v>
      </c>
      <c r="D29" s="5"/>
      <c r="E29" s="5"/>
      <c r="F29" s="5"/>
      <c r="G29" s="5"/>
      <c r="H29" s="5"/>
      <c r="I29" s="5"/>
      <c r="J29" s="2"/>
      <c r="K29" s="2"/>
      <c r="L29" s="2"/>
      <c r="M29" s="2"/>
    </row>
    <row r="30" customFormat="false" ht="18.5" hidden="false" customHeight="false" outlineLevel="0" collapsed="false">
      <c r="C30" s="12" t="s">
        <v>141</v>
      </c>
      <c r="D30" s="29"/>
      <c r="E30" s="2"/>
      <c r="F30" s="2"/>
      <c r="G30" s="2"/>
      <c r="H30" s="2"/>
      <c r="I30" s="2"/>
      <c r="J30" s="2"/>
      <c r="K30" s="2"/>
      <c r="L30" s="2"/>
      <c r="M30" s="2"/>
    </row>
    <row r="31" customFormat="false" ht="18.5" hidden="false" customHeight="false" outlineLevel="0" collapsed="false">
      <c r="C31" s="56" t="s">
        <v>142</v>
      </c>
      <c r="D31" s="29"/>
      <c r="E31" s="2"/>
      <c r="F31" s="2"/>
      <c r="G31" s="2"/>
      <c r="H31" s="2"/>
      <c r="I31" s="2"/>
      <c r="J31" s="2"/>
      <c r="K31" s="2"/>
      <c r="L31" s="2"/>
      <c r="M31" s="2"/>
    </row>
    <row r="32" customFormat="false" ht="18.5" hidden="false" customHeight="false" outlineLevel="0" collapsed="false">
      <c r="C32" s="63" t="s">
        <v>143</v>
      </c>
      <c r="D32" s="29"/>
      <c r="E32" s="2"/>
      <c r="F32" s="2"/>
      <c r="G32" s="2"/>
      <c r="H32" s="2"/>
      <c r="I32" s="2"/>
      <c r="J32" s="2"/>
      <c r="K32" s="2"/>
      <c r="L32" s="2"/>
      <c r="M32" s="2"/>
    </row>
    <row r="33" customFormat="false" ht="18.5" hidden="false" customHeight="false" outlineLevel="0" collapsed="false">
      <c r="C33" s="15" t="s">
        <v>144</v>
      </c>
      <c r="D33" s="29"/>
      <c r="E33" s="2"/>
      <c r="F33" s="2"/>
      <c r="G33" s="2"/>
      <c r="H33" s="2"/>
      <c r="I33" s="2"/>
      <c r="J33" s="2"/>
      <c r="K33" s="2"/>
      <c r="L33" s="2"/>
      <c r="M33" s="2"/>
    </row>
    <row r="34" customFormat="false" ht="18.5" hidden="false" customHeight="false" outlineLevel="0" collapsed="false">
      <c r="C34" s="64" t="s">
        <v>145</v>
      </c>
      <c r="D34" s="29"/>
      <c r="E34" s="2"/>
      <c r="F34" s="2"/>
      <c r="G34" s="2"/>
      <c r="H34" s="2"/>
      <c r="I34" s="2"/>
      <c r="J34" s="2"/>
      <c r="K34" s="2"/>
      <c r="L34" s="2"/>
      <c r="M34" s="2"/>
    </row>
    <row r="35" customFormat="false" ht="18.5" hidden="false" customHeight="false" outlineLevel="0" collapsed="false">
      <c r="C35" s="13"/>
      <c r="D35" s="29"/>
      <c r="E35" s="2"/>
      <c r="F35" s="2"/>
      <c r="G35" s="2"/>
      <c r="H35" s="2"/>
      <c r="I35" s="2"/>
      <c r="J35" s="2"/>
      <c r="K35" s="2"/>
      <c r="L35" s="2"/>
      <c r="M35" s="2"/>
    </row>
    <row r="36" customFormat="false" ht="18.5" hidden="false" customHeight="false" outlineLevel="0" collapsed="false">
      <c r="C36" s="13"/>
      <c r="D36" s="29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18.5" hidden="false" customHeight="false" outlineLevel="0" collapsed="false">
      <c r="C37" s="13"/>
      <c r="D37" s="29"/>
      <c r="E37" s="2"/>
      <c r="F37" s="2"/>
      <c r="G37" s="2"/>
      <c r="H37" s="2"/>
      <c r="I37" s="2"/>
      <c r="J37" s="2"/>
      <c r="K37" s="2"/>
      <c r="L37" s="2"/>
      <c r="M37" s="2"/>
    </row>
    <row r="38" customFormat="false" ht="18.5" hidden="false" customHeight="false" outlineLevel="0" collapsed="false">
      <c r="C38" s="13"/>
      <c r="D38" s="29"/>
      <c r="E38" s="2"/>
      <c r="F38" s="2"/>
      <c r="G38" s="2"/>
      <c r="H38" s="2"/>
      <c r="I38" s="2"/>
      <c r="J38" s="2"/>
      <c r="K38" s="2"/>
      <c r="L38" s="2"/>
      <c r="M38" s="2"/>
    </row>
    <row r="39" customFormat="false" ht="14.5" hidden="false" customHeight="false" outlineLevel="0" collapsed="false">
      <c r="C39" s="15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customFormat="false" ht="14.5" hidden="false" customHeight="false" outlineLevel="0" collapsed="false"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customFormat="false" ht="14.5" hidden="false" customHeight="false" outlineLevel="0" collapsed="false"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customFormat="false" ht="14.5" hidden="false" customHeight="false" outlineLevel="0" collapsed="false"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customFormat="false" ht="14.5" hidden="false" customHeight="false" outlineLevel="0" collapsed="false"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18.5" hidden="false" customHeight="false" outlineLevel="0" collapsed="false">
      <c r="C44" s="15"/>
      <c r="D44" s="29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4.5" hidden="false" customHeight="false" outlineLevel="0" collapsed="false">
      <c r="C45" s="7"/>
      <c r="D45" s="30"/>
      <c r="E45" s="30"/>
      <c r="F45" s="30"/>
      <c r="G45" s="30"/>
      <c r="H45" s="30"/>
      <c r="I45" s="30"/>
      <c r="J45" s="2"/>
      <c r="K45" s="2"/>
      <c r="L45" s="2"/>
      <c r="M45" s="2"/>
    </row>
    <row r="46" customFormat="false" ht="14.5" hidden="false" customHeight="false" outlineLevel="0" collapsed="false">
      <c r="C46" s="37"/>
      <c r="D46" s="37"/>
      <c r="E46" s="37"/>
      <c r="F46" s="65"/>
      <c r="G46" s="30"/>
      <c r="H46" s="30"/>
      <c r="I46" s="30"/>
      <c r="J46" s="2"/>
      <c r="K46" s="2"/>
      <c r="L46" s="2"/>
      <c r="M46" s="2"/>
    </row>
    <row r="47" customFormat="false" ht="14.5" hidden="false" customHeight="false" outlineLevel="0" collapsed="false">
      <c r="C47" s="16"/>
      <c r="D47" s="16"/>
      <c r="E47" s="16"/>
      <c r="F47" s="16"/>
      <c r="G47" s="30"/>
      <c r="H47" s="30"/>
      <c r="I47" s="30"/>
      <c r="J47" s="2"/>
      <c r="K47" s="2"/>
      <c r="L47" s="2"/>
      <c r="M47" s="2"/>
    </row>
    <row r="48" customFormat="false" ht="14.5" hidden="false" customHeight="false" outlineLevel="0" collapsed="false">
      <c r="C48" s="16"/>
      <c r="D48" s="16"/>
      <c r="E48" s="16"/>
      <c r="F48" s="16"/>
      <c r="G48" s="30"/>
      <c r="H48" s="30"/>
      <c r="I48" s="30"/>
      <c r="J48" s="2"/>
      <c r="K48" s="2"/>
      <c r="L48" s="2"/>
      <c r="M48" s="2"/>
    </row>
    <row r="49" customFormat="false" ht="14.5" hidden="false" customHeight="false" outlineLevel="0" collapsed="false">
      <c r="C49" s="16"/>
      <c r="D49" s="16"/>
      <c r="E49" s="16"/>
      <c r="F49" s="16"/>
      <c r="G49" s="30"/>
      <c r="H49" s="30"/>
      <c r="I49" s="30"/>
      <c r="J49" s="2"/>
      <c r="K49" s="2"/>
      <c r="L49" s="2"/>
      <c r="M49" s="2"/>
    </row>
    <row r="50" customFormat="false" ht="14.5" hidden="false" customHeight="false" outlineLevel="0" collapsed="false">
      <c r="C50" s="24"/>
      <c r="D50" s="25"/>
      <c r="E50" s="26"/>
      <c r="F50" s="22"/>
      <c r="G50" s="30"/>
      <c r="H50" s="30"/>
      <c r="I50" s="30"/>
      <c r="J50" s="2"/>
      <c r="K50" s="2"/>
      <c r="L50" s="2"/>
      <c r="M50" s="2"/>
    </row>
    <row r="51" customFormat="false" ht="18.5" hidden="false" customHeight="false" outlineLevel="0" collapsed="false">
      <c r="C51" s="12"/>
      <c r="D51" s="29"/>
      <c r="E51" s="2"/>
      <c r="F51" s="2"/>
      <c r="G51" s="2"/>
      <c r="H51" s="2"/>
      <c r="I51" s="2"/>
      <c r="J51" s="2"/>
      <c r="K51" s="2"/>
      <c r="L51" s="2"/>
      <c r="M51" s="2"/>
    </row>
    <row r="52" customFormat="false" ht="18.5" hidden="false" customHeight="false" outlineLevel="0" collapsed="false">
      <c r="C52" s="12"/>
      <c r="D52" s="29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18.5" hidden="false" customHeight="false" outlineLevel="0" collapsed="false">
      <c r="C53" s="13"/>
      <c r="D53" s="29"/>
      <c r="E53" s="2"/>
      <c r="F53" s="2"/>
      <c r="G53" s="2"/>
      <c r="H53" s="2"/>
      <c r="I53" s="2"/>
      <c r="J53" s="2"/>
      <c r="K53" s="2"/>
      <c r="L53" s="2"/>
      <c r="M53" s="2"/>
    </row>
    <row r="54" customFormat="false" ht="18.5" hidden="false" customHeight="false" outlineLevel="0" collapsed="false">
      <c r="C54" s="13"/>
      <c r="D54" s="29"/>
      <c r="E54" s="2"/>
      <c r="F54" s="2"/>
      <c r="G54" s="2"/>
      <c r="H54" s="2"/>
      <c r="I54" s="2"/>
      <c r="J54" s="2"/>
      <c r="K54" s="2"/>
      <c r="L54" s="2"/>
      <c r="M54" s="2"/>
    </row>
    <row r="55" customFormat="false" ht="18.5" hidden="false" customHeight="false" outlineLevel="0" collapsed="false">
      <c r="C55" s="13"/>
      <c r="D55" s="29"/>
      <c r="E55" s="2"/>
      <c r="F55" s="2"/>
      <c r="G55" s="2"/>
      <c r="H55" s="2"/>
      <c r="I55" s="2"/>
      <c r="J55" s="2"/>
      <c r="K55" s="2"/>
      <c r="L55" s="2"/>
      <c r="M55" s="2"/>
    </row>
    <row r="56" customFormat="false" ht="18.5" hidden="false" customHeight="false" outlineLevel="0" collapsed="false">
      <c r="C56" s="13"/>
      <c r="D56" s="29"/>
      <c r="E56" s="2"/>
      <c r="F56" s="2"/>
      <c r="G56" s="2"/>
      <c r="H56" s="2"/>
      <c r="I56" s="2"/>
      <c r="J56" s="2"/>
      <c r="K56" s="2"/>
      <c r="L56" s="2"/>
      <c r="M56" s="2"/>
    </row>
    <row r="57" customFormat="false" ht="18.5" hidden="false" customHeight="false" outlineLevel="0" collapsed="false">
      <c r="C57" s="13"/>
      <c r="D57" s="29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8.5" hidden="false" customHeight="false" outlineLevel="0" collapsed="false">
      <c r="C58" s="13"/>
      <c r="D58" s="29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8.5" hidden="false" customHeight="false" outlineLevel="0" collapsed="false">
      <c r="C59" s="13"/>
      <c r="D59" s="29"/>
      <c r="E59" s="2"/>
      <c r="F59" s="2"/>
      <c r="G59" s="2"/>
      <c r="H59" s="2"/>
      <c r="I59" s="2"/>
      <c r="J59" s="2"/>
      <c r="K59" s="2"/>
      <c r="L59" s="2"/>
      <c r="M59" s="2"/>
    </row>
    <row r="60" customFormat="false" ht="18.5" hidden="false" customHeight="false" outlineLevel="0" collapsed="false">
      <c r="C60" s="13"/>
      <c r="D60" s="29"/>
      <c r="E60" s="2"/>
      <c r="F60" s="2"/>
      <c r="G60" s="2"/>
      <c r="H60" s="2"/>
      <c r="I60" s="2"/>
      <c r="J60" s="2"/>
      <c r="K60" s="2"/>
      <c r="L60" s="2"/>
      <c r="M60" s="2"/>
    </row>
    <row r="61" customFormat="false" ht="18.5" hidden="false" customHeight="false" outlineLevel="0" collapsed="false">
      <c r="C61" s="13"/>
      <c r="D61" s="29"/>
      <c r="E61" s="2"/>
      <c r="F61" s="2"/>
      <c r="G61" s="2"/>
      <c r="H61" s="2"/>
      <c r="I61" s="2"/>
      <c r="J61" s="2"/>
      <c r="K61" s="2"/>
      <c r="L61" s="2"/>
      <c r="M61" s="2"/>
    </row>
    <row r="62" customFormat="false" ht="18.5" hidden="false" customHeight="false" outlineLevel="0" collapsed="false">
      <c r="C62" s="13"/>
      <c r="D62" s="29"/>
      <c r="E62" s="2"/>
      <c r="F62" s="2"/>
      <c r="G62" s="2"/>
      <c r="H62" s="2"/>
      <c r="I62" s="2"/>
      <c r="J62" s="2"/>
      <c r="K62" s="2"/>
      <c r="L62" s="2"/>
      <c r="M62" s="2"/>
    </row>
    <row r="63" customFormat="false" ht="18.5" hidden="false" customHeight="false" outlineLevel="0" collapsed="false">
      <c r="C63" s="13"/>
      <c r="D63" s="29"/>
      <c r="E63" s="2"/>
      <c r="F63" s="2"/>
      <c r="G63" s="2"/>
      <c r="H63" s="2"/>
      <c r="I63" s="2"/>
      <c r="J63" s="2"/>
      <c r="K63" s="2"/>
      <c r="L63" s="2"/>
      <c r="M63" s="2"/>
    </row>
    <row r="64" customFormat="false" ht="29" hidden="false" customHeight="false" outlineLevel="0" collapsed="false">
      <c r="C64" s="7" t="s">
        <v>29</v>
      </c>
      <c r="D64" s="7" t="s">
        <v>30</v>
      </c>
      <c r="E64" s="7" t="s">
        <v>6</v>
      </c>
      <c r="F64" s="66" t="s">
        <v>146</v>
      </c>
      <c r="G64" s="2"/>
      <c r="H64" s="2"/>
      <c r="I64" s="2"/>
      <c r="J64" s="2"/>
      <c r="K64" s="2"/>
      <c r="L64" s="2"/>
      <c r="M64" s="2"/>
    </row>
    <row r="65" customFormat="false" ht="14.5" hidden="false" customHeight="false" outlineLevel="0" collapsed="false">
      <c r="C65" s="19" t="s">
        <v>147</v>
      </c>
      <c r="D65" s="19"/>
      <c r="E65" s="19"/>
      <c r="F65" s="19"/>
      <c r="G65" s="2"/>
      <c r="H65" s="2"/>
      <c r="I65" s="2"/>
      <c r="J65" s="2"/>
      <c r="K65" s="2"/>
      <c r="L65" s="2"/>
      <c r="M65" s="2"/>
    </row>
    <row r="66" customFormat="false" ht="14.5" hidden="false" customHeight="false" outlineLevel="0" collapsed="false">
      <c r="C66" s="19" t="s">
        <v>148</v>
      </c>
      <c r="D66" s="19"/>
      <c r="E66" s="19"/>
      <c r="F66" s="19"/>
      <c r="G66" s="30"/>
      <c r="H66" s="30"/>
      <c r="I66" s="30"/>
      <c r="J66" s="2"/>
      <c r="K66" s="2"/>
      <c r="L66" s="2"/>
      <c r="M66" s="2"/>
    </row>
    <row r="67" customFormat="false" ht="14.5" hidden="false" customHeight="false" outlineLevel="0" collapsed="false">
      <c r="C67" s="19" t="s">
        <v>149</v>
      </c>
      <c r="D67" s="19"/>
      <c r="E67" s="19"/>
      <c r="F67" s="19"/>
      <c r="G67" s="30"/>
      <c r="H67" s="30"/>
      <c r="I67" s="30"/>
      <c r="J67" s="2"/>
      <c r="K67" s="2"/>
      <c r="L67" s="2"/>
      <c r="M67" s="2"/>
    </row>
    <row r="68" customFormat="false" ht="18.5" hidden="false" customHeight="false" outlineLevel="0" collapsed="false">
      <c r="C68" s="13"/>
      <c r="D68" s="29"/>
      <c r="E68" s="2"/>
      <c r="F68" s="2"/>
      <c r="G68" s="2"/>
      <c r="H68" s="2"/>
      <c r="I68" s="2"/>
      <c r="J68" s="2"/>
      <c r="K68" s="2"/>
      <c r="L68" s="2"/>
      <c r="M6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6" activeCellId="0" sqref="W16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A22" activeCellId="0" sqref="AA22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2021-02-25T23:29:02Z</dcterms:created>
  <dc:creator>Cynthia Tawaf</dc:creator>
  <dc:description/>
  <dc:language>en-US</dc:language>
  <cp:lastModifiedBy/>
  <dcterms:modified xsi:type="dcterms:W3CDTF">2021-12-10T15:31:00Z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