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11.png" ContentType="image/png"/>
  <Override PartName="/xl/media/image6.png" ContentType="image/png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<sst xmlns="http://schemas.openxmlformats.org/spreadsheetml/2006/main" count="235" uniqueCount="166">
  <si>
    <t xml:space="preserve">Problem 1 (25 points total)</t>
  </si>
  <si>
    <t xml:space="preserve">PLEASE DON'T ADD MORE ROWS FOR SOLVING THE PROBLEM.  </t>
  </si>
  <si>
    <t xml:space="preserve">IF MORE SPACE IS NEEDED PLEASE USE THIS AREA.</t>
  </si>
  <si>
    <t xml:space="preserve">Find</t>
  </si>
  <si>
    <t xml:space="preserve">If using the Gauss-Jordan Method, show your work in this section:</t>
  </si>
  <si>
    <t xml:space="preserve">Express the system of equations in Matrix Form: Ax=b in the boxes below.</t>
  </si>
  <si>
    <t xml:space="preserve">x1</t>
  </si>
  <si>
    <t xml:space="preserve">   </t>
  </si>
  <si>
    <t xml:space="preserve">x2</t>
  </si>
  <si>
    <t xml:space="preserve">=</t>
  </si>
  <si>
    <t xml:space="preserve">x3</t>
  </si>
  <si>
    <r>
      <rPr>
        <sz val="11"/>
        <color rgb="FF000000"/>
        <rFont val="Calibri"/>
        <family val="2"/>
        <charset val="1"/>
      </rPr>
      <t xml:space="preserve">a) Show the </t>
    </r>
    <r>
      <rPr>
        <i val="true"/>
        <sz val="11"/>
        <color rgb="FF000000"/>
        <rFont val="Calibri"/>
        <family val="2"/>
        <charset val="1"/>
      </rPr>
      <t xml:space="preserve">augmented matrix </t>
    </r>
    <r>
      <rPr>
        <sz val="11"/>
        <color rgb="FF000000"/>
        <rFont val="Calibri"/>
        <family val="2"/>
        <charset val="1"/>
      </rPr>
      <t xml:space="preserve">in the box below.</t>
    </r>
  </si>
  <si>
    <t xml:space="preserve">M =</t>
  </si>
  <si>
    <t xml:space="preserve">b)  Use elementary row operations to obtain the Gauss-Jordan or reduced row echelon form </t>
  </si>
  <si>
    <t xml:space="preserve">(RREF) "by hand" (in this spreadsheet) and solve for the three variables x1, x2, and x3.</t>
  </si>
  <si>
    <t xml:space="preserve">In column H, show the operation you are performing on each row.  For example, "R2/3" or</t>
  </si>
  <si>
    <t xml:space="preserve">"-2*R1 + R2"</t>
  </si>
  <si>
    <t xml:space="preserve">Show your work in the boxes below.  Use an equation in each cell to find your answer.  </t>
  </si>
  <si>
    <t xml:space="preserve">Don't just type the answer in the cell.</t>
  </si>
  <si>
    <t xml:space="preserve">Operations being performed:</t>
  </si>
  <si>
    <t xml:space="preserve">R1 = -1/4 * R1</t>
  </si>
  <si>
    <t xml:space="preserve">R3 = R3 + R1</t>
  </si>
  <si>
    <t xml:space="preserve">R2 = R2 – 3R1</t>
  </si>
  <si>
    <t xml:space="preserve">R3 = R3/2</t>
  </si>
  <si>
    <t xml:space="preserve">R1 = R1 + 1.25*R3</t>
  </si>
  <si>
    <t xml:space="preserve">R2 = R3</t>
  </si>
  <si>
    <t xml:space="preserve">(Swapping rows)</t>
  </si>
  <si>
    <t xml:space="preserve">R3 = R2 – 5.75*R3</t>
  </si>
  <si>
    <t xml:space="preserve">R3 = R3/3.375</t>
  </si>
  <si>
    <t xml:space="preserve">R1 = R1 – 0.875*R3</t>
  </si>
  <si>
    <t xml:space="preserve">R2 = R2 – 1.5*R3</t>
  </si>
  <si>
    <t xml:space="preserve">Add more rows if needed to complete the RREF</t>
  </si>
  <si>
    <t xml:space="preserve">c)  Solution:</t>
  </si>
  <si>
    <t xml:space="preserve">x1 =</t>
  </si>
  <si>
    <t xml:space="preserve">x2 =</t>
  </si>
  <si>
    <t xml:space="preserve">x3 = </t>
  </si>
  <si>
    <t xml:space="preserve">If using the Inverse Matrix Method, show your work in this section:</t>
  </si>
  <si>
    <t xml:space="preserve">Compute the inverse of the matrix A "by hand" (in this spreadsheet) and solve for the</t>
  </si>
  <si>
    <t xml:space="preserve">three variables.</t>
  </si>
  <si>
    <t xml:space="preserve">a) Show the equation in matrix form Ax = b</t>
  </si>
  <si>
    <t xml:space="preserve">= </t>
  </si>
  <si>
    <t xml:space="preserve">b)  Determine the Matrix Inverse - Show all work</t>
  </si>
  <si>
    <t xml:space="preserve">A^-1 =</t>
  </si>
  <si>
    <t xml:space="preserve">c)</t>
  </si>
  <si>
    <t xml:space="preserve">Find x1, x2, x3</t>
  </si>
  <si>
    <t xml:space="preserve">x3 =</t>
  </si>
  <si>
    <t xml:space="preserve">Problem 2 (30 points total)</t>
  </si>
  <si>
    <t xml:space="preserve">Given:</t>
  </si>
  <si>
    <t xml:space="preserve">Record the inputs here to use in your calculations below.</t>
  </si>
  <si>
    <t xml:space="preserve">Description</t>
  </si>
  <si>
    <t xml:space="preserve">Value</t>
  </si>
  <si>
    <t xml:space="preserve">Units</t>
  </si>
  <si>
    <t xml:space="preserve">alfa</t>
  </si>
  <si>
    <t xml:space="preserve">degrees</t>
  </si>
  <si>
    <t xml:space="preserve">beta</t>
  </si>
  <si>
    <t xml:space="preserve">|F1|</t>
  </si>
  <si>
    <t xml:space="preserve">N</t>
  </si>
  <si>
    <t xml:space="preserve">|F3|</t>
  </si>
  <si>
    <t xml:space="preserve">Find:</t>
  </si>
  <si>
    <t xml:space="preserve">Show sketches here.  Use Excel drawing tools or draw by hand then scan and insert pictures here.</t>
  </si>
  <si>
    <t xml:space="preserve">* After calculation it is possible to see </t>
  </si>
  <si>
    <t xml:space="preserve">that there is no normal force, </t>
  </si>
  <si>
    <t xml:space="preserve">as indicated in the image</t>
  </si>
  <si>
    <t xml:space="preserve">a)  The magnitude of the force F2 so that the resultant force exerted on the post is vertical. </t>
  </si>
  <si>
    <t xml:space="preserve">Show all of your work here, starting with equations using variables.  Then plug in the input values given to find the solution.</t>
  </si>
  <si>
    <t xml:space="preserve">Basic Laws:</t>
  </si>
  <si>
    <t xml:space="preserve">Considering resultant on the x-direction is zero: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</si>
  <si>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0</t>
    </r>
  </si>
  <si>
    <t xml:space="preserve">Analysis:</t>
  </si>
  <si>
    <t xml:space="preserve">X-direction:</t>
  </si>
  <si>
    <r>
      <rPr>
        <sz val="11"/>
        <color rgb="FF000000"/>
        <rFont val="Symbol"/>
        <family val="1"/>
        <charset val="2"/>
      </rPr>
      <t xml:space="preserve">å|</t>
    </r>
    <r>
      <rPr>
        <sz val="11"/>
        <color rgb="FF000000"/>
        <rFont val="Calibri"/>
        <family val="2"/>
        <charset val="1"/>
      </rPr>
      <t xml:space="preserve">Fx| = |F1|*cos(90+alfa) + |F2|*cos(90 – beta) = 0</t>
    </r>
  </si>
  <si>
    <t xml:space="preserve">|F2| = -(|F1|*cos(90 + alfa))/cos(90 – beta)</t>
  </si>
  <si>
    <t xml:space="preserve">Numbers:</t>
  </si>
  <si>
    <t xml:space="preserve">|F2| =</t>
  </si>
  <si>
    <t xml:space="preserve">Based on above equations input the calculations for your solutions below.  Don't forget the units.</t>
  </si>
  <si>
    <t xml:space="preserve">Calculation</t>
  </si>
  <si>
    <t xml:space="preserve">Force, F2 =</t>
  </si>
  <si>
    <t xml:space="preserve">b) The resultant force required to start pulling out the post is 840 N.  Calculate the resultant force to confirm if these values </t>
  </si>
  <si>
    <t xml:space="preserve">of F1 and F2 will be enough to pull out the post.  If not what must F1 and F2 be in order to pull out the post vertically?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</si>
  <si>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+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0 +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</si>
  <si>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F3y + F1y + F2y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</si>
  <si>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|F3|*sin(270) + |F1|*sin(90+alfa) + |F2|*sin(90 – beta)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</si>
  <si>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 =</t>
    </r>
  </si>
  <si>
    <t xml:space="preserve">Therefore the two cables are enough to pull out the post</t>
  </si>
  <si>
    <t xml:space="preserve">Resultant Force, FR =</t>
  </si>
  <si>
    <t xml:space="preserve">If FR is not sufficient to start pulling out the post, show what values of F1 and F2 are required.</t>
  </si>
  <si>
    <t xml:space="preserve">Force, F1 new =</t>
  </si>
  <si>
    <t xml:space="preserve">Force, F2 new =</t>
  </si>
  <si>
    <t xml:space="preserve">Problem 3 (45 points total)</t>
  </si>
  <si>
    <t xml:space="preserve">Use these inputs for your calculations below.</t>
  </si>
  <si>
    <t xml:space="preserve">Check the right side starting from row 55 to row 63</t>
  </si>
  <si>
    <t xml:space="preserve">a) Identify the particle to be analyzed and draw a complete and separate FBD showing the particle and all the </t>
  </si>
  <si>
    <t xml:space="preserve">forces acting on it.</t>
  </si>
  <si>
    <t xml:space="preserve">Sketch FDB with Excel drawing tools or draw by hand then scan and insert pictures here.</t>
  </si>
  <si>
    <t xml:space="preserve">Document other information given in the drawing above  in this area as well.</t>
  </si>
  <si>
    <t xml:space="preserve">For other information, please find them</t>
  </si>
  <si>
    <t xml:space="preserve">to the right of the question.</t>
  </si>
  <si>
    <t xml:space="preserve">I could not make input and manipulation</t>
  </si>
  <si>
    <t xml:space="preserve">fit nicely in the given area.</t>
  </si>
  <si>
    <t xml:space="preserve">INPUTS:</t>
  </si>
  <si>
    <t xml:space="preserve">|W| =</t>
  </si>
  <si>
    <t xml:space="preserve">lb</t>
  </si>
  <si>
    <t xml:space="preserve"> </t>
  </si>
  <si>
    <t xml:space="preserve">lb to N factor:</t>
  </si>
  <si>
    <t xml:space="preserve">ft to m factor:</t>
  </si>
  <si>
    <t xml:space="preserve">Input positions from the drawing:</t>
  </si>
  <si>
    <t xml:space="preserve">i</t>
  </si>
  <si>
    <t xml:space="preserve">j</t>
  </si>
  <si>
    <t xml:space="preserve">k</t>
  </si>
  <si>
    <t xml:space="preserve">A</t>
  </si>
  <si>
    <t xml:space="preserve">ft</t>
  </si>
  <si>
    <t xml:space="preserve">B</t>
  </si>
  <si>
    <t xml:space="preserve">C</t>
  </si>
  <si>
    <t xml:space="preserve">D</t>
  </si>
  <si>
    <t xml:space="preserve">Conversion:</t>
  </si>
  <si>
    <t xml:space="preserve">b) Write the equilibrium equations and any other equations and the results.</t>
  </si>
  <si>
    <t xml:space="preserve">Use variables in your equilibrium equations.</t>
  </si>
  <si>
    <r>
      <rPr>
        <sz val="11"/>
        <color rgb="FF000000"/>
        <rFont val="Symbol"/>
        <family val="1"/>
        <charset val="2"/>
      </rPr>
      <t xml:space="preserve">å</t>
    </r>
    <r>
      <rPr>
        <i val="true"/>
        <sz val="11"/>
        <color rgb="FF000000"/>
        <rFont val="Calibri"/>
        <family val="2"/>
        <charset val="1"/>
      </rPr>
      <t xml:space="preserve">F = </t>
    </r>
    <r>
      <rPr>
        <sz val="11"/>
        <color rgb="FF000000"/>
        <rFont val="Symbol"/>
        <family val="1"/>
        <charset val="2"/>
      </rPr>
      <t xml:space="preserve">å</t>
    </r>
    <r>
      <rPr>
        <i val="true"/>
        <sz val="11"/>
        <color rgb="FF000000"/>
        <rFont val="Calibri"/>
        <family val="2"/>
        <charset val="1"/>
      </rPr>
      <t xml:space="preserve">Fx + </t>
    </r>
    <r>
      <rPr>
        <sz val="11"/>
        <color rgb="FF000000"/>
        <rFont val="Symbol"/>
        <family val="1"/>
        <charset val="2"/>
      </rPr>
      <t xml:space="preserve">å</t>
    </r>
    <r>
      <rPr>
        <i val="true"/>
        <sz val="11"/>
        <color rgb="FF000000"/>
        <rFont val="Calibri"/>
        <family val="2"/>
        <charset val="1"/>
      </rPr>
      <t xml:space="preserve">Fy + </t>
    </r>
    <r>
      <rPr>
        <sz val="11"/>
        <color rgb="FF000000"/>
        <rFont val="Symbol"/>
        <family val="1"/>
        <charset val="2"/>
      </rPr>
      <t xml:space="preserve">å</t>
    </r>
    <r>
      <rPr>
        <i val="true"/>
        <sz val="11"/>
        <color rgb="FF000000"/>
        <rFont val="Calibri"/>
        <family val="2"/>
        <charset val="1"/>
      </rPr>
      <t xml:space="preserve">Fz = 0</t>
    </r>
  </si>
  <si>
    <t xml:space="preserve">m</t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</si>
  <si>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Fx = TABx + TADx = 0 =&gt; |TAB|*eABi + |TAD|*eADi = 0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</si>
  <si>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Fy = TABy + TACy + TADx + W = 0 =&gt; |TAB|*eABj + |TAC|*eACj + |TAD|*eADj + |W| = 0</t>
    </r>
  </si>
  <si>
    <r>
      <rPr>
        <sz val="11"/>
        <color rgb="FF000000"/>
        <rFont val="Symbol"/>
        <family val="1"/>
        <charset val="2"/>
      </rPr>
      <t xml:space="preserve">å</t>
    </r>
    <r>
      <rPr>
        <sz val="11"/>
        <color rgb="FF000000"/>
        <rFont val="Calibri"/>
        <family val="2"/>
        <charset val="1"/>
      </rPr>
      <t xml:space="preserve">Fz = TACx + TADx = 0 =&gt; |TAC|*eABk + |TAD|*eADk = 0</t>
    </r>
  </si>
  <si>
    <t xml:space="preserve">Equations</t>
  </si>
  <si>
    <t xml:space="preserve">Calculate Position Vectors:</t>
  </si>
  <si>
    <t xml:space="preserve">|TAB|*eABi + |TAD|*eADi = 0</t>
  </si>
  <si>
    <t xml:space="preserve">|TAB|*eABj + |TAC|*eACj + |TAD|*eADj = -|W|</t>
  </si>
  <si>
    <t xml:space="preserve">|TAC|*eABk + |TAD|*eADk = 0</t>
  </si>
  <si>
    <t xml:space="preserve">rAB</t>
  </si>
  <si>
    <t xml:space="preserve">&lt;m&gt;</t>
  </si>
  <si>
    <t xml:space="preserve">rAC</t>
  </si>
  <si>
    <t xml:space="preserve">rAD</t>
  </si>
  <si>
    <t xml:space="preserve">magAB</t>
  </si>
  <si>
    <t xml:space="preserve">magAC</t>
  </si>
  <si>
    <t xml:space="preserve">magAD</t>
  </si>
  <si>
    <t xml:space="preserve">eAB</t>
  </si>
  <si>
    <t xml:space="preserve">&lt;ft&gt;</t>
  </si>
  <si>
    <t xml:space="preserve">eAC</t>
  </si>
  <si>
    <t xml:space="preserve">eAD</t>
  </si>
  <si>
    <t xml:space="preserve">c) Calculate the magnitude of TAB, TAC and TAD.  </t>
  </si>
  <si>
    <t xml:space="preserve">Show the Augmented Matrix with formulas to get each cell value in the matrix below.  </t>
  </si>
  <si>
    <t xml:space="preserve">Then use MatLab or equivalent to solve for TAB, TAC, TAD.</t>
  </si>
  <si>
    <t xml:space="preserve">AB</t>
  </si>
  <si>
    <t xml:space="preserve">AC</t>
  </si>
  <si>
    <t xml:space="preserve">AD</t>
  </si>
  <si>
    <t xml:space="preserve">b</t>
  </si>
  <si>
    <t xml:space="preserve">Magnitudes From MatLab or equiv</t>
  </si>
  <si>
    <t xml:space="preserve">TAB</t>
  </si>
  <si>
    <t xml:space="preserve">TAC</t>
  </si>
  <si>
    <t xml:space="preserve">TAD</t>
  </si>
  <si>
    <t xml:space="preserve">d) Show the tensions TAB, TAC and TAD in vector form.</t>
  </si>
  <si>
    <t xml:space="preserve">Include your formulas in the cells below.</t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</si>
  <si>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AB</t>
    </r>
  </si>
  <si>
    <t xml:space="preserve">&lt;N&gt;</t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</si>
  <si>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AC</t>
    </r>
  </si>
  <si>
    <r>
      <rPr>
        <b val="true"/>
        <sz val="11"/>
        <color rgb="FF000000"/>
        <rFont val="Calibri"/>
        <family val="2"/>
        <charset val="1"/>
      </rPr>
      <t xml:space="preserve">T</t>
    </r>
    <r>
      <rPr>
        <sz val="11"/>
        <color rgb="FF000000"/>
        <rFont val="Calibri"/>
        <family val="2"/>
        <charset val="1"/>
      </rPr>
      <t xml:space="preserve">AD</t>
    </r>
  </si>
  <si>
    <r>
      <rPr>
        <sz val="11"/>
        <color rgb="FF000000"/>
        <rFont val="Calibri"/>
        <family val="2"/>
        <charset val="1"/>
      </rPr>
      <t xml:space="preserve">e) Calculate the angles θ1, θ2, and θ3 in degrees </t>
    </r>
    <r>
      <rPr>
        <u val="single"/>
        <sz val="11"/>
        <color rgb="FF000000"/>
        <rFont val="Calibri"/>
        <family val="2"/>
        <charset val="1"/>
      </rPr>
      <t xml:space="preserve">between the cables.</t>
    </r>
  </si>
  <si>
    <t xml:space="preserve">Hint:  How do you calculate angles between vectors?</t>
  </si>
  <si>
    <t xml:space="preserve">a.b = |a|*|b|*cos(theta)</t>
  </si>
  <si>
    <t xml:space="preserve">cos(theta) = a.b/|a|*|b|</t>
  </si>
  <si>
    <r>
      <rPr>
        <sz val="11"/>
        <color rgb="FF000000"/>
        <rFont val="Symbol"/>
        <family val="1"/>
        <charset val="2"/>
      </rPr>
      <t xml:space="preserve">q</t>
    </r>
    <r>
      <rPr>
        <sz val="11"/>
        <color rgb="FF000000"/>
        <rFont val="Calibri"/>
        <family val="2"/>
        <charset val="1"/>
      </rPr>
      <t xml:space="preserve">1</t>
    </r>
  </si>
  <si>
    <t xml:space="preserve">Theta = acos(a.b/|a|*|b|)</t>
  </si>
  <si>
    <t xml:space="preserve">q2</t>
  </si>
  <si>
    <t xml:space="preserve">* In this case we can use the unit displacement vector as well</t>
  </si>
  <si>
    <t xml:space="preserve">q3</t>
  </si>
  <si>
    <t xml:space="preserve">I chose to use the resultant forces because we have given magnitude.</t>
  </si>
  <si>
    <t xml:space="preserve">The unit vector has magnitude one, but I was unsure how to use that in the excel file in terms of the exam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</si>
</sst>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0.00"/>
    <numFmt numFmtId="168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609480</xdr:colOff>
      <xdr:row>1</xdr:row>
      <xdr:rowOff>0</xdr:rowOff>
    </xdr:from>
    <xdr:to>
      <xdr:col>15</xdr:col>
      <xdr:colOff>398160</xdr:colOff>
      <xdr:row>30</xdr:row>
      <xdr:rowOff>61560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09480" y="190440"/>
          <a:ext cx="9008640" cy="5586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88920</xdr:colOff>
      <xdr:row>1</xdr:row>
      <xdr:rowOff>31680</xdr:rowOff>
    </xdr:from>
    <xdr:to>
      <xdr:col>10</xdr:col>
      <xdr:colOff>531720</xdr:colOff>
      <xdr:row>15</xdr:row>
      <xdr:rowOff>175680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713520" y="298080"/>
          <a:ext cx="5288040" cy="334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696960</xdr:colOff>
      <xdr:row>1</xdr:row>
      <xdr:rowOff>78480</xdr:rowOff>
    </xdr:from>
    <xdr:to>
      <xdr:col>8</xdr:col>
      <xdr:colOff>601200</xdr:colOff>
      <xdr:row>26</xdr:row>
      <xdr:rowOff>136800</xdr:rowOff>
    </xdr:to>
    <xdr:pic>
      <xdr:nvPicPr>
        <xdr:cNvPr id="2" name="Picture 11" descr=""/>
        <xdr:cNvPicPr/>
      </xdr:nvPicPr>
      <xdr:blipFill>
        <a:blip r:embed="rId1"/>
        <a:stretch/>
      </xdr:blipFill>
      <xdr:spPr>
        <a:xfrm>
          <a:off x="1321560" y="344880"/>
          <a:ext cx="5427360" cy="512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995040</xdr:colOff>
      <xdr:row>35</xdr:row>
      <xdr:rowOff>109080</xdr:rowOff>
    </xdr:from>
    <xdr:to>
      <xdr:col>6</xdr:col>
      <xdr:colOff>274680</xdr:colOff>
      <xdr:row>48</xdr:row>
      <xdr:rowOff>73080</xdr:rowOff>
    </xdr:to>
    <xdr:pic>
      <xdr:nvPicPr>
        <xdr:cNvPr id="3" name="Image 1" descr=""/>
        <xdr:cNvPicPr/>
      </xdr:nvPicPr>
      <xdr:blipFill>
        <a:blip r:embed="rId2"/>
        <a:stretch/>
      </xdr:blipFill>
      <xdr:spPr>
        <a:xfrm>
          <a:off x="1619640" y="7185960"/>
          <a:ext cx="3573720" cy="2410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693720</xdr:colOff>
      <xdr:row>1</xdr:row>
      <xdr:rowOff>83880</xdr:rowOff>
    </xdr:from>
    <xdr:to>
      <xdr:col>9</xdr:col>
      <xdr:colOff>392760</xdr:colOff>
      <xdr:row>33</xdr:row>
      <xdr:rowOff>154080</xdr:rowOff>
    </xdr:to>
    <xdr:pic>
      <xdr:nvPicPr>
        <xdr:cNvPr id="4" name="Picture 5" descr=""/>
        <xdr:cNvPicPr/>
      </xdr:nvPicPr>
      <xdr:blipFill>
        <a:blip r:embed="rId1"/>
        <a:stretch/>
      </xdr:blipFill>
      <xdr:spPr>
        <a:xfrm>
          <a:off x="1318320" y="350280"/>
          <a:ext cx="5120640" cy="6242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182880</xdr:colOff>
      <xdr:row>43</xdr:row>
      <xdr:rowOff>89280</xdr:rowOff>
    </xdr:from>
    <xdr:to>
      <xdr:col>6</xdr:col>
      <xdr:colOff>41400</xdr:colOff>
      <xdr:row>65</xdr:row>
      <xdr:rowOff>5040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807480" y="8452080"/>
          <a:ext cx="3436200" cy="393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0"/>
  <sheetViews>
    <sheetView showFormulas="false" showGridLines="true" showRowColHeaders="true" showZeros="true" rightToLeft="false" tabSelected="false" showOutlineSymbols="true" defaultGridColor="true" view="normal" topLeftCell="A58" colorId="64" zoomScale="140" zoomScaleNormal="140" zoomScalePageLayoutView="100" workbookViewId="0">
      <selection pane="topLeft" activeCell="J48" activeCellId="0" sqref="J48"/>
    </sheetView>
  </sheetViews>
  <sheetFormatPr defaultRowHeight="15" zeroHeight="false" outlineLevelRow="0" outlineLevelCol="0"/>
  <cols>
    <col collapsed="false" customWidth="true" hidden="false" outlineLevel="0" max="2" min="1" style="0" width="4.43"/>
    <col collapsed="false" customWidth="true" hidden="false" outlineLevel="0" max="3" min="3" style="1" width="9.85"/>
    <col collapsed="false" customWidth="true" hidden="false" outlineLevel="0" max="4" min="4" style="1" width="8.71"/>
    <col collapsed="false" customWidth="true" hidden="false" outlineLevel="0" max="6" min="5" style="1" width="7.41"/>
    <col collapsed="false" customWidth="true" hidden="false" outlineLevel="0" max="7" min="7" style="1" width="9.13"/>
    <col collapsed="false" customWidth="true" hidden="false" outlineLevel="0" max="1025" min="8" style="1" width="8.71"/>
  </cols>
  <sheetData>
    <row r="1" s="2" customFormat="true" ht="21" hidden="false" customHeight="false" outlineLevel="0" collapsed="false">
      <c r="C1" s="3" t="s">
        <v>0</v>
      </c>
      <c r="D1" s="3"/>
      <c r="E1" s="3"/>
      <c r="F1" s="3"/>
      <c r="G1" s="3"/>
      <c r="H1" s="3"/>
      <c r="I1" s="3"/>
      <c r="J1" s="3"/>
      <c r="K1" s="3"/>
      <c r="M1" s="4" t="s">
        <v>1</v>
      </c>
      <c r="N1" s="4"/>
      <c r="O1" s="4"/>
      <c r="P1" s="4"/>
      <c r="Q1" s="4"/>
      <c r="R1" s="4"/>
      <c r="S1" s="4"/>
      <c r="T1" s="4"/>
      <c r="U1" s="4"/>
    </row>
    <row r="2" s="2" customFormat="true" ht="21" hidden="false" customHeight="false" outlineLevel="0" collapsed="false">
      <c r="C2" s="3"/>
      <c r="D2" s="3"/>
      <c r="E2" s="3"/>
      <c r="F2" s="3"/>
      <c r="G2" s="3"/>
      <c r="H2" s="3"/>
      <c r="I2" s="3"/>
      <c r="J2" s="3"/>
      <c r="K2" s="3"/>
      <c r="M2" s="4" t="s">
        <v>2</v>
      </c>
      <c r="N2" s="4"/>
      <c r="O2" s="4"/>
      <c r="P2" s="4"/>
      <c r="Q2" s="4"/>
      <c r="R2" s="4"/>
      <c r="S2" s="4"/>
      <c r="T2" s="4"/>
      <c r="U2" s="4"/>
    </row>
    <row r="3" s="2" customFormat="true" ht="21" hidden="false" customHeight="false" outlineLevel="0" collapsed="false">
      <c r="C3" s="3"/>
      <c r="D3" s="3"/>
      <c r="E3" s="3"/>
      <c r="F3" s="3"/>
      <c r="G3" s="3"/>
      <c r="H3" s="3"/>
      <c r="I3" s="3"/>
      <c r="J3" s="3"/>
      <c r="K3" s="3"/>
    </row>
    <row r="4" s="2" customFormat="true" ht="21" hidden="false" customHeight="false" outlineLevel="0" collapsed="false">
      <c r="C4" s="3"/>
      <c r="D4" s="3"/>
      <c r="E4" s="3"/>
      <c r="F4" s="3"/>
      <c r="G4" s="3"/>
      <c r="H4" s="3"/>
      <c r="I4" s="3"/>
      <c r="J4" s="3"/>
      <c r="K4" s="3"/>
    </row>
    <row r="5" s="2" customFormat="true" ht="21" hidden="false" customHeight="false" outlineLevel="0" collapsed="false">
      <c r="C5" s="3"/>
      <c r="D5" s="3"/>
      <c r="E5" s="3"/>
      <c r="F5" s="3"/>
      <c r="G5" s="3"/>
      <c r="H5" s="3"/>
      <c r="I5" s="3"/>
      <c r="J5" s="3"/>
      <c r="K5" s="3"/>
    </row>
    <row r="6" s="2" customFormat="true" ht="21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</row>
    <row r="7" s="2" customFormat="true" ht="21" hidden="false" customHeight="false" outlineLevel="0" collapsed="false">
      <c r="C7" s="3"/>
      <c r="D7" s="3"/>
      <c r="E7" s="3"/>
      <c r="F7" s="3"/>
      <c r="G7" s="3"/>
      <c r="H7" s="3"/>
      <c r="I7" s="3"/>
      <c r="J7" s="3"/>
      <c r="K7" s="3"/>
    </row>
    <row r="8" s="2" customFormat="true" ht="21" hidden="false" customHeight="false" outlineLevel="0" collapsed="false">
      <c r="C8" s="3"/>
      <c r="D8" s="3"/>
      <c r="E8" s="3"/>
      <c r="F8" s="3"/>
      <c r="G8" s="3"/>
      <c r="H8" s="3"/>
      <c r="I8" s="3"/>
      <c r="J8" s="3"/>
      <c r="K8" s="3"/>
    </row>
    <row r="9" customFormat="false" ht="15" hidden="false" customHeight="false" outlineLevel="0" collapsed="false">
      <c r="C9" s="5"/>
      <c r="D9" s="5"/>
      <c r="E9" s="5"/>
      <c r="F9" s="5"/>
      <c r="G9" s="5"/>
      <c r="H9" s="5"/>
      <c r="I9" s="5"/>
      <c r="J9" s="5"/>
      <c r="K9" s="5"/>
    </row>
    <row r="10" customFormat="false" ht="15" hidden="false" customHeight="false" outlineLevel="0" collapsed="false">
      <c r="C10" s="5"/>
      <c r="D10" s="5"/>
      <c r="E10" s="5"/>
      <c r="F10" s="5"/>
      <c r="G10" s="5"/>
      <c r="H10" s="5"/>
      <c r="I10" s="5"/>
      <c r="J10" s="5"/>
      <c r="K10" s="5"/>
    </row>
    <row r="11" customFormat="false" ht="15" hidden="false" customHeight="false" outlineLevel="0" collapsed="false"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5" hidden="false" customHeight="false" outlineLevel="0" collapsed="false">
      <c r="C12" s="5"/>
      <c r="D12" s="5"/>
      <c r="E12" s="5"/>
      <c r="F12" s="5"/>
      <c r="G12" s="5"/>
      <c r="H12" s="5"/>
      <c r="I12" s="5"/>
      <c r="J12" s="5"/>
      <c r="K12" s="5"/>
    </row>
    <row r="13" customFormat="false" ht="15" hidden="false" customHeight="false" outlineLevel="0" collapsed="false">
      <c r="C13" s="5"/>
      <c r="D13" s="5"/>
      <c r="E13" s="5"/>
      <c r="F13" s="5"/>
      <c r="G13" s="5"/>
      <c r="H13" s="5"/>
      <c r="I13" s="5"/>
      <c r="J13" s="5"/>
      <c r="K13" s="5"/>
    </row>
    <row r="14" customFormat="false" ht="15" hidden="false" customHeight="false" outlineLevel="0" collapsed="false">
      <c r="C14" s="5"/>
      <c r="D14" s="5"/>
      <c r="E14" s="5"/>
      <c r="F14" s="5"/>
      <c r="G14" s="5"/>
      <c r="H14" s="5"/>
      <c r="I14" s="5"/>
      <c r="J14" s="5"/>
      <c r="K14" s="5"/>
    </row>
    <row r="15" customFormat="false" ht="15" hidden="false" customHeight="false" outlineLevel="0" collapsed="false"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5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</row>
    <row r="17" customFormat="false" ht="15" hidden="false" customHeight="false" outlineLevel="0" collapsed="false">
      <c r="C17" s="6" t="s">
        <v>3</v>
      </c>
      <c r="D17" s="5"/>
      <c r="E17" s="5"/>
      <c r="F17" s="5"/>
      <c r="G17" s="5"/>
      <c r="H17" s="5"/>
      <c r="I17" s="5"/>
      <c r="J17" s="5"/>
      <c r="K17" s="5"/>
    </row>
    <row r="18" s="7" customFormat="true" ht="15" hidden="false" customHeight="false" outlineLevel="0" collapsed="false">
      <c r="C18" s="8" t="s">
        <v>4</v>
      </c>
      <c r="D18" s="9"/>
      <c r="E18" s="9"/>
      <c r="F18" s="9"/>
      <c r="G18" s="9"/>
      <c r="H18" s="9"/>
      <c r="I18" s="9"/>
      <c r="J18" s="9"/>
      <c r="K18" s="9"/>
    </row>
    <row r="19" s="7" customFormat="true" ht="15" hidden="false" customHeight="false" outlineLevel="0" collapsed="false">
      <c r="A19" s="10"/>
      <c r="B19" s="10"/>
      <c r="C19" s="9" t="s">
        <v>5</v>
      </c>
      <c r="D19" s="9"/>
      <c r="E19" s="9"/>
      <c r="F19" s="9"/>
      <c r="G19" s="9"/>
      <c r="H19" s="9"/>
      <c r="I19" s="9"/>
      <c r="J19" s="9"/>
      <c r="K19" s="9"/>
    </row>
    <row r="20" s="7" customFormat="true" ht="15" hidden="false" customHeight="false" outlineLevel="0" collapsed="false">
      <c r="A20" s="10"/>
      <c r="B20" s="10"/>
      <c r="C20" s="9"/>
      <c r="D20" s="9"/>
      <c r="E20" s="9"/>
      <c r="F20" s="9"/>
      <c r="G20" s="9"/>
      <c r="H20" s="9"/>
      <c r="I20" s="9"/>
      <c r="J20" s="9"/>
      <c r="K20" s="9"/>
    </row>
    <row r="21" s="7" customFormat="true" ht="15" hidden="false" customHeight="false" outlineLevel="0" collapsed="false">
      <c r="A21" s="1"/>
      <c r="C21" s="9"/>
      <c r="D21" s="11" t="n">
        <v>-4</v>
      </c>
      <c r="E21" s="12" t="n">
        <v>5</v>
      </c>
      <c r="F21" s="13" t="n">
        <v>4</v>
      </c>
      <c r="G21" s="14" t="s">
        <v>6</v>
      </c>
      <c r="H21" s="9"/>
      <c r="I21" s="14" t="n">
        <v>4</v>
      </c>
      <c r="J21" s="9"/>
      <c r="K21" s="9"/>
    </row>
    <row r="22" s="7" customFormat="true" ht="15" hidden="false" customHeight="false" outlineLevel="0" collapsed="false">
      <c r="C22" s="9" t="s">
        <v>7</v>
      </c>
      <c r="D22" s="15" t="n">
        <v>3</v>
      </c>
      <c r="E22" s="16" t="n">
        <v>2</v>
      </c>
      <c r="F22" s="17" t="n">
        <v>9</v>
      </c>
      <c r="G22" s="18" t="s">
        <v>8</v>
      </c>
      <c r="H22" s="5" t="s">
        <v>9</v>
      </c>
      <c r="I22" s="18" t="n">
        <v>-6</v>
      </c>
      <c r="J22" s="9"/>
      <c r="K22" s="9"/>
    </row>
    <row r="23" s="7" customFormat="true" ht="15" hidden="false" customHeight="false" outlineLevel="0" collapsed="false">
      <c r="C23" s="9"/>
      <c r="D23" s="19" t="n">
        <v>4</v>
      </c>
      <c r="E23" s="20" t="n">
        <v>-3</v>
      </c>
      <c r="F23" s="21" t="n">
        <v>-1</v>
      </c>
      <c r="G23" s="22" t="s">
        <v>10</v>
      </c>
      <c r="H23" s="9"/>
      <c r="I23" s="22" t="n">
        <v>2</v>
      </c>
      <c r="J23" s="9"/>
      <c r="K23" s="9"/>
    </row>
    <row r="24" s="7" customFormat="true" ht="15" hidden="false" customHeight="false" outlineLevel="0" collapsed="false">
      <c r="C24" s="9"/>
      <c r="D24" s="16"/>
      <c r="E24" s="16"/>
      <c r="F24" s="16"/>
      <c r="G24" s="16"/>
      <c r="H24" s="9"/>
      <c r="I24" s="16"/>
      <c r="J24" s="9"/>
      <c r="K24" s="9"/>
    </row>
    <row r="25" s="7" customFormat="true" ht="15" hidden="false" customHeight="false" outlineLevel="0" collapsed="false">
      <c r="A25" s="10"/>
      <c r="B25" s="10"/>
      <c r="C25" s="9" t="s">
        <v>11</v>
      </c>
      <c r="D25" s="9"/>
      <c r="E25" s="9"/>
      <c r="F25" s="9"/>
      <c r="G25" s="9"/>
      <c r="H25" s="9"/>
      <c r="I25" s="9"/>
      <c r="J25" s="9"/>
      <c r="K25" s="9"/>
    </row>
    <row r="26" customFormat="false" ht="15" hidden="false" customHeight="false" outlineLevel="0" collapsed="false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</row>
    <row r="27" s="1" customFormat="true" ht="15" hidden="false" customHeight="false" outlineLevel="0" collapsed="false">
      <c r="B27" s="23"/>
      <c r="C27" s="5"/>
      <c r="D27" s="24" t="n">
        <f aca="false">D21</f>
        <v>-4</v>
      </c>
      <c r="E27" s="25" t="n">
        <f aca="false">E21</f>
        <v>5</v>
      </c>
      <c r="F27" s="25" t="n">
        <f aca="false">F21</f>
        <v>4</v>
      </c>
      <c r="G27" s="26" t="n">
        <f aca="false">I21</f>
        <v>4</v>
      </c>
      <c r="H27" s="9"/>
      <c r="I27" s="5"/>
      <c r="J27" s="5"/>
      <c r="K27" s="5"/>
    </row>
    <row r="28" customFormat="false" ht="15" hidden="false" customHeight="false" outlineLevel="0" collapsed="false">
      <c r="C28" s="27" t="s">
        <v>12</v>
      </c>
      <c r="D28" s="28" t="n">
        <f aca="false">D22</f>
        <v>3</v>
      </c>
      <c r="E28" s="29" t="n">
        <f aca="false">E22</f>
        <v>2</v>
      </c>
      <c r="F28" s="29" t="n">
        <f aca="false">F22</f>
        <v>9</v>
      </c>
      <c r="G28" s="30" t="n">
        <f aca="false">I22</f>
        <v>-6</v>
      </c>
      <c r="H28" s="9"/>
      <c r="I28" s="5"/>
      <c r="J28" s="5"/>
      <c r="K28" s="5"/>
    </row>
    <row r="29" customFormat="false" ht="15" hidden="false" customHeight="false" outlineLevel="0" collapsed="false">
      <c r="C29" s="5"/>
      <c r="D29" s="31" t="n">
        <f aca="false">D23</f>
        <v>4</v>
      </c>
      <c r="E29" s="32" t="n">
        <f aca="false">E23</f>
        <v>-3</v>
      </c>
      <c r="F29" s="32" t="n">
        <f aca="false">F23</f>
        <v>-1</v>
      </c>
      <c r="G29" s="33" t="n">
        <f aca="false">I23</f>
        <v>2</v>
      </c>
      <c r="H29" s="9"/>
      <c r="I29" s="5"/>
      <c r="J29" s="5"/>
      <c r="K29" s="5"/>
    </row>
    <row r="30" customFormat="false" ht="15" hidden="false" customHeight="false" outlineLevel="0" collapsed="false">
      <c r="A30" s="10"/>
      <c r="B30" s="10"/>
      <c r="C30" s="5"/>
      <c r="D30" s="5"/>
      <c r="E30" s="5"/>
      <c r="F30" s="5"/>
      <c r="G30" s="5"/>
      <c r="H30" s="9"/>
      <c r="I30" s="5"/>
      <c r="J30" s="5"/>
      <c r="K30" s="5"/>
    </row>
    <row r="31" customFormat="false" ht="15" hidden="false" customHeight="false" outlineLevel="0" collapsed="false">
      <c r="A31" s="10"/>
      <c r="B31" s="10"/>
      <c r="C31" s="9" t="s">
        <v>13</v>
      </c>
      <c r="D31" s="5"/>
      <c r="E31" s="5"/>
      <c r="F31" s="5"/>
      <c r="G31" s="5"/>
      <c r="H31" s="9"/>
      <c r="I31" s="5"/>
      <c r="J31" s="5"/>
      <c r="K31" s="5"/>
    </row>
    <row r="32" customFormat="false" ht="15" hidden="false" customHeight="false" outlineLevel="0" collapsed="false">
      <c r="A32" s="10"/>
      <c r="B32" s="10"/>
      <c r="C32" s="9" t="s">
        <v>14</v>
      </c>
      <c r="D32" s="5"/>
      <c r="E32" s="5"/>
      <c r="F32" s="5"/>
      <c r="G32" s="5"/>
      <c r="H32" s="9"/>
      <c r="I32" s="5"/>
      <c r="J32" s="5"/>
      <c r="K32" s="5"/>
    </row>
    <row r="33" customFormat="false" ht="15" hidden="false" customHeight="false" outlineLevel="0" collapsed="false">
      <c r="A33" s="10"/>
      <c r="B33" s="10"/>
      <c r="C33" s="9" t="s">
        <v>15</v>
      </c>
      <c r="D33" s="5"/>
      <c r="E33" s="5"/>
      <c r="F33" s="5"/>
      <c r="G33" s="5"/>
      <c r="H33" s="9"/>
      <c r="I33" s="5"/>
      <c r="J33" s="5"/>
      <c r="K33" s="5"/>
    </row>
    <row r="34" customFormat="false" ht="15" hidden="false" customHeight="false" outlineLevel="0" collapsed="false">
      <c r="A34" s="10"/>
      <c r="B34" s="10"/>
      <c r="C34" s="9" t="s">
        <v>16</v>
      </c>
      <c r="D34" s="5"/>
      <c r="E34" s="5"/>
      <c r="F34" s="5"/>
      <c r="G34" s="5"/>
      <c r="H34" s="9"/>
      <c r="I34" s="5"/>
      <c r="J34" s="5"/>
      <c r="K34" s="5"/>
    </row>
    <row r="35" customFormat="false" ht="15" hidden="false" customHeight="false" outlineLevel="0" collapsed="false">
      <c r="C35" s="34" t="s">
        <v>17</v>
      </c>
      <c r="D35" s="34"/>
      <c r="E35" s="34"/>
      <c r="F35" s="34"/>
      <c r="G35" s="34"/>
      <c r="H35" s="34"/>
      <c r="I35" s="34"/>
      <c r="J35" s="34"/>
      <c r="K35" s="34"/>
    </row>
    <row r="36" customFormat="false" ht="15" hidden="false" customHeight="false" outlineLevel="0" collapsed="false">
      <c r="C36" s="34" t="s">
        <v>18</v>
      </c>
      <c r="D36" s="34"/>
      <c r="E36" s="34"/>
      <c r="F36" s="34"/>
      <c r="G36" s="34"/>
      <c r="H36" s="34"/>
      <c r="I36" s="34"/>
      <c r="J36" s="34"/>
      <c r="K36" s="34"/>
    </row>
    <row r="37" customFormat="false" ht="15" hidden="false" customHeight="false" outlineLevel="0" collapsed="false">
      <c r="C37" s="5"/>
      <c r="D37" s="5"/>
      <c r="E37" s="5"/>
      <c r="F37" s="5"/>
      <c r="G37" s="5"/>
      <c r="H37" s="6" t="s">
        <v>19</v>
      </c>
      <c r="I37" s="5"/>
      <c r="J37" s="5"/>
      <c r="K37" s="5"/>
    </row>
    <row r="38" customFormat="false" ht="15" hidden="false" customHeight="false" outlineLevel="0" collapsed="false">
      <c r="C38" s="5"/>
      <c r="D38" s="24" t="n">
        <f aca="false">-D27/4</f>
        <v>1</v>
      </c>
      <c r="E38" s="25" t="n">
        <f aca="false">-E27/4</f>
        <v>-1.25</v>
      </c>
      <c r="F38" s="25" t="n">
        <f aca="false">-F27/4</f>
        <v>-1</v>
      </c>
      <c r="G38" s="26" t="n">
        <f aca="false">-G27/4</f>
        <v>-1</v>
      </c>
      <c r="H38" s="9" t="s">
        <v>20</v>
      </c>
      <c r="I38" s="5"/>
      <c r="J38" s="5"/>
      <c r="K38" s="5"/>
    </row>
    <row r="39" customFormat="false" ht="15" hidden="false" customHeight="false" outlineLevel="0" collapsed="false">
      <c r="C39" s="27"/>
      <c r="D39" s="28" t="n">
        <f aca="false">D28</f>
        <v>3</v>
      </c>
      <c r="E39" s="29" t="n">
        <f aca="false">E28</f>
        <v>2</v>
      </c>
      <c r="F39" s="29" t="n">
        <f aca="false">F28</f>
        <v>9</v>
      </c>
      <c r="G39" s="30" t="n">
        <f aca="false">G28</f>
        <v>-6</v>
      </c>
      <c r="H39" s="9"/>
      <c r="I39" s="5"/>
      <c r="J39" s="5"/>
      <c r="K39" s="5"/>
    </row>
    <row r="40" customFormat="false" ht="15" hidden="false" customHeight="false" outlineLevel="0" collapsed="false">
      <c r="C40" s="5"/>
      <c r="D40" s="31" t="n">
        <f aca="false">D29+D27</f>
        <v>0</v>
      </c>
      <c r="E40" s="32" t="n">
        <f aca="false">E29+E27</f>
        <v>2</v>
      </c>
      <c r="F40" s="32" t="n">
        <f aca="false">F29+F27</f>
        <v>3</v>
      </c>
      <c r="G40" s="33" t="n">
        <f aca="false">G29+G27</f>
        <v>6</v>
      </c>
      <c r="H40" s="9" t="s">
        <v>21</v>
      </c>
      <c r="I40" s="5"/>
      <c r="J40" s="5"/>
      <c r="K40" s="5"/>
    </row>
    <row r="41" customFormat="false" ht="15" hidden="false" customHeight="false" outlineLevel="0" collapsed="false">
      <c r="A41" s="10"/>
      <c r="B41" s="10"/>
      <c r="C41" s="5"/>
      <c r="D41" s="5"/>
      <c r="E41" s="5"/>
      <c r="F41" s="5"/>
      <c r="G41" s="5"/>
      <c r="H41" s="9"/>
      <c r="I41" s="5"/>
      <c r="J41" s="5"/>
      <c r="K41" s="5"/>
    </row>
    <row r="42" customFormat="false" ht="15" hidden="false" customHeight="false" outlineLevel="0" collapsed="false">
      <c r="A42" s="23"/>
      <c r="B42" s="23"/>
      <c r="C42" s="5"/>
      <c r="D42" s="24" t="n">
        <f aca="false">D38</f>
        <v>1</v>
      </c>
      <c r="E42" s="35" t="n">
        <f aca="false">E38</f>
        <v>-1.25</v>
      </c>
      <c r="F42" s="35" t="n">
        <f aca="false">F38</f>
        <v>-1</v>
      </c>
      <c r="G42" s="36" t="n">
        <f aca="false">G38</f>
        <v>-1</v>
      </c>
      <c r="H42" s="9"/>
      <c r="I42" s="5"/>
      <c r="J42" s="5"/>
      <c r="K42" s="5"/>
    </row>
    <row r="43" customFormat="false" ht="15" hidden="false" customHeight="false" outlineLevel="0" collapsed="false">
      <c r="A43" s="10"/>
      <c r="B43" s="10"/>
      <c r="C43" s="27"/>
      <c r="D43" s="28" t="n">
        <f aca="false">D39-3*D38</f>
        <v>0</v>
      </c>
      <c r="E43" s="29" t="n">
        <f aca="false">E39-3*E38</f>
        <v>5.75</v>
      </c>
      <c r="F43" s="29" t="n">
        <f aca="false">F39-3*F38</f>
        <v>12</v>
      </c>
      <c r="G43" s="30" t="n">
        <f aca="false">G39-3*G38</f>
        <v>-3</v>
      </c>
      <c r="H43" s="9" t="s">
        <v>22</v>
      </c>
      <c r="I43" s="5"/>
      <c r="J43" s="5"/>
      <c r="K43" s="5"/>
    </row>
    <row r="44" customFormat="false" ht="15" hidden="false" customHeight="false" outlineLevel="0" collapsed="false">
      <c r="A44" s="10"/>
      <c r="B44" s="10"/>
      <c r="C44" s="5"/>
      <c r="D44" s="31" t="n">
        <f aca="false">D40/2</f>
        <v>0</v>
      </c>
      <c r="E44" s="32" t="n">
        <f aca="false">E40/2</f>
        <v>1</v>
      </c>
      <c r="F44" s="32" t="n">
        <f aca="false">F40/2</f>
        <v>1.5</v>
      </c>
      <c r="G44" s="33" t="n">
        <f aca="false">G40/2</f>
        <v>3</v>
      </c>
      <c r="H44" s="9" t="s">
        <v>23</v>
      </c>
      <c r="I44" s="5"/>
      <c r="J44" s="5"/>
      <c r="K44" s="5"/>
    </row>
    <row r="45" customFormat="false" ht="15" hidden="false" customHeight="false" outlineLevel="0" collapsed="false">
      <c r="A45" s="10"/>
      <c r="B45" s="10"/>
      <c r="C45" s="5"/>
      <c r="D45" s="5"/>
      <c r="E45" s="5"/>
      <c r="F45" s="5"/>
      <c r="G45" s="5"/>
      <c r="H45" s="9"/>
      <c r="I45" s="5"/>
      <c r="J45" s="5"/>
      <c r="K45" s="5"/>
    </row>
    <row r="46" customFormat="false" ht="15" hidden="false" customHeight="false" outlineLevel="0" collapsed="false">
      <c r="A46" s="10"/>
      <c r="B46" s="10"/>
      <c r="C46" s="5"/>
      <c r="D46" s="24" t="n">
        <f aca="false">D42+1.25*D44</f>
        <v>1</v>
      </c>
      <c r="E46" s="35" t="n">
        <f aca="false">E42+1.25*E44</f>
        <v>0</v>
      </c>
      <c r="F46" s="35" t="n">
        <f aca="false">F42+1.25*F44</f>
        <v>0.875</v>
      </c>
      <c r="G46" s="36" t="n">
        <f aca="false">G42+1.25*G44</f>
        <v>2.75</v>
      </c>
      <c r="H46" s="9" t="s">
        <v>24</v>
      </c>
      <c r="I46" s="5"/>
      <c r="J46" s="5"/>
      <c r="K46" s="5"/>
    </row>
    <row r="47" customFormat="false" ht="15" hidden="false" customHeight="false" outlineLevel="0" collapsed="false">
      <c r="A47" s="10"/>
      <c r="B47" s="10"/>
      <c r="C47" s="27"/>
      <c r="D47" s="28" t="n">
        <f aca="false">D44</f>
        <v>0</v>
      </c>
      <c r="E47" s="37" t="n">
        <f aca="false">E44</f>
        <v>1</v>
      </c>
      <c r="F47" s="37" t="n">
        <f aca="false">F44</f>
        <v>1.5</v>
      </c>
      <c r="G47" s="38" t="n">
        <f aca="false">G44</f>
        <v>3</v>
      </c>
      <c r="H47" s="9" t="s">
        <v>25</v>
      </c>
      <c r="I47" s="5"/>
      <c r="J47" s="5" t="s">
        <v>26</v>
      </c>
      <c r="K47" s="5"/>
    </row>
    <row r="48" customFormat="false" ht="15" hidden="false" customHeight="false" outlineLevel="0" collapsed="false">
      <c r="A48" s="10"/>
      <c r="B48" s="10"/>
      <c r="C48" s="5"/>
      <c r="D48" s="31" t="n">
        <f aca="false">D43-5.75*D44</f>
        <v>0</v>
      </c>
      <c r="E48" s="39" t="n">
        <f aca="false">E43-5.75*E44</f>
        <v>0</v>
      </c>
      <c r="F48" s="39" t="n">
        <f aca="false">F43-5.75*F44</f>
        <v>3.375</v>
      </c>
      <c r="G48" s="40" t="n">
        <f aca="false">G43-5.75*G44</f>
        <v>-20.25</v>
      </c>
      <c r="H48" s="9" t="s">
        <v>27</v>
      </c>
      <c r="I48" s="5"/>
      <c r="J48" s="5"/>
      <c r="K48" s="5"/>
    </row>
    <row r="49" customFormat="false" ht="15" hidden="false" customHeight="false" outlineLevel="0" collapsed="false">
      <c r="A49" s="10"/>
      <c r="B49" s="10"/>
      <c r="C49" s="5"/>
      <c r="D49" s="5"/>
      <c r="E49" s="5"/>
      <c r="F49" s="5"/>
      <c r="G49" s="5"/>
      <c r="H49" s="9"/>
      <c r="I49" s="5"/>
      <c r="J49" s="5"/>
      <c r="K49" s="5"/>
    </row>
    <row r="50" customFormat="false" ht="15" hidden="false" customHeight="false" outlineLevel="0" collapsed="false">
      <c r="A50" s="10"/>
      <c r="B50" s="10"/>
      <c r="C50" s="5"/>
      <c r="D50" s="24" t="n">
        <f aca="false">D46</f>
        <v>1</v>
      </c>
      <c r="E50" s="35" t="n">
        <f aca="false">E46</f>
        <v>0</v>
      </c>
      <c r="F50" s="35" t="n">
        <f aca="false">F46</f>
        <v>0.875</v>
      </c>
      <c r="G50" s="36" t="n">
        <f aca="false">G46</f>
        <v>2.75</v>
      </c>
      <c r="H50" s="9"/>
      <c r="I50" s="5"/>
      <c r="J50" s="5"/>
      <c r="K50" s="5"/>
    </row>
    <row r="51" customFormat="false" ht="15" hidden="false" customHeight="false" outlineLevel="0" collapsed="false">
      <c r="A51" s="10"/>
      <c r="B51" s="10"/>
      <c r="C51" s="27"/>
      <c r="D51" s="28" t="n">
        <f aca="false">D47</f>
        <v>0</v>
      </c>
      <c r="E51" s="37" t="n">
        <f aca="false">E47</f>
        <v>1</v>
      </c>
      <c r="F51" s="37" t="n">
        <f aca="false">F47</f>
        <v>1.5</v>
      </c>
      <c r="G51" s="38" t="n">
        <f aca="false">G47</f>
        <v>3</v>
      </c>
      <c r="H51" s="9"/>
      <c r="I51" s="5"/>
      <c r="J51" s="5"/>
      <c r="K51" s="5"/>
    </row>
    <row r="52" customFormat="false" ht="15" hidden="false" customHeight="false" outlineLevel="0" collapsed="false">
      <c r="A52" s="10"/>
      <c r="B52" s="10"/>
      <c r="C52" s="5"/>
      <c r="D52" s="31" t="n">
        <f aca="false">D48/3.375</f>
        <v>0</v>
      </c>
      <c r="E52" s="39" t="n">
        <f aca="false">E48/3.375</f>
        <v>0</v>
      </c>
      <c r="F52" s="39" t="n">
        <f aca="false">F48/3.375</f>
        <v>1</v>
      </c>
      <c r="G52" s="40" t="n">
        <f aca="false">G48/3.375</f>
        <v>-6</v>
      </c>
      <c r="H52" s="9" t="s">
        <v>28</v>
      </c>
      <c r="I52" s="5"/>
      <c r="J52" s="5"/>
      <c r="K52" s="5"/>
    </row>
    <row r="53" customFormat="false" ht="15" hidden="false" customHeight="false" outlineLevel="0" collapsed="false">
      <c r="A53" s="10"/>
      <c r="B53" s="10"/>
      <c r="C53" s="5"/>
      <c r="D53" s="5"/>
      <c r="E53" s="5"/>
      <c r="F53" s="5"/>
      <c r="G53" s="5"/>
      <c r="H53" s="9"/>
      <c r="I53" s="5"/>
      <c r="J53" s="5"/>
      <c r="K53" s="5"/>
    </row>
    <row r="54" customFormat="false" ht="15" hidden="false" customHeight="false" outlineLevel="0" collapsed="false">
      <c r="A54" s="10"/>
      <c r="B54" s="10"/>
      <c r="C54" s="5"/>
      <c r="D54" s="24" t="n">
        <f aca="false">D50-0.875*D52</f>
        <v>1</v>
      </c>
      <c r="E54" s="25" t="n">
        <f aca="false">E50-0.875*E52</f>
        <v>0</v>
      </c>
      <c r="F54" s="25" t="n">
        <f aca="false">F50-0.875*F52</f>
        <v>0</v>
      </c>
      <c r="G54" s="26" t="n">
        <f aca="false">G50-0.875*G52</f>
        <v>8</v>
      </c>
      <c r="H54" s="9" t="s">
        <v>29</v>
      </c>
      <c r="I54" s="5"/>
      <c r="J54" s="5"/>
      <c r="K54" s="5"/>
    </row>
    <row r="55" customFormat="false" ht="15" hidden="false" customHeight="false" outlineLevel="0" collapsed="false">
      <c r="A55" s="10"/>
      <c r="B55" s="10"/>
      <c r="C55" s="27"/>
      <c r="D55" s="28" t="n">
        <f aca="false">D51-1.5*D52</f>
        <v>0</v>
      </c>
      <c r="E55" s="29" t="n">
        <f aca="false">E51-1.5*E52</f>
        <v>1</v>
      </c>
      <c r="F55" s="29" t="n">
        <f aca="false">F51-1.5*F52</f>
        <v>0</v>
      </c>
      <c r="G55" s="30" t="n">
        <f aca="false">G51-1.5*G52</f>
        <v>12</v>
      </c>
      <c r="H55" s="9" t="s">
        <v>30</v>
      </c>
      <c r="I55" s="5"/>
      <c r="J55" s="5"/>
      <c r="K55" s="5"/>
    </row>
    <row r="56" customFormat="false" ht="15" hidden="false" customHeight="false" outlineLevel="0" collapsed="false">
      <c r="A56" s="10"/>
      <c r="B56" s="10"/>
      <c r="C56" s="5"/>
      <c r="D56" s="31" t="n">
        <f aca="false">D52</f>
        <v>0</v>
      </c>
      <c r="E56" s="39" t="n">
        <f aca="false">E52</f>
        <v>0</v>
      </c>
      <c r="F56" s="39" t="n">
        <f aca="false">F52</f>
        <v>1</v>
      </c>
      <c r="G56" s="40" t="n">
        <f aca="false">G52</f>
        <v>-6</v>
      </c>
      <c r="H56" s="9"/>
      <c r="I56" s="5"/>
      <c r="J56" s="5"/>
      <c r="K56" s="5"/>
    </row>
    <row r="57" customFormat="false" ht="15" hidden="false" customHeight="false" outlineLevel="0" collapsed="false">
      <c r="A57" s="10"/>
      <c r="B57" s="10"/>
      <c r="C57" s="5"/>
      <c r="D57" s="5"/>
      <c r="E57" s="5"/>
      <c r="F57" s="5"/>
      <c r="G57" s="5"/>
      <c r="H57" s="9"/>
      <c r="I57" s="5"/>
      <c r="J57" s="5"/>
      <c r="K57" s="5"/>
    </row>
    <row r="58" customFormat="false" ht="15" hidden="false" customHeight="false" outlineLevel="0" collapsed="false">
      <c r="A58" s="10"/>
      <c r="B58" s="10"/>
      <c r="C58" s="5"/>
      <c r="D58" s="24"/>
      <c r="E58" s="25"/>
      <c r="F58" s="25"/>
      <c r="G58" s="26"/>
      <c r="H58" s="9"/>
      <c r="I58" s="5"/>
      <c r="J58" s="5"/>
      <c r="K58" s="5"/>
    </row>
    <row r="59" customFormat="false" ht="15" hidden="false" customHeight="false" outlineLevel="0" collapsed="false">
      <c r="A59" s="10"/>
      <c r="B59" s="10"/>
      <c r="C59" s="27"/>
      <c r="D59" s="28"/>
      <c r="E59" s="29"/>
      <c r="F59" s="41"/>
      <c r="G59" s="30"/>
      <c r="H59" s="9"/>
      <c r="I59" s="5"/>
      <c r="J59" s="5"/>
      <c r="K59" s="5"/>
    </row>
    <row r="60" customFormat="false" ht="15" hidden="false" customHeight="false" outlineLevel="0" collapsed="false">
      <c r="A60" s="10"/>
      <c r="B60" s="10"/>
      <c r="C60" s="5"/>
      <c r="D60" s="31"/>
      <c r="E60" s="32"/>
      <c r="F60" s="32"/>
      <c r="G60" s="33"/>
      <c r="H60" s="9"/>
      <c r="I60" s="5"/>
      <c r="J60" s="5"/>
      <c r="K60" s="5"/>
    </row>
    <row r="61" customFormat="false" ht="15" hidden="false" customHeight="false" outlineLevel="0" collapsed="false">
      <c r="A61" s="10"/>
      <c r="B61" s="10"/>
      <c r="C61" s="5"/>
      <c r="D61" s="29"/>
      <c r="E61" s="29"/>
      <c r="F61" s="29"/>
      <c r="G61" s="29"/>
      <c r="H61" s="9"/>
      <c r="I61" s="5"/>
      <c r="J61" s="5"/>
      <c r="K61" s="5"/>
    </row>
    <row r="62" customFormat="false" ht="15" hidden="false" customHeight="false" outlineLevel="0" collapsed="false">
      <c r="A62" s="10"/>
      <c r="B62" s="10"/>
      <c r="C62" s="6" t="s">
        <v>31</v>
      </c>
      <c r="D62" s="29"/>
      <c r="E62" s="29"/>
      <c r="F62" s="29"/>
      <c r="G62" s="29"/>
      <c r="H62" s="9"/>
      <c r="I62" s="5"/>
      <c r="J62" s="5"/>
      <c r="K62" s="5"/>
    </row>
    <row r="63" customFormat="false" ht="15" hidden="false" customHeight="false" outlineLevel="0" collapsed="false">
      <c r="A63" s="10"/>
      <c r="B63" s="10"/>
      <c r="C63" s="42" t="s">
        <v>32</v>
      </c>
      <c r="D63" s="5"/>
      <c r="E63" s="5"/>
      <c r="F63" s="5"/>
      <c r="G63" s="5"/>
      <c r="H63" s="5"/>
      <c r="I63" s="5"/>
      <c r="J63" s="5"/>
      <c r="K63" s="5"/>
    </row>
    <row r="64" s="1" customFormat="true" ht="18.75" hidden="false" customHeight="false" outlineLevel="0" collapsed="false">
      <c r="B64" s="43"/>
      <c r="C64" s="5"/>
      <c r="D64" s="24" t="s">
        <v>33</v>
      </c>
      <c r="E64" s="25" t="s">
        <v>34</v>
      </c>
      <c r="F64" s="26" t="s">
        <v>35</v>
      </c>
      <c r="G64" s="5"/>
      <c r="H64" s="44"/>
      <c r="I64" s="5"/>
      <c r="J64" s="5"/>
      <c r="K64" s="5"/>
    </row>
    <row r="65" s="1" customFormat="true" ht="15" hidden="false" customHeight="false" outlineLevel="0" collapsed="false">
      <c r="B65" s="45"/>
      <c r="C65" s="5"/>
      <c r="D65" s="31" t="n">
        <f aca="false">G54</f>
        <v>8</v>
      </c>
      <c r="E65" s="32" t="n">
        <f aca="false">G55</f>
        <v>12</v>
      </c>
      <c r="F65" s="40" t="n">
        <f aca="false">G56</f>
        <v>-6</v>
      </c>
      <c r="G65" s="5"/>
      <c r="H65" s="5"/>
      <c r="I65" s="5"/>
      <c r="J65" s="5"/>
      <c r="K65" s="5"/>
    </row>
    <row r="66" s="1" customFormat="true" ht="15" hidden="false" customHeight="false" outlineLevel="0" collapsed="false">
      <c r="B66" s="45"/>
      <c r="C66" s="5"/>
      <c r="D66" s="29"/>
      <c r="E66" s="29"/>
      <c r="F66" s="29"/>
      <c r="G66" s="5"/>
      <c r="H66" s="5"/>
      <c r="I66" s="5"/>
      <c r="J66" s="5"/>
      <c r="K66" s="5"/>
    </row>
    <row r="67" s="1" customFormat="true" ht="15" hidden="false" customHeight="false" outlineLevel="0" collapsed="false">
      <c r="B67" s="45"/>
      <c r="C67" s="8" t="s">
        <v>36</v>
      </c>
      <c r="D67" s="5"/>
      <c r="E67" s="5"/>
      <c r="F67" s="5"/>
      <c r="G67" s="5"/>
      <c r="H67" s="5"/>
      <c r="I67" s="5"/>
      <c r="J67" s="5"/>
      <c r="K67" s="5"/>
    </row>
    <row r="68" s="47" customFormat="true" ht="18.75" hidden="false" customHeight="false" outlineLevel="0" collapsed="false">
      <c r="A68" s="10"/>
      <c r="B68" s="10"/>
      <c r="C68" s="42" t="s">
        <v>37</v>
      </c>
      <c r="D68" s="46"/>
      <c r="E68" s="46"/>
      <c r="F68" s="46"/>
      <c r="G68" s="46"/>
      <c r="H68" s="46"/>
      <c r="I68" s="46"/>
      <c r="J68" s="46"/>
      <c r="K68" s="46"/>
    </row>
    <row r="69" customFormat="false" ht="15" hidden="false" customHeight="false" outlineLevel="0" collapsed="false">
      <c r="A69" s="10"/>
      <c r="B69" s="10"/>
      <c r="C69" s="9" t="s">
        <v>38</v>
      </c>
      <c r="D69" s="5"/>
      <c r="E69" s="5"/>
      <c r="F69" s="5"/>
      <c r="G69" s="5"/>
      <c r="H69" s="5"/>
      <c r="I69" s="5"/>
      <c r="J69" s="5"/>
      <c r="K69" s="5"/>
    </row>
    <row r="70" customFormat="false" ht="15" hidden="false" customHeight="false" outlineLevel="0" collapsed="false">
      <c r="C70" s="34" t="s">
        <v>17</v>
      </c>
      <c r="D70" s="34"/>
      <c r="E70" s="34"/>
      <c r="F70" s="34"/>
      <c r="G70" s="34"/>
      <c r="H70" s="34"/>
      <c r="I70" s="34"/>
      <c r="J70" s="34"/>
      <c r="K70" s="34"/>
    </row>
    <row r="71" customFormat="false" ht="15" hidden="false" customHeight="false" outlineLevel="0" collapsed="false">
      <c r="C71" s="34" t="s">
        <v>18</v>
      </c>
      <c r="D71" s="34"/>
      <c r="E71" s="34"/>
      <c r="F71" s="34"/>
      <c r="G71" s="34"/>
      <c r="H71" s="34"/>
      <c r="I71" s="34"/>
      <c r="J71" s="34"/>
      <c r="K71" s="34"/>
    </row>
    <row r="72" customFormat="false" ht="15" hidden="false" customHeight="false" outlineLevel="0" collapsed="false">
      <c r="A72" s="10"/>
      <c r="B72" s="10"/>
      <c r="C72" s="9" t="s">
        <v>39</v>
      </c>
      <c r="D72" s="5"/>
      <c r="E72" s="5"/>
      <c r="F72" s="5"/>
      <c r="G72" s="5"/>
      <c r="H72" s="5"/>
      <c r="I72" s="5"/>
      <c r="J72" s="5"/>
      <c r="K72" s="5"/>
    </row>
    <row r="73" customFormat="false" ht="15" hidden="false" customHeight="false" outlineLevel="0" collapsed="false">
      <c r="A73" s="10"/>
      <c r="B73" s="10"/>
      <c r="C73" s="27"/>
      <c r="D73" s="24"/>
      <c r="E73" s="25"/>
      <c r="F73" s="26"/>
      <c r="G73" s="48"/>
      <c r="H73" s="5"/>
      <c r="I73" s="48"/>
      <c r="J73" s="29"/>
      <c r="K73" s="29"/>
    </row>
    <row r="74" customFormat="false" ht="14.1" hidden="false" customHeight="true" outlineLevel="0" collapsed="false">
      <c r="A74" s="10"/>
      <c r="B74" s="10"/>
      <c r="C74" s="27"/>
      <c r="D74" s="28"/>
      <c r="E74" s="29"/>
      <c r="F74" s="30"/>
      <c r="G74" s="49"/>
      <c r="H74" s="5" t="s">
        <v>40</v>
      </c>
      <c r="I74" s="49"/>
      <c r="J74" s="29"/>
      <c r="K74" s="29"/>
    </row>
    <row r="75" customFormat="false" ht="15" hidden="false" customHeight="false" outlineLevel="0" collapsed="false">
      <c r="A75" s="10"/>
      <c r="B75" s="10"/>
      <c r="C75" s="5"/>
      <c r="D75" s="31"/>
      <c r="E75" s="32"/>
      <c r="F75" s="33"/>
      <c r="G75" s="50"/>
      <c r="H75" s="5"/>
      <c r="I75" s="50"/>
      <c r="J75" s="29"/>
      <c r="K75" s="29"/>
    </row>
    <row r="76" customFormat="false" ht="15" hidden="false" customHeight="false" outlineLevel="0" collapsed="false">
      <c r="A76" s="10"/>
      <c r="B76" s="10"/>
      <c r="C76" s="5"/>
      <c r="D76" s="5"/>
      <c r="E76" s="5"/>
      <c r="F76" s="5"/>
      <c r="G76" s="5"/>
      <c r="H76" s="5"/>
      <c r="I76" s="5"/>
      <c r="J76" s="5"/>
      <c r="K76" s="5"/>
    </row>
    <row r="77" s="7" customFormat="true" ht="15" hidden="false" customHeight="false" outlineLevel="0" collapsed="false">
      <c r="A77" s="10"/>
      <c r="B77" s="10"/>
      <c r="C77" s="9" t="s">
        <v>41</v>
      </c>
      <c r="D77" s="9"/>
      <c r="E77" s="9"/>
      <c r="F77" s="9"/>
      <c r="G77" s="9"/>
      <c r="H77" s="9"/>
      <c r="I77" s="9"/>
      <c r="J77" s="9"/>
      <c r="K77" s="9"/>
    </row>
    <row r="78" s="7" customFormat="true" ht="15" hidden="false" customHeight="false" outlineLevel="0" collapsed="false">
      <c r="A78" s="10"/>
      <c r="B78" s="10"/>
      <c r="C78" s="9"/>
      <c r="D78" s="9"/>
      <c r="E78" s="9"/>
      <c r="F78" s="9"/>
      <c r="G78" s="9"/>
      <c r="H78" s="9"/>
      <c r="I78" s="9"/>
      <c r="J78" s="9"/>
      <c r="K78" s="9"/>
    </row>
    <row r="79" s="7" customFormat="true" ht="15" hidden="false" customHeight="false" outlineLevel="0" collapsed="false">
      <c r="A79" s="10"/>
      <c r="B79" s="10"/>
      <c r="C79" s="9"/>
      <c r="D79" s="9"/>
      <c r="E79" s="9"/>
      <c r="F79" s="9"/>
      <c r="G79" s="9"/>
      <c r="H79" s="9"/>
      <c r="I79" s="9"/>
      <c r="J79" s="9"/>
      <c r="K79" s="9"/>
    </row>
    <row r="80" customFormat="false" ht="15" hidden="false" customHeight="false" outlineLevel="0" collapsed="false">
      <c r="A80" s="10"/>
      <c r="B80" s="10"/>
      <c r="C80" s="5"/>
      <c r="D80" s="5"/>
      <c r="E80" s="5"/>
      <c r="F80" s="5"/>
      <c r="G80" s="5"/>
      <c r="H80" s="5"/>
      <c r="I80" s="5"/>
      <c r="J80" s="5"/>
      <c r="K80" s="5"/>
    </row>
    <row r="81" s="7" customFormat="true" ht="18.75" hidden="false" customHeight="false" outlineLevel="0" collapsed="false">
      <c r="A81" s="10"/>
      <c r="B81" s="10"/>
      <c r="C81" s="9"/>
      <c r="D81" s="9"/>
      <c r="E81" s="9"/>
      <c r="F81" s="9"/>
      <c r="G81" s="9"/>
      <c r="H81" s="9"/>
      <c r="I81" s="44"/>
      <c r="J81" s="44"/>
      <c r="K81" s="44"/>
    </row>
    <row r="82" customFormat="false" ht="15" hidden="false" customHeight="false" outlineLevel="0" collapsed="false">
      <c r="A82" s="10"/>
      <c r="B82" s="10"/>
      <c r="C82" s="29"/>
      <c r="D82" s="29"/>
      <c r="E82" s="29"/>
      <c r="F82" s="29"/>
      <c r="G82" s="29"/>
      <c r="H82" s="29"/>
      <c r="I82" s="29"/>
      <c r="J82" s="29"/>
      <c r="K82" s="29"/>
    </row>
    <row r="83" customFormat="false" ht="18.75" hidden="false" customHeight="false" outlineLevel="0" collapsed="false">
      <c r="A83" s="10"/>
      <c r="B83" s="10"/>
      <c r="C83" s="29"/>
      <c r="D83" s="29"/>
      <c r="E83" s="29"/>
      <c r="F83" s="29"/>
      <c r="G83" s="29"/>
      <c r="H83" s="29"/>
      <c r="I83" s="51"/>
      <c r="J83" s="51"/>
      <c r="K83" s="51"/>
    </row>
    <row r="84" customFormat="false" ht="15" hidden="false" customHeight="false" outlineLevel="0" collapsed="false">
      <c r="A84" s="10"/>
      <c r="B84" s="10"/>
      <c r="C84" s="29"/>
      <c r="D84" s="29"/>
      <c r="E84" s="29"/>
      <c r="F84" s="29"/>
      <c r="G84" s="29"/>
      <c r="H84" s="29"/>
      <c r="I84" s="29"/>
      <c r="J84" s="29"/>
      <c r="K84" s="29"/>
    </row>
    <row r="85" customFormat="false" ht="15" hidden="false" customHeight="false" outlineLevel="0" collapsed="false">
      <c r="A85" s="10"/>
      <c r="B85" s="10"/>
      <c r="C85" s="29"/>
      <c r="D85" s="29"/>
      <c r="E85" s="29"/>
      <c r="F85" s="29"/>
      <c r="G85" s="29"/>
      <c r="H85" s="29"/>
      <c r="I85" s="29"/>
      <c r="J85" s="29"/>
      <c r="K85" s="29"/>
    </row>
    <row r="86" customFormat="false" ht="18.75" hidden="false" customHeight="false" outlineLevel="0" collapsed="false">
      <c r="A86" s="10"/>
      <c r="B86" s="10"/>
      <c r="C86" s="29"/>
      <c r="D86" s="29"/>
      <c r="E86" s="51"/>
      <c r="F86" s="29"/>
      <c r="G86" s="29"/>
      <c r="H86" s="29"/>
      <c r="I86" s="29"/>
      <c r="J86" s="29"/>
      <c r="K86" s="29"/>
    </row>
    <row r="87" customFormat="false" ht="15" hidden="false" customHeight="false" outlineLevel="0" collapsed="false">
      <c r="A87" s="10"/>
      <c r="B87" s="10"/>
      <c r="C87" s="29"/>
      <c r="D87" s="29"/>
      <c r="E87" s="29"/>
      <c r="F87" s="29"/>
      <c r="G87" s="29"/>
      <c r="H87" s="29"/>
      <c r="I87" s="29"/>
      <c r="J87" s="29"/>
      <c r="K87" s="29"/>
    </row>
    <row r="88" customFormat="false" ht="18.75" hidden="false" customHeight="false" outlineLevel="0" collapsed="false">
      <c r="A88" s="10"/>
      <c r="B88" s="10"/>
      <c r="C88" s="29"/>
      <c r="D88" s="29"/>
      <c r="E88" s="29"/>
      <c r="F88" s="29"/>
      <c r="G88" s="51"/>
      <c r="H88" s="29"/>
      <c r="I88" s="29"/>
      <c r="J88" s="29"/>
      <c r="K88" s="29"/>
    </row>
    <row r="89" customFormat="false" ht="15" hidden="false" customHeight="false" outlineLevel="0" collapsed="false">
      <c r="A89" s="10"/>
      <c r="B89" s="10"/>
      <c r="C89" s="29"/>
      <c r="D89" s="29"/>
      <c r="E89" s="29"/>
      <c r="F89" s="29"/>
      <c r="G89" s="29"/>
      <c r="H89" s="29"/>
      <c r="I89" s="29"/>
      <c r="J89" s="29"/>
      <c r="K89" s="29"/>
    </row>
    <row r="90" customFormat="false" ht="15" hidden="false" customHeight="false" outlineLevel="0" collapsed="false">
      <c r="A90" s="10"/>
      <c r="B90" s="10"/>
      <c r="C90" s="29"/>
      <c r="D90" s="29"/>
      <c r="E90" s="29"/>
      <c r="F90" s="29"/>
      <c r="G90" s="29"/>
      <c r="H90" s="29"/>
      <c r="I90" s="29"/>
      <c r="J90" s="29"/>
      <c r="K90" s="29"/>
    </row>
    <row r="91" customFormat="false" ht="15" hidden="false" customHeight="false" outlineLevel="0" collapsed="false">
      <c r="A91" s="10"/>
      <c r="B91" s="10"/>
      <c r="C91" s="5"/>
      <c r="D91" s="5"/>
      <c r="E91" s="5"/>
      <c r="F91" s="5"/>
      <c r="G91" s="5"/>
      <c r="H91" s="5"/>
      <c r="I91" s="5"/>
      <c r="J91" s="5"/>
      <c r="K91" s="5"/>
    </row>
    <row r="92" customFormat="false" ht="18.75" hidden="false" customHeight="false" outlineLevel="0" collapsed="false">
      <c r="A92" s="10"/>
      <c r="B92" s="10"/>
      <c r="C92" s="5" t="s">
        <v>42</v>
      </c>
      <c r="D92" s="24"/>
      <c r="E92" s="25"/>
      <c r="F92" s="26"/>
      <c r="G92" s="44"/>
      <c r="H92" s="5"/>
      <c r="I92" s="5"/>
      <c r="J92" s="5"/>
      <c r="K92" s="5"/>
    </row>
    <row r="93" customFormat="false" ht="15" hidden="false" customHeight="false" outlineLevel="0" collapsed="false">
      <c r="A93" s="10"/>
      <c r="B93" s="10"/>
      <c r="C93" s="5"/>
      <c r="D93" s="28"/>
      <c r="E93" s="29"/>
      <c r="F93" s="30"/>
      <c r="G93" s="5"/>
      <c r="H93" s="5"/>
      <c r="I93" s="5"/>
      <c r="J93" s="5"/>
      <c r="K93" s="5"/>
    </row>
    <row r="94" customFormat="false" ht="15" hidden="false" customHeight="false" outlineLevel="0" collapsed="false">
      <c r="A94" s="10"/>
      <c r="B94" s="10"/>
      <c r="C94" s="5"/>
      <c r="D94" s="31"/>
      <c r="E94" s="32"/>
      <c r="F94" s="33"/>
      <c r="G94" s="5"/>
      <c r="H94" s="5"/>
      <c r="I94" s="5"/>
      <c r="J94" s="5"/>
      <c r="K94" s="5"/>
    </row>
    <row r="95" customFormat="false" ht="15" hidden="false" customHeight="false" outlineLevel="0" collapsed="false">
      <c r="A95" s="10"/>
      <c r="B95" s="10"/>
      <c r="C95" s="5"/>
      <c r="D95" s="5"/>
      <c r="E95" s="5"/>
      <c r="F95" s="5"/>
      <c r="G95" s="5"/>
      <c r="H95" s="5"/>
      <c r="I95" s="5"/>
      <c r="J95" s="5"/>
      <c r="K95" s="5"/>
    </row>
    <row r="96" customFormat="false" ht="15" hidden="false" customHeight="false" outlineLevel="0" collapsed="false">
      <c r="A96" s="10"/>
      <c r="B96" s="10"/>
      <c r="C96" s="5" t="s">
        <v>43</v>
      </c>
      <c r="D96" s="9" t="s">
        <v>44</v>
      </c>
      <c r="E96" s="5"/>
      <c r="F96" s="5"/>
      <c r="G96" s="5"/>
      <c r="H96" s="5"/>
      <c r="I96" s="5"/>
      <c r="J96" s="5"/>
      <c r="K96" s="5"/>
    </row>
    <row r="97" customFormat="false" ht="15" hidden="false" customHeight="false" outlineLevel="0" collapsed="false">
      <c r="A97" s="10"/>
      <c r="B97" s="10"/>
      <c r="C97" s="5"/>
      <c r="D97" s="5"/>
      <c r="E97" s="5"/>
      <c r="F97" s="5"/>
      <c r="G97" s="5"/>
      <c r="H97" s="5"/>
      <c r="I97" s="5"/>
      <c r="J97" s="5"/>
      <c r="K97" s="5"/>
    </row>
    <row r="98" customFormat="false" ht="18.75" hidden="false" customHeight="false" outlineLevel="0" collapsed="false">
      <c r="A98" s="10"/>
      <c r="B98" s="10"/>
      <c r="C98" s="5"/>
      <c r="D98" s="24" t="s">
        <v>33</v>
      </c>
      <c r="E98" s="26"/>
      <c r="F98" s="5"/>
      <c r="G98" s="44"/>
      <c r="H98" s="5"/>
      <c r="I98" s="5"/>
      <c r="J98" s="5"/>
      <c r="K98" s="5"/>
    </row>
    <row r="99" customFormat="false" ht="15" hidden="false" customHeight="false" outlineLevel="0" collapsed="false">
      <c r="A99" s="10"/>
      <c r="B99" s="10"/>
      <c r="C99" s="5"/>
      <c r="D99" s="28" t="s">
        <v>34</v>
      </c>
      <c r="E99" s="30"/>
      <c r="F99" s="5"/>
      <c r="G99" s="5"/>
      <c r="H99" s="5"/>
      <c r="I99" s="5"/>
      <c r="J99" s="5"/>
      <c r="K99" s="5"/>
    </row>
    <row r="100" customFormat="false" ht="15" hidden="false" customHeight="false" outlineLevel="0" collapsed="false">
      <c r="A100" s="10"/>
      <c r="B100" s="10"/>
      <c r="C100" s="5"/>
      <c r="D100" s="31" t="s">
        <v>45</v>
      </c>
      <c r="E100" s="33"/>
      <c r="F100" s="5"/>
      <c r="G100" s="5"/>
      <c r="H100" s="5"/>
      <c r="I100" s="5"/>
      <c r="J100" s="5"/>
      <c r="K100" s="5"/>
    </row>
  </sheetData>
  <conditionalFormatting sqref="A21:B21">
    <cfRule type="cellIs" priority="2" operator="greaterThan" aboveAverage="0" equalAverage="0" bottom="0" percent="0" rank="0" text="" dxfId="0">
      <formula>0</formula>
    </cfRule>
  </conditionalFormatting>
  <conditionalFormatting sqref="A21:B21">
    <cfRule type="expression" priority="3" aboveAverage="0" equalAverage="0" bottom="0" percent="0" rank="0" text="" dxfId="0">
      <formula>LEN(TRIM(A21))&gt;0</formula>
    </cfRule>
  </conditionalFormatting>
  <conditionalFormatting sqref="A27:B27">
    <cfRule type="cellIs" priority="4" operator="greaterThan" aboveAverage="0" equalAverage="0" bottom="0" percent="0" rank="0" text="" dxfId="0">
      <formula>0</formula>
    </cfRule>
  </conditionalFormatting>
  <conditionalFormatting sqref="A27:B27">
    <cfRule type="expression" priority="5" aboveAverage="0" equalAverage="0" bottom="0" percent="0" rank="0" text="" dxfId="0">
      <formula>LEN(TRIM(A27))&gt;0</formula>
    </cfRule>
  </conditionalFormatting>
  <conditionalFormatting sqref="A64:B64">
    <cfRule type="cellIs" priority="6" operator="greaterThan" aboveAverage="0" equalAverage="0" bottom="0" percent="0" rank="0" text="" dxfId="0">
      <formula>0</formula>
    </cfRule>
  </conditionalFormatting>
  <conditionalFormatting sqref="A64:B64">
    <cfRule type="expression" priority="7" aboveAverage="0" equalAverage="0" bottom="0" percent="0" rank="0" text="" dxfId="0">
      <formula>LEN(TRIM(A64))&gt;0</formula>
    </cfRule>
  </conditionalFormatting>
  <conditionalFormatting sqref="B65:B67">
    <cfRule type="cellIs" priority="8" operator="greaterThan" aboveAverage="0" equalAverage="0" bottom="0" percent="0" rank="0" text="" dxfId="0">
      <formula>0</formula>
    </cfRule>
  </conditionalFormatting>
  <conditionalFormatting sqref="B65:B67">
    <cfRule type="expression" priority="9" aboveAverage="0" equalAverage="0" bottom="0" percent="0" rank="0" text="" dxfId="0">
      <formula>LEN(TRIM(B65))&gt;0</formula>
    </cfRule>
  </conditionalFormatting>
  <conditionalFormatting sqref="A65:A67">
    <cfRule type="cellIs" priority="10" operator="greaterThan" aboveAverage="0" equalAverage="0" bottom="0" percent="0" rank="0" text="" dxfId="0">
      <formula>0</formula>
    </cfRule>
  </conditionalFormatting>
  <conditionalFormatting sqref="A65:A67">
    <cfRule type="expression" priority="11" aboveAverage="0" equalAverage="0" bottom="0" percent="0" rank="0" text="" dxfId="0">
      <formula>LEN(TRIM(A65))&gt;0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8"/>
  <sheetViews>
    <sheetView showFormulas="false" showGridLines="true" showRowColHeaders="true" showZeros="true" rightToLeft="false" tabSelected="false" showOutlineSymbols="true" defaultGridColor="true" view="normal" topLeftCell="B79" colorId="64" zoomScale="140" zoomScaleNormal="140" zoomScalePageLayoutView="100" workbookViewId="0">
      <selection pane="topLeft" activeCell="F77" activeCellId="0" sqref="F77"/>
    </sheetView>
  </sheetViews>
  <sheetFormatPr defaultRowHeight="15" zeroHeight="false" outlineLevelRow="0" outlineLevelCol="0"/>
  <cols>
    <col collapsed="false" customWidth="true" hidden="false" outlineLevel="0" max="2" min="1" style="0" width="4.43"/>
    <col collapsed="false" customWidth="true" hidden="false" outlineLevel="0" max="3" min="3" style="0" width="29.86"/>
    <col collapsed="false" customWidth="true" hidden="false" outlineLevel="0" max="4" min="4" style="0" width="13.57"/>
    <col collapsed="false" customWidth="true" hidden="false" outlineLevel="0" max="1025" min="5" style="0" width="8.71"/>
  </cols>
  <sheetData>
    <row r="1" customFormat="false" ht="21" hidden="false" customHeight="false" outlineLevel="0" collapsed="false">
      <c r="C1" s="3" t="s">
        <v>46</v>
      </c>
      <c r="D1" s="34"/>
      <c r="E1" s="34"/>
      <c r="F1" s="34"/>
      <c r="G1" s="34"/>
      <c r="H1" s="34"/>
      <c r="I1" s="34"/>
      <c r="J1" s="34"/>
      <c r="K1" s="34"/>
      <c r="M1" s="4" t="s">
        <v>1</v>
      </c>
      <c r="N1" s="52"/>
      <c r="O1" s="52"/>
      <c r="P1" s="52"/>
      <c r="Q1" s="52"/>
      <c r="R1" s="52"/>
      <c r="S1" s="52"/>
      <c r="T1" s="52"/>
      <c r="U1" s="52"/>
    </row>
    <row r="2" customFormat="false" ht="21" hidden="false" customHeight="false" outlineLevel="0" collapsed="false">
      <c r="C2" s="53" t="s">
        <v>47</v>
      </c>
      <c r="D2" s="34"/>
      <c r="E2" s="34"/>
      <c r="F2" s="34"/>
      <c r="G2" s="34"/>
      <c r="H2" s="34"/>
      <c r="I2" s="34"/>
      <c r="J2" s="34"/>
      <c r="K2" s="34"/>
      <c r="M2" s="4" t="s">
        <v>2</v>
      </c>
      <c r="N2" s="52"/>
      <c r="O2" s="52"/>
      <c r="P2" s="52"/>
      <c r="Q2" s="52"/>
      <c r="R2" s="52"/>
      <c r="S2" s="52"/>
      <c r="T2" s="52"/>
      <c r="U2" s="52"/>
    </row>
    <row r="3" customFormat="false" ht="15.75" hidden="false" customHeight="false" outlineLevel="0" collapsed="false">
      <c r="C3" s="53"/>
      <c r="D3" s="34"/>
      <c r="E3" s="34"/>
      <c r="F3" s="34"/>
      <c r="G3" s="34"/>
      <c r="H3" s="34"/>
      <c r="I3" s="34"/>
      <c r="J3" s="34"/>
      <c r="K3" s="34"/>
    </row>
    <row r="4" customFormat="false" ht="15.75" hidden="false" customHeight="false" outlineLevel="0" collapsed="false">
      <c r="C4" s="53"/>
      <c r="D4" s="34"/>
      <c r="E4" s="34"/>
      <c r="F4" s="34"/>
      <c r="G4" s="34"/>
      <c r="H4" s="34"/>
      <c r="I4" s="34"/>
      <c r="J4" s="34"/>
      <c r="K4" s="34"/>
    </row>
    <row r="5" customFormat="false" ht="15.75" hidden="false" customHeight="false" outlineLevel="0" collapsed="false">
      <c r="C5" s="53"/>
      <c r="D5" s="34"/>
      <c r="E5" s="34"/>
      <c r="F5" s="34"/>
      <c r="G5" s="34"/>
      <c r="H5" s="34"/>
      <c r="I5" s="34"/>
      <c r="J5" s="34"/>
      <c r="K5" s="34"/>
    </row>
    <row r="6" customFormat="false" ht="15.75" hidden="false" customHeight="false" outlineLevel="0" collapsed="false">
      <c r="C6" s="53"/>
      <c r="D6" s="34"/>
      <c r="E6" s="34"/>
      <c r="F6" s="34"/>
      <c r="G6" s="34"/>
      <c r="H6" s="34"/>
      <c r="I6" s="34"/>
      <c r="J6" s="34"/>
      <c r="K6" s="34"/>
    </row>
    <row r="7" customFormat="false" ht="15.75" hidden="false" customHeight="false" outlineLevel="0" collapsed="false">
      <c r="C7" s="53"/>
      <c r="D7" s="34"/>
      <c r="E7" s="34"/>
      <c r="F7" s="34"/>
      <c r="G7" s="34"/>
      <c r="H7" s="34"/>
      <c r="I7" s="34"/>
      <c r="J7" s="34"/>
      <c r="K7" s="34"/>
    </row>
    <row r="8" customFormat="false" ht="15.75" hidden="false" customHeight="false" outlineLevel="0" collapsed="false">
      <c r="C8" s="53"/>
      <c r="D8" s="34"/>
      <c r="E8" s="34"/>
      <c r="F8" s="34"/>
      <c r="G8" s="34"/>
      <c r="H8" s="34"/>
      <c r="I8" s="34"/>
      <c r="J8" s="34"/>
      <c r="K8" s="34"/>
    </row>
    <row r="9" customFormat="false" ht="15.75" hidden="false" customHeight="false" outlineLevel="0" collapsed="false">
      <c r="C9" s="53"/>
      <c r="D9" s="34"/>
      <c r="E9" s="34"/>
      <c r="F9" s="34"/>
      <c r="G9" s="34"/>
      <c r="H9" s="34"/>
      <c r="I9" s="34"/>
      <c r="J9" s="34"/>
      <c r="K9" s="34"/>
    </row>
    <row r="10" customFormat="false" ht="15.75" hidden="false" customHeight="false" outlineLevel="0" collapsed="false">
      <c r="C10" s="53"/>
      <c r="D10" s="34"/>
      <c r="E10" s="34"/>
      <c r="F10" s="34"/>
      <c r="G10" s="34"/>
      <c r="H10" s="34"/>
      <c r="I10" s="34"/>
      <c r="J10" s="34"/>
      <c r="K10" s="34"/>
    </row>
    <row r="11" customFormat="false" ht="15.75" hidden="false" customHeight="false" outlineLevel="0" collapsed="false">
      <c r="C11" s="53"/>
      <c r="D11" s="34"/>
      <c r="E11" s="34"/>
      <c r="F11" s="34"/>
      <c r="G11" s="34"/>
      <c r="H11" s="34"/>
      <c r="I11" s="34"/>
      <c r="J11" s="34"/>
      <c r="K11" s="34"/>
    </row>
    <row r="12" customFormat="false" ht="15.75" hidden="false" customHeight="false" outlineLevel="0" collapsed="false">
      <c r="C12" s="53"/>
      <c r="D12" s="34"/>
      <c r="E12" s="34"/>
      <c r="F12" s="34"/>
      <c r="G12" s="34"/>
      <c r="H12" s="34"/>
      <c r="I12" s="34"/>
      <c r="J12" s="34"/>
      <c r="K12" s="34"/>
    </row>
    <row r="13" customFormat="false" ht="15.75" hidden="false" customHeight="false" outlineLevel="0" collapsed="false">
      <c r="C13" s="53"/>
      <c r="D13" s="34"/>
      <c r="E13" s="34"/>
      <c r="F13" s="34"/>
      <c r="G13" s="34"/>
      <c r="H13" s="34"/>
      <c r="I13" s="34"/>
      <c r="J13" s="34"/>
      <c r="K13" s="34"/>
    </row>
    <row r="14" customFormat="false" ht="15.75" hidden="false" customHeight="false" outlineLevel="0" collapsed="false">
      <c r="C14" s="53"/>
      <c r="D14" s="34"/>
      <c r="E14" s="34"/>
      <c r="F14" s="34"/>
      <c r="G14" s="34"/>
      <c r="H14" s="34"/>
      <c r="I14" s="34"/>
      <c r="J14" s="34"/>
      <c r="K14" s="34"/>
    </row>
    <row r="15" customFormat="false" ht="15.75" hidden="false" customHeight="false" outlineLevel="0" collapsed="false">
      <c r="C15" s="53"/>
      <c r="D15" s="34"/>
      <c r="E15" s="34"/>
      <c r="F15" s="34"/>
      <c r="G15" s="34"/>
      <c r="H15" s="34"/>
      <c r="I15" s="34"/>
      <c r="J15" s="34"/>
      <c r="K15" s="34"/>
    </row>
    <row r="16" customFormat="false" ht="15.75" hidden="false" customHeight="false" outlineLevel="0" collapsed="false">
      <c r="C16" s="53"/>
      <c r="D16" s="34"/>
      <c r="E16" s="34"/>
      <c r="F16" s="34"/>
      <c r="G16" s="34"/>
      <c r="H16" s="34"/>
      <c r="I16" s="34"/>
      <c r="J16" s="34"/>
      <c r="K16" s="34"/>
    </row>
    <row r="17" customFormat="false" ht="15.75" hidden="false" customHeight="false" outlineLevel="0" collapsed="false">
      <c r="C17" s="53"/>
      <c r="D17" s="34"/>
      <c r="E17" s="34"/>
      <c r="F17" s="34"/>
      <c r="G17" s="34"/>
      <c r="H17" s="34"/>
      <c r="I17" s="34"/>
      <c r="J17" s="34"/>
      <c r="K17" s="34"/>
    </row>
    <row r="18" customFormat="false" ht="15.75" hidden="false" customHeight="false" outlineLevel="0" collapsed="false">
      <c r="C18" s="53"/>
      <c r="D18" s="34"/>
      <c r="E18" s="34"/>
      <c r="F18" s="34"/>
      <c r="G18" s="34"/>
      <c r="H18" s="34"/>
      <c r="I18" s="34"/>
      <c r="J18" s="34"/>
      <c r="K18" s="34"/>
    </row>
    <row r="19" customFormat="false" ht="15.75" hidden="false" customHeight="false" outlineLevel="0" collapsed="false">
      <c r="C19" s="53"/>
      <c r="D19" s="34"/>
      <c r="E19" s="34"/>
      <c r="F19" s="34"/>
      <c r="G19" s="34"/>
      <c r="H19" s="34"/>
      <c r="I19" s="34"/>
      <c r="J19" s="34"/>
      <c r="K19" s="34"/>
    </row>
    <row r="20" customFormat="false" ht="15.75" hidden="false" customHeight="false" outlineLevel="0" collapsed="false">
      <c r="C20" s="53"/>
      <c r="D20" s="34"/>
      <c r="E20" s="34"/>
      <c r="F20" s="34"/>
      <c r="G20" s="34"/>
      <c r="H20" s="34"/>
      <c r="I20" s="34"/>
      <c r="J20" s="34"/>
      <c r="K20" s="34"/>
    </row>
    <row r="21" customFormat="false" ht="15.75" hidden="false" customHeight="false" outlineLevel="0" collapsed="false">
      <c r="C21" s="53"/>
      <c r="D21" s="34"/>
      <c r="E21" s="34"/>
      <c r="F21" s="34"/>
      <c r="G21" s="34"/>
      <c r="H21" s="34"/>
      <c r="I21" s="34"/>
      <c r="J21" s="34"/>
      <c r="K21" s="34"/>
    </row>
    <row r="22" customFormat="false" ht="15.75" hidden="false" customHeight="false" outlineLevel="0" collapsed="false">
      <c r="C22" s="53"/>
      <c r="D22" s="34"/>
      <c r="E22" s="34"/>
      <c r="F22" s="34"/>
      <c r="G22" s="34"/>
      <c r="H22" s="34"/>
      <c r="I22" s="34"/>
      <c r="J22" s="34"/>
      <c r="K22" s="34"/>
    </row>
    <row r="23" customFormat="false" ht="15.75" hidden="false" customHeight="false" outlineLevel="0" collapsed="false">
      <c r="C23" s="53"/>
      <c r="D23" s="34"/>
      <c r="E23" s="34"/>
      <c r="F23" s="34"/>
      <c r="G23" s="34"/>
      <c r="H23" s="34"/>
      <c r="I23" s="34"/>
      <c r="J23" s="34"/>
      <c r="K23" s="34"/>
    </row>
    <row r="24" customFormat="false" ht="15.75" hidden="false" customHeight="false" outlineLevel="0" collapsed="false">
      <c r="C24" s="53"/>
      <c r="D24" s="34"/>
      <c r="E24" s="34"/>
      <c r="F24" s="34"/>
      <c r="G24" s="34"/>
      <c r="H24" s="34"/>
      <c r="I24" s="34"/>
      <c r="J24" s="34"/>
      <c r="K24" s="34"/>
    </row>
    <row r="25" customFormat="false" ht="15.75" hidden="false" customHeight="false" outlineLevel="0" collapsed="false">
      <c r="C25" s="53"/>
      <c r="D25" s="34"/>
      <c r="E25" s="34"/>
      <c r="F25" s="34"/>
      <c r="G25" s="34"/>
      <c r="H25" s="34"/>
      <c r="I25" s="34"/>
      <c r="J25" s="34"/>
      <c r="K25" s="34"/>
    </row>
    <row r="26" customFormat="false" ht="15.75" hidden="false" customHeight="false" outlineLevel="0" collapsed="false">
      <c r="C26" s="53"/>
      <c r="D26" s="34"/>
      <c r="E26" s="34"/>
      <c r="F26" s="34"/>
      <c r="G26" s="34"/>
      <c r="H26" s="34"/>
      <c r="I26" s="34"/>
      <c r="J26" s="34"/>
      <c r="K26" s="34"/>
    </row>
    <row r="27" customFormat="false" ht="15.75" hidden="false" customHeight="false" outlineLevel="0" collapsed="false">
      <c r="C27" s="53"/>
      <c r="D27" s="34"/>
      <c r="E27" s="34"/>
      <c r="F27" s="34"/>
      <c r="G27" s="34"/>
      <c r="H27" s="34"/>
      <c r="I27" s="34"/>
      <c r="J27" s="34"/>
      <c r="K27" s="34"/>
    </row>
    <row r="28" customFormat="false" ht="15.75" hidden="false" customHeight="false" outlineLevel="0" collapsed="false">
      <c r="C28" s="53" t="s">
        <v>48</v>
      </c>
      <c r="D28" s="34"/>
      <c r="E28" s="34"/>
      <c r="F28" s="34"/>
      <c r="G28" s="34"/>
      <c r="H28" s="34"/>
      <c r="I28" s="34"/>
      <c r="J28" s="34"/>
      <c r="K28" s="34"/>
    </row>
    <row r="29" customFormat="false" ht="15" hidden="false" customHeight="false" outlineLevel="0" collapsed="false">
      <c r="C29" s="54" t="s">
        <v>49</v>
      </c>
      <c r="D29" s="54" t="s">
        <v>50</v>
      </c>
      <c r="E29" s="54" t="s">
        <v>51</v>
      </c>
      <c r="F29" s="34"/>
      <c r="G29" s="34"/>
      <c r="H29" s="34"/>
      <c r="I29" s="34"/>
      <c r="J29" s="34"/>
      <c r="K29" s="34"/>
    </row>
    <row r="30" customFormat="false" ht="15" hidden="false" customHeight="false" outlineLevel="0" collapsed="false">
      <c r="C30" s="55" t="s">
        <v>52</v>
      </c>
      <c r="D30" s="55" t="n">
        <v>18</v>
      </c>
      <c r="E30" s="55" t="s">
        <v>53</v>
      </c>
      <c r="F30" s="34"/>
      <c r="G30" s="34"/>
      <c r="H30" s="34"/>
      <c r="I30" s="34"/>
      <c r="J30" s="34"/>
      <c r="K30" s="34"/>
    </row>
    <row r="31" customFormat="false" ht="15" hidden="false" customHeight="false" outlineLevel="0" collapsed="false">
      <c r="C31" s="55" t="s">
        <v>54</v>
      </c>
      <c r="D31" s="55" t="n">
        <v>13</v>
      </c>
      <c r="E31" s="55" t="s">
        <v>53</v>
      </c>
      <c r="F31" s="34"/>
      <c r="G31" s="34"/>
      <c r="H31" s="34"/>
      <c r="I31" s="34"/>
      <c r="J31" s="34"/>
      <c r="K31" s="34"/>
    </row>
    <row r="32" customFormat="false" ht="15" hidden="false" customHeight="false" outlineLevel="0" collapsed="false">
      <c r="C32" s="55" t="s">
        <v>55</v>
      </c>
      <c r="D32" s="55" t="n">
        <v>425</v>
      </c>
      <c r="E32" s="55" t="s">
        <v>56</v>
      </c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C33" s="34" t="s">
        <v>57</v>
      </c>
      <c r="D33" s="34" t="n">
        <v>840</v>
      </c>
      <c r="E33" s="34" t="s">
        <v>56</v>
      </c>
      <c r="F33" s="34"/>
      <c r="G33" s="34"/>
      <c r="H33" s="34"/>
      <c r="I33" s="34"/>
      <c r="J33" s="34"/>
      <c r="K33" s="34"/>
    </row>
    <row r="34" customFormat="false" ht="15.75" hidden="false" customHeight="false" outlineLevel="0" collapsed="false">
      <c r="C34" s="53" t="s">
        <v>58</v>
      </c>
      <c r="D34" s="34"/>
      <c r="E34" s="34"/>
      <c r="F34" s="34"/>
      <c r="G34" s="34"/>
      <c r="H34" s="34"/>
      <c r="I34" s="34"/>
      <c r="J34" s="34"/>
      <c r="K34" s="34"/>
    </row>
    <row r="35" customFormat="false" ht="15" hidden="false" customHeight="false" outlineLevel="0" collapsed="false">
      <c r="C35" s="34" t="s">
        <v>59</v>
      </c>
      <c r="D35" s="34"/>
      <c r="E35" s="34"/>
      <c r="F35" s="34"/>
      <c r="G35" s="34"/>
      <c r="H35" s="34"/>
      <c r="I35" s="34"/>
      <c r="J35" s="34"/>
      <c r="K35" s="34"/>
    </row>
    <row r="36" customFormat="false" ht="15" hidden="false" customHeight="false" outlineLevel="0" collapsed="false">
      <c r="C36" s="34"/>
      <c r="D36" s="34"/>
      <c r="E36" s="34"/>
      <c r="F36" s="34"/>
      <c r="G36" s="34"/>
      <c r="H36" s="34"/>
      <c r="I36" s="34"/>
      <c r="J36" s="34"/>
      <c r="K36" s="34"/>
    </row>
    <row r="37" customFormat="false" ht="15" hidden="false" customHeight="false" outlineLevel="0" collapsed="false">
      <c r="C37" s="34"/>
      <c r="D37" s="34"/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C38" s="34"/>
      <c r="D38" s="34"/>
      <c r="E38" s="34"/>
      <c r="F38" s="34"/>
      <c r="G38" s="34"/>
      <c r="H38" s="34"/>
      <c r="I38" s="34"/>
      <c r="J38" s="34"/>
      <c r="K38" s="34"/>
    </row>
    <row r="39" customFormat="false" ht="15" hidden="false" customHeight="false" outlineLevel="0" collapsed="false">
      <c r="C39" s="34"/>
      <c r="D39" s="34"/>
      <c r="E39" s="34"/>
      <c r="F39" s="34"/>
      <c r="G39" s="34"/>
      <c r="H39" s="34"/>
      <c r="I39" s="34"/>
      <c r="J39" s="34"/>
      <c r="K39" s="34"/>
    </row>
    <row r="40" customFormat="false" ht="15" hidden="false" customHeight="false" outlineLevel="0" collapsed="false">
      <c r="C40" s="34"/>
      <c r="D40" s="34"/>
      <c r="E40" s="34"/>
      <c r="F40" s="34"/>
      <c r="G40" s="34"/>
      <c r="H40" s="34"/>
      <c r="I40" s="34"/>
      <c r="J40" s="34"/>
      <c r="K40" s="34"/>
    </row>
    <row r="41" customFormat="false" ht="15" hidden="false" customHeight="false" outlineLevel="0" collapsed="false">
      <c r="C41" s="34"/>
      <c r="D41" s="34"/>
      <c r="E41" s="34"/>
      <c r="F41" s="34"/>
      <c r="G41" s="34"/>
      <c r="H41" s="34"/>
      <c r="I41" s="34"/>
      <c r="J41" s="34"/>
      <c r="K41" s="34"/>
    </row>
    <row r="42" customFormat="false" ht="15" hidden="false" customHeight="false" outlineLevel="0" collapsed="false">
      <c r="C42" s="34"/>
      <c r="D42" s="34"/>
      <c r="E42" s="34"/>
      <c r="F42" s="34"/>
      <c r="G42" s="34"/>
      <c r="H42" s="34" t="s">
        <v>60</v>
      </c>
      <c r="I42" s="34"/>
      <c r="J42" s="34"/>
      <c r="K42" s="34"/>
    </row>
    <row r="43" customFormat="false" ht="13.8" hidden="false" customHeight="false" outlineLevel="0" collapsed="false">
      <c r="C43" s="34"/>
      <c r="D43" s="34"/>
      <c r="E43" s="34"/>
      <c r="F43" s="34"/>
      <c r="G43" s="34"/>
      <c r="H43" s="34" t="s">
        <v>61</v>
      </c>
      <c r="I43" s="34"/>
      <c r="J43" s="34"/>
      <c r="K43" s="34"/>
    </row>
    <row r="44" customFormat="false" ht="13.8" hidden="false" customHeight="false" outlineLevel="0" collapsed="false">
      <c r="C44" s="34"/>
      <c r="D44" s="34"/>
      <c r="E44" s="34"/>
      <c r="F44" s="34"/>
      <c r="G44" s="34"/>
      <c r="H44" s="34" t="s">
        <v>62</v>
      </c>
      <c r="I44" s="34"/>
      <c r="J44" s="34"/>
      <c r="K44" s="34"/>
    </row>
    <row r="45" customFormat="false" ht="15" hidden="false" customHeight="false" outlineLevel="0" collapsed="false"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5" hidden="false" customHeight="false" outlineLevel="0" collapsed="false">
      <c r="A46" s="10"/>
      <c r="B46" s="10"/>
      <c r="C46" s="34"/>
      <c r="D46" s="34"/>
      <c r="E46" s="34"/>
      <c r="F46" s="34"/>
      <c r="G46" s="34"/>
      <c r="H46" s="34"/>
      <c r="I46" s="34"/>
      <c r="J46" s="34"/>
      <c r="K46" s="34"/>
    </row>
    <row r="47" customFormat="false" ht="15" hidden="false" customHeight="false" outlineLevel="0" collapsed="false">
      <c r="A47" s="10"/>
      <c r="B47" s="10"/>
      <c r="C47" s="34"/>
      <c r="D47" s="34"/>
      <c r="E47" s="34"/>
      <c r="F47" s="34"/>
      <c r="G47" s="34"/>
      <c r="H47" s="34"/>
      <c r="I47" s="34"/>
      <c r="J47" s="34"/>
      <c r="K47" s="34"/>
    </row>
    <row r="48" customFormat="false" ht="15" hidden="false" customHeight="false" outlineLevel="0" collapsed="false">
      <c r="A48" s="10"/>
      <c r="B48" s="10"/>
      <c r="C48" s="34"/>
      <c r="D48" s="34"/>
      <c r="E48" s="34"/>
      <c r="F48" s="34"/>
      <c r="G48" s="34"/>
      <c r="H48" s="34"/>
      <c r="I48" s="34"/>
      <c r="J48" s="34"/>
      <c r="K48" s="34"/>
    </row>
    <row r="49" customFormat="false" ht="15" hidden="false" customHeight="false" outlineLevel="0" collapsed="false">
      <c r="A49" s="10"/>
      <c r="B49" s="10"/>
      <c r="C49" s="34"/>
      <c r="D49" s="34"/>
      <c r="E49" s="34"/>
      <c r="F49" s="34"/>
      <c r="G49" s="34"/>
      <c r="H49" s="34"/>
      <c r="I49" s="34"/>
      <c r="J49" s="34"/>
      <c r="K49" s="34"/>
    </row>
    <row r="50" customFormat="false" ht="15" hidden="false" customHeight="false" outlineLevel="0" collapsed="false">
      <c r="A50" s="10"/>
      <c r="B50" s="10"/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5" hidden="false" customHeight="false" outlineLevel="0" collapsed="false">
      <c r="A51" s="10"/>
      <c r="B51" s="10"/>
      <c r="C51" s="34" t="s">
        <v>63</v>
      </c>
      <c r="D51" s="34"/>
      <c r="E51" s="34"/>
      <c r="F51" s="34"/>
      <c r="G51" s="34"/>
      <c r="H51" s="34"/>
      <c r="I51" s="34"/>
      <c r="J51" s="34"/>
      <c r="K51" s="34"/>
    </row>
    <row r="52" customFormat="false" ht="15" hidden="false" customHeight="false" outlineLevel="0" collapsed="false">
      <c r="A52" s="10"/>
      <c r="B52" s="10"/>
      <c r="C52" s="34" t="s">
        <v>64</v>
      </c>
      <c r="D52" s="34"/>
      <c r="E52" s="34"/>
      <c r="F52" s="34"/>
      <c r="G52" s="34"/>
      <c r="H52" s="34"/>
      <c r="I52" s="34"/>
      <c r="J52" s="34"/>
      <c r="K52" s="34"/>
    </row>
    <row r="53" customFormat="false" ht="15" hidden="false" customHeight="false" outlineLevel="0" collapsed="false">
      <c r="A53" s="10"/>
      <c r="B53" s="10"/>
      <c r="C53" s="34" t="s">
        <v>65</v>
      </c>
      <c r="D53" s="34"/>
      <c r="E53" s="34"/>
      <c r="F53" s="34"/>
      <c r="G53" s="34"/>
      <c r="H53" s="34"/>
      <c r="I53" s="34"/>
      <c r="J53" s="34"/>
      <c r="K53" s="34"/>
    </row>
    <row r="54" customFormat="false" ht="15" hidden="false" customHeight="false" outlineLevel="0" collapsed="false">
      <c r="A54" s="1"/>
      <c r="C54" s="34" t="s">
        <v>66</v>
      </c>
      <c r="D54" s="34"/>
      <c r="E54" s="34"/>
      <c r="F54" s="34"/>
      <c r="G54" s="34"/>
      <c r="H54" s="34"/>
      <c r="I54" s="34"/>
      <c r="J54" s="34"/>
      <c r="K54" s="34"/>
    </row>
    <row r="55" customFormat="false" ht="15" hidden="false" customHeight="false" outlineLevel="0" collapsed="false">
      <c r="A55" s="7"/>
      <c r="B55" s="7"/>
      <c r="C55" s="56" t="s">
        <v>67</v>
      </c>
      <c r="D55" s="34"/>
      <c r="E55" s="34"/>
      <c r="F55" s="34"/>
      <c r="G55" s="34"/>
      <c r="H55" s="34"/>
      <c r="I55" s="34"/>
      <c r="J55" s="34"/>
      <c r="K55" s="34"/>
    </row>
    <row r="56" customFormat="false" ht="15" hidden="false" customHeight="false" outlineLevel="0" collapsed="false">
      <c r="A56" s="7"/>
      <c r="B56" s="7"/>
      <c r="C56" s="34" t="s">
        <v>68</v>
      </c>
      <c r="D56" s="34"/>
      <c r="E56" s="34"/>
      <c r="F56" s="34"/>
      <c r="G56" s="34"/>
      <c r="H56" s="34"/>
      <c r="I56" s="34"/>
      <c r="J56" s="34"/>
      <c r="K56" s="34"/>
    </row>
    <row r="57" customFormat="false" ht="15" hidden="false" customHeight="false" outlineLevel="0" collapsed="false">
      <c r="C57" s="34" t="s">
        <v>69</v>
      </c>
      <c r="D57" s="34"/>
      <c r="E57" s="34"/>
      <c r="F57" s="34"/>
      <c r="G57" s="34"/>
      <c r="H57" s="34"/>
      <c r="I57" s="34"/>
      <c r="J57" s="34"/>
      <c r="K57" s="34"/>
    </row>
    <row r="58" customFormat="false" ht="15" hidden="false" customHeight="false" outlineLevel="0" collapsed="false">
      <c r="A58" s="10"/>
      <c r="B58" s="10"/>
      <c r="C58" s="56" t="s">
        <v>70</v>
      </c>
      <c r="D58" s="57"/>
      <c r="E58" s="34"/>
      <c r="F58" s="34"/>
      <c r="G58" s="34"/>
      <c r="H58" s="34"/>
      <c r="I58" s="34"/>
      <c r="J58" s="34"/>
      <c r="K58" s="34"/>
    </row>
    <row r="59" customFormat="false" ht="15" hidden="false" customHeight="false" outlineLevel="0" collapsed="false">
      <c r="A59" s="10"/>
      <c r="B59" s="10"/>
      <c r="C59" s="34" t="s">
        <v>71</v>
      </c>
      <c r="D59" s="34"/>
      <c r="E59" s="34"/>
      <c r="F59" s="34"/>
      <c r="G59" s="34"/>
      <c r="H59" s="34"/>
      <c r="I59" s="34"/>
      <c r="J59" s="34"/>
      <c r="K59" s="34"/>
    </row>
    <row r="60" customFormat="false" ht="15" hidden="false" customHeight="false" outlineLevel="0" collapsed="false">
      <c r="A60" s="1"/>
      <c r="B60" s="23"/>
      <c r="C60" s="34" t="s">
        <v>72</v>
      </c>
      <c r="D60" s="34"/>
      <c r="E60" s="34"/>
      <c r="F60" s="34"/>
      <c r="G60" s="34"/>
      <c r="H60" s="34"/>
      <c r="I60" s="34"/>
      <c r="J60" s="34"/>
      <c r="K60" s="34"/>
    </row>
    <row r="61" customFormat="false" ht="15" hidden="false" customHeight="false" outlineLevel="0" collapsed="false">
      <c r="C61" s="34"/>
      <c r="D61" s="58" t="s">
        <v>73</v>
      </c>
      <c r="E61" s="34" t="n">
        <f aca="false">-(D32*COS(RADIANS(90+D30)))/COS(RADIANS(90-D31))</f>
        <v>583.825770421131</v>
      </c>
      <c r="F61" s="34"/>
      <c r="G61" s="34"/>
      <c r="H61" s="34"/>
      <c r="I61" s="34"/>
      <c r="J61" s="34"/>
      <c r="K61" s="34"/>
    </row>
    <row r="62" customFormat="false" ht="15" hidden="false" customHeight="false" outlineLevel="0" collapsed="false">
      <c r="C62" s="34"/>
      <c r="D62" s="59"/>
      <c r="E62" s="34"/>
      <c r="F62" s="34"/>
      <c r="G62" s="34"/>
      <c r="H62" s="34"/>
      <c r="I62" s="34"/>
      <c r="J62" s="34"/>
      <c r="K62" s="34"/>
    </row>
    <row r="63" customFormat="false" ht="15" hidden="false" customHeight="false" outlineLevel="0" collapsed="false">
      <c r="A63" s="10"/>
      <c r="B63" s="10"/>
      <c r="C63" s="34"/>
      <c r="D63" s="34"/>
      <c r="E63" s="34"/>
      <c r="F63" s="34"/>
      <c r="G63" s="34"/>
      <c r="H63" s="34"/>
      <c r="I63" s="34"/>
      <c r="J63" s="34"/>
      <c r="K63" s="34"/>
    </row>
    <row r="64" customFormat="false" ht="15" hidden="false" customHeight="false" outlineLevel="0" collapsed="false">
      <c r="A64" s="10"/>
      <c r="B64" s="10"/>
      <c r="C64" s="34" t="s">
        <v>74</v>
      </c>
      <c r="D64" s="55"/>
      <c r="E64" s="60"/>
      <c r="F64" s="55"/>
      <c r="G64" s="34"/>
      <c r="H64" s="34"/>
      <c r="I64" s="34"/>
      <c r="J64" s="34"/>
      <c r="K64" s="34"/>
    </row>
    <row r="65" customFormat="false" ht="15" hidden="false" customHeight="false" outlineLevel="0" collapsed="false">
      <c r="A65" s="10"/>
      <c r="B65" s="10"/>
      <c r="C65" s="61" t="s">
        <v>49</v>
      </c>
      <c r="D65" s="61" t="s">
        <v>75</v>
      </c>
      <c r="E65" s="61" t="s">
        <v>51</v>
      </c>
      <c r="F65" s="34"/>
      <c r="G65" s="34"/>
      <c r="H65" s="34"/>
      <c r="I65" s="34"/>
      <c r="J65" s="34"/>
      <c r="K65" s="34"/>
    </row>
    <row r="66" customFormat="false" ht="15" hidden="false" customHeight="false" outlineLevel="0" collapsed="false">
      <c r="A66" s="10"/>
      <c r="B66" s="10"/>
      <c r="C66" s="62" t="s">
        <v>76</v>
      </c>
      <c r="D66" s="62" t="n">
        <f aca="false">E61</f>
        <v>583.825770421131</v>
      </c>
      <c r="E66" s="62" t="s">
        <v>56</v>
      </c>
      <c r="F66" s="34"/>
      <c r="G66" s="34"/>
      <c r="H66" s="34"/>
      <c r="I66" s="34"/>
      <c r="J66" s="34"/>
      <c r="K66" s="34"/>
    </row>
    <row r="67" customFormat="false" ht="15" hidden="false" customHeight="false" outlineLevel="0" collapsed="false">
      <c r="A67" s="10"/>
      <c r="B67" s="10"/>
      <c r="C67" s="34"/>
      <c r="D67" s="59"/>
      <c r="E67" s="34"/>
      <c r="F67" s="34"/>
      <c r="G67" s="34"/>
      <c r="H67" s="34"/>
      <c r="I67" s="34"/>
      <c r="J67" s="34"/>
      <c r="K67" s="34"/>
    </row>
    <row r="68" customFormat="false" ht="15" hidden="false" customHeight="false" outlineLevel="0" collapsed="false">
      <c r="A68" s="10"/>
      <c r="B68" s="10"/>
      <c r="C68" s="34" t="s">
        <v>77</v>
      </c>
      <c r="D68" s="34"/>
      <c r="E68" s="34"/>
      <c r="F68" s="34"/>
      <c r="G68" s="34"/>
      <c r="H68" s="34"/>
      <c r="I68" s="34"/>
      <c r="J68" s="34"/>
      <c r="K68" s="34"/>
    </row>
    <row r="69" customFormat="false" ht="15" hidden="false" customHeight="false" outlineLevel="0" collapsed="false">
      <c r="A69" s="10"/>
      <c r="B69" s="10"/>
      <c r="C69" s="34" t="s">
        <v>78</v>
      </c>
      <c r="D69" s="34"/>
      <c r="E69" s="34"/>
      <c r="F69" s="34"/>
      <c r="G69" s="34"/>
      <c r="H69" s="34"/>
      <c r="I69" s="34"/>
      <c r="J69" s="34"/>
      <c r="K69" s="34"/>
    </row>
    <row r="70" customFormat="false" ht="15" hidden="false" customHeight="false" outlineLevel="0" collapsed="false">
      <c r="A70" s="10"/>
      <c r="B70" s="10"/>
      <c r="C70" s="34" t="s">
        <v>64</v>
      </c>
      <c r="D70" s="34"/>
      <c r="E70" s="34"/>
      <c r="F70" s="34"/>
      <c r="G70" s="34"/>
      <c r="H70" s="34"/>
      <c r="I70" s="34"/>
      <c r="J70" s="34"/>
      <c r="K70" s="34"/>
    </row>
    <row r="71" customFormat="false" ht="15" hidden="false" customHeight="false" outlineLevel="0" collapsed="false">
      <c r="A71" s="10"/>
      <c r="B71" s="10"/>
      <c r="C71" s="34" t="s">
        <v>68</v>
      </c>
      <c r="D71" s="34"/>
      <c r="E71" s="34"/>
      <c r="F71" s="34"/>
      <c r="G71" s="34"/>
      <c r="H71" s="34"/>
      <c r="I71" s="34"/>
      <c r="J71" s="34"/>
      <c r="K71" s="34"/>
    </row>
    <row r="72" customFormat="false" ht="13.8" hidden="false" customHeight="false" outlineLevel="0" collapsed="false">
      <c r="A72" s="10"/>
      <c r="B72" s="10"/>
      <c r="C72" s="56" t="s">
        <v>79</v>
      </c>
      <c r="D72" s="34"/>
      <c r="E72" s="34"/>
      <c r="F72" s="34"/>
      <c r="G72" s="34"/>
      <c r="H72" s="34"/>
      <c r="I72" s="34"/>
      <c r="J72" s="34"/>
      <c r="K72" s="34"/>
    </row>
    <row r="73" customFormat="false" ht="13.8" hidden="false" customHeight="false" outlineLevel="0" collapsed="false">
      <c r="A73" s="10"/>
      <c r="B73" s="10"/>
      <c r="C73" s="56" t="s">
        <v>80</v>
      </c>
      <c r="D73" s="34"/>
      <c r="E73" s="34"/>
      <c r="F73" s="34"/>
      <c r="G73" s="34"/>
      <c r="H73" s="34"/>
      <c r="I73" s="34"/>
      <c r="J73" s="34"/>
      <c r="K73" s="34"/>
    </row>
    <row r="74" customFormat="false" ht="13.8" hidden="false" customHeight="false" outlineLevel="0" collapsed="false">
      <c r="A74" s="10"/>
      <c r="B74" s="10"/>
      <c r="C74" s="56" t="s">
        <v>81</v>
      </c>
      <c r="D74" s="34"/>
      <c r="E74" s="34"/>
      <c r="F74" s="34"/>
      <c r="G74" s="34"/>
      <c r="H74" s="34"/>
      <c r="I74" s="34"/>
      <c r="J74" s="34"/>
      <c r="K74" s="34"/>
    </row>
    <row r="75" customFormat="false" ht="15" hidden="false" customHeight="false" outlineLevel="0" collapsed="false">
      <c r="A75" s="10"/>
      <c r="B75" s="10"/>
      <c r="C75" s="34"/>
      <c r="D75" s="57"/>
      <c r="E75" s="34"/>
      <c r="F75" s="34"/>
      <c r="G75" s="34"/>
      <c r="H75" s="34"/>
      <c r="I75" s="34"/>
      <c r="J75" s="34"/>
      <c r="K75" s="34"/>
    </row>
    <row r="76" customFormat="false" ht="15" hidden="false" customHeight="false" outlineLevel="0" collapsed="false">
      <c r="A76" s="10"/>
      <c r="B76" s="10"/>
      <c r="C76" s="34" t="s">
        <v>72</v>
      </c>
      <c r="D76" s="34"/>
      <c r="E76" s="34"/>
      <c r="F76" s="34"/>
      <c r="G76" s="34"/>
      <c r="H76" s="34"/>
      <c r="I76" s="34"/>
      <c r="J76" s="34"/>
      <c r="K76" s="34"/>
    </row>
    <row r="77" customFormat="false" ht="15" hidden="false" customHeight="false" outlineLevel="0" collapsed="false">
      <c r="A77" s="10"/>
      <c r="B77" s="10"/>
      <c r="C77" s="34"/>
      <c r="D77" s="56" t="s">
        <v>82</v>
      </c>
      <c r="E77" s="34"/>
      <c r="F77" s="34" t="n">
        <f aca="false">D33*SIN(RADIANS(270)) + D32*SIN(RADIANS(90+D30)) + D66*SIN(RADIANS(90-D31))</f>
        <v>133.061373173967</v>
      </c>
      <c r="G77" s="34"/>
      <c r="H77" s="34"/>
      <c r="I77" s="34"/>
      <c r="J77" s="34"/>
      <c r="K77" s="34"/>
    </row>
    <row r="78" customFormat="false" ht="15" hidden="false" customHeight="false" outlineLevel="0" collapsed="false">
      <c r="A78" s="10"/>
      <c r="B78" s="10"/>
      <c r="C78" s="34"/>
      <c r="D78" s="59"/>
      <c r="E78" s="34"/>
      <c r="F78" s="34" t="s">
        <v>83</v>
      </c>
      <c r="G78" s="34"/>
      <c r="H78" s="34"/>
      <c r="I78" s="34"/>
      <c r="J78" s="34"/>
      <c r="K78" s="34"/>
    </row>
    <row r="79" customFormat="false" ht="15" hidden="false" customHeight="false" outlineLevel="0" collapsed="false">
      <c r="A79" s="10"/>
      <c r="B79" s="10"/>
      <c r="C79" s="34"/>
      <c r="D79" s="59"/>
      <c r="E79" s="34"/>
      <c r="F79" s="34"/>
      <c r="G79" s="34"/>
      <c r="H79" s="34"/>
      <c r="I79" s="34"/>
      <c r="J79" s="34"/>
      <c r="K79" s="34"/>
    </row>
    <row r="80" customFormat="false" ht="15" hidden="false" customHeight="false" outlineLevel="0" collapsed="false">
      <c r="A80" s="10"/>
      <c r="B80" s="10"/>
      <c r="C80" s="34"/>
      <c r="D80" s="34"/>
      <c r="E80" s="34"/>
      <c r="F80" s="34"/>
      <c r="G80" s="34"/>
      <c r="H80" s="34"/>
      <c r="I80" s="34"/>
      <c r="J80" s="34"/>
      <c r="K80" s="34"/>
    </row>
    <row r="81" customFormat="false" ht="15" hidden="false" customHeight="false" outlineLevel="0" collapsed="false">
      <c r="A81" s="10"/>
      <c r="B81" s="10"/>
      <c r="C81" s="34" t="s">
        <v>74</v>
      </c>
      <c r="D81" s="55"/>
      <c r="E81" s="60"/>
      <c r="F81" s="55"/>
      <c r="G81" s="34"/>
      <c r="H81" s="34"/>
      <c r="I81" s="34"/>
      <c r="J81" s="34"/>
      <c r="K81" s="34"/>
    </row>
    <row r="82" customFormat="false" ht="15" hidden="false" customHeight="false" outlineLevel="0" collapsed="false">
      <c r="A82" s="10"/>
      <c r="B82" s="10"/>
      <c r="C82" s="61" t="s">
        <v>49</v>
      </c>
      <c r="D82" s="61" t="s">
        <v>75</v>
      </c>
      <c r="E82" s="61" t="s">
        <v>51</v>
      </c>
      <c r="F82" s="34"/>
      <c r="G82" s="34"/>
      <c r="H82" s="34"/>
      <c r="I82" s="34"/>
      <c r="J82" s="34"/>
      <c r="K82" s="34"/>
    </row>
    <row r="83" customFormat="false" ht="15" hidden="false" customHeight="false" outlineLevel="0" collapsed="false">
      <c r="A83" s="10"/>
      <c r="B83" s="10"/>
      <c r="C83" s="62" t="s">
        <v>84</v>
      </c>
      <c r="D83" s="62" t="n">
        <f aca="false">F77</f>
        <v>133.061373173967</v>
      </c>
      <c r="E83" s="62" t="s">
        <v>56</v>
      </c>
      <c r="F83" s="34"/>
      <c r="G83" s="34"/>
      <c r="H83" s="34"/>
      <c r="I83" s="34"/>
      <c r="J83" s="34"/>
      <c r="K83" s="34"/>
    </row>
    <row r="84" s="64" customFormat="true" ht="15" hidden="false" customHeight="false" outlineLevel="0" collapsed="false">
      <c r="A84" s="63"/>
      <c r="B84" s="63"/>
      <c r="C84" s="55" t="s">
        <v>85</v>
      </c>
      <c r="D84" s="55"/>
      <c r="E84" s="55"/>
      <c r="F84" s="55"/>
      <c r="G84" s="55"/>
      <c r="H84" s="55"/>
      <c r="I84" s="55"/>
      <c r="J84" s="55"/>
      <c r="K84" s="55"/>
    </row>
    <row r="85" customFormat="false" ht="15" hidden="false" customHeight="false" outlineLevel="0" collapsed="false">
      <c r="A85" s="10"/>
      <c r="B85" s="10"/>
      <c r="C85" s="62" t="s">
        <v>86</v>
      </c>
      <c r="D85" s="62"/>
      <c r="E85" s="62"/>
      <c r="F85" s="34"/>
      <c r="G85" s="34"/>
      <c r="H85" s="34"/>
      <c r="I85" s="34"/>
      <c r="J85" s="34"/>
      <c r="K85" s="34"/>
    </row>
    <row r="86" customFormat="false" ht="15" hidden="false" customHeight="false" outlineLevel="0" collapsed="false">
      <c r="A86" s="10"/>
      <c r="B86" s="10"/>
      <c r="C86" s="62" t="s">
        <v>87</v>
      </c>
      <c r="D86" s="62"/>
      <c r="E86" s="62"/>
      <c r="F86" s="34"/>
      <c r="G86" s="34"/>
      <c r="H86" s="34"/>
      <c r="I86" s="34"/>
      <c r="J86" s="34"/>
      <c r="K86" s="34"/>
    </row>
    <row r="87" customFormat="false" ht="15" hidden="false" customHeight="false" outlineLevel="0" collapsed="false">
      <c r="A87" s="10"/>
      <c r="B87" s="10"/>
      <c r="C87" s="34"/>
      <c r="D87" s="59"/>
      <c r="E87" s="34"/>
      <c r="F87" s="34"/>
      <c r="G87" s="34"/>
      <c r="H87" s="34"/>
      <c r="I87" s="34"/>
      <c r="J87" s="34"/>
      <c r="K87" s="34"/>
    </row>
    <row r="88" customFormat="false" ht="15" hidden="false" customHeight="false" outlineLevel="0" collapsed="false">
      <c r="A88" s="10"/>
      <c r="B88" s="10"/>
      <c r="C88" s="34"/>
      <c r="D88" s="59"/>
      <c r="E88" s="34"/>
      <c r="F88" s="34"/>
      <c r="G88" s="34"/>
      <c r="H88" s="34"/>
      <c r="I88" s="34"/>
      <c r="J88" s="34"/>
      <c r="K88" s="34"/>
    </row>
  </sheetData>
  <conditionalFormatting sqref="A54:B54">
    <cfRule type="cellIs" priority="2" operator="greaterThan" aboveAverage="0" equalAverage="0" bottom="0" percent="0" rank="0" text="" dxfId="0">
      <formula>0</formula>
    </cfRule>
  </conditionalFormatting>
  <conditionalFormatting sqref="A60:B60">
    <cfRule type="cellIs" priority="3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0"/>
  <sheetViews>
    <sheetView showFormulas="false" showGridLines="true" showRowColHeaders="true" showZeros="true" rightToLeft="false" tabSelected="true" showOutlineSymbols="true" defaultGridColor="true" view="normal" topLeftCell="A106" colorId="64" zoomScale="140" zoomScaleNormal="140" zoomScalePageLayoutView="100" workbookViewId="0">
      <selection pane="topLeft" activeCell="M82" activeCellId="0" sqref="M82"/>
    </sheetView>
  </sheetViews>
  <sheetFormatPr defaultRowHeight="15" zeroHeight="false" outlineLevelRow="0" outlineLevelCol="0"/>
  <cols>
    <col collapsed="false" customWidth="true" hidden="false" outlineLevel="0" max="2" min="1" style="0" width="4.43"/>
    <col collapsed="false" customWidth="true" hidden="false" outlineLevel="0" max="3" min="3" style="0" width="24.57"/>
    <col collapsed="false" customWidth="true" hidden="false" outlineLevel="0" max="16" min="4" style="0" width="8.71"/>
    <col collapsed="false" customWidth="true" hidden="false" outlineLevel="0" max="17" min="17" style="0" width="14.49"/>
    <col collapsed="false" customWidth="true" hidden="false" outlineLevel="0" max="1025" min="18" style="0" width="8.71"/>
  </cols>
  <sheetData>
    <row r="1" customFormat="false" ht="21" hidden="false" customHeight="false" outlineLevel="0" collapsed="false">
      <c r="C1" s="3" t="s">
        <v>88</v>
      </c>
      <c r="D1" s="34"/>
      <c r="E1" s="34"/>
      <c r="F1" s="34"/>
      <c r="G1" s="34"/>
      <c r="H1" s="34"/>
      <c r="I1" s="34"/>
      <c r="J1" s="34"/>
      <c r="K1" s="34"/>
      <c r="N1" s="4" t="s">
        <v>1</v>
      </c>
      <c r="O1" s="52"/>
      <c r="P1" s="52"/>
      <c r="Q1" s="52"/>
      <c r="R1" s="52"/>
      <c r="S1" s="52"/>
      <c r="T1" s="52"/>
      <c r="U1" s="52"/>
      <c r="V1" s="52"/>
    </row>
    <row r="2" customFormat="false" ht="21" hidden="false" customHeight="false" outlineLevel="0" collapsed="false">
      <c r="C2" s="53" t="s">
        <v>47</v>
      </c>
      <c r="D2" s="34"/>
      <c r="E2" s="34"/>
      <c r="F2" s="34"/>
      <c r="G2" s="34"/>
      <c r="H2" s="34"/>
      <c r="I2" s="34"/>
      <c r="J2" s="34"/>
      <c r="K2" s="34"/>
      <c r="N2" s="4" t="s">
        <v>2</v>
      </c>
      <c r="O2" s="52"/>
      <c r="P2" s="52"/>
      <c r="Q2" s="52"/>
      <c r="R2" s="52"/>
      <c r="S2" s="52"/>
      <c r="T2" s="52"/>
      <c r="U2" s="52"/>
      <c r="V2" s="52"/>
    </row>
    <row r="3" customFormat="false" ht="15" hidden="false" customHeight="false" outlineLevel="0" collapsed="false">
      <c r="C3" s="34"/>
      <c r="D3" s="34"/>
      <c r="E3" s="34"/>
      <c r="F3" s="34"/>
      <c r="G3" s="34"/>
      <c r="H3" s="34"/>
      <c r="I3" s="34"/>
      <c r="J3" s="34"/>
      <c r="K3" s="34"/>
    </row>
    <row r="4" customFormat="false" ht="15" hidden="false" customHeight="false" outlineLevel="0" collapsed="false">
      <c r="C4" s="34"/>
      <c r="D4" s="34"/>
      <c r="E4" s="34"/>
      <c r="F4" s="34"/>
      <c r="G4" s="34"/>
      <c r="H4" s="34"/>
      <c r="I4" s="34"/>
      <c r="J4" s="34"/>
      <c r="K4" s="34"/>
    </row>
    <row r="5" customFormat="false" ht="15" hidden="false" customHeight="false" outlineLevel="0" collapsed="false">
      <c r="C5" s="34"/>
      <c r="D5" s="34"/>
      <c r="E5" s="34"/>
      <c r="F5" s="34"/>
      <c r="G5" s="34"/>
      <c r="H5" s="34"/>
      <c r="I5" s="34"/>
      <c r="J5" s="34"/>
      <c r="K5" s="34"/>
    </row>
    <row r="6" customFormat="false" ht="15" hidden="false" customHeight="false" outlineLevel="0" collapsed="false">
      <c r="C6" s="34"/>
      <c r="D6" s="34"/>
      <c r="E6" s="34"/>
      <c r="F6" s="34"/>
      <c r="G6" s="34"/>
      <c r="H6" s="34"/>
      <c r="I6" s="34"/>
      <c r="J6" s="34"/>
      <c r="K6" s="34"/>
    </row>
    <row r="7" customFormat="false" ht="15" hidden="false" customHeight="false" outlineLevel="0" collapsed="false">
      <c r="C7" s="34"/>
      <c r="D7" s="34"/>
      <c r="E7" s="34"/>
      <c r="F7" s="34"/>
      <c r="G7" s="34"/>
      <c r="H7" s="34"/>
      <c r="I7" s="34"/>
      <c r="J7" s="34"/>
      <c r="K7" s="34"/>
    </row>
    <row r="8" customFormat="false" ht="15" hidden="false" customHeight="false" outlineLevel="0" collapsed="false">
      <c r="C8" s="34"/>
      <c r="D8" s="34"/>
      <c r="E8" s="34"/>
      <c r="F8" s="34"/>
      <c r="G8" s="34"/>
      <c r="H8" s="34"/>
      <c r="I8" s="34"/>
      <c r="J8" s="34"/>
      <c r="K8" s="34"/>
    </row>
    <row r="9" customFormat="false" ht="15" hidden="false" customHeight="false" outlineLevel="0" collapsed="false">
      <c r="C9" s="34"/>
      <c r="D9" s="34"/>
      <c r="E9" s="34"/>
      <c r="F9" s="34"/>
      <c r="G9" s="34"/>
      <c r="H9" s="34"/>
      <c r="I9" s="34"/>
      <c r="J9" s="34"/>
      <c r="K9" s="34"/>
    </row>
    <row r="10" customFormat="false" ht="15" hidden="false" customHeight="false" outlineLevel="0" collapsed="false">
      <c r="C10" s="34"/>
      <c r="D10" s="34"/>
      <c r="E10" s="34"/>
      <c r="F10" s="34"/>
      <c r="G10" s="34"/>
      <c r="H10" s="34"/>
      <c r="I10" s="34"/>
      <c r="J10" s="34"/>
      <c r="K10" s="34"/>
    </row>
    <row r="11" customFormat="false" ht="15" hidden="false" customHeight="false" outlineLevel="0" collapsed="false">
      <c r="C11" s="34"/>
      <c r="D11" s="34"/>
      <c r="E11" s="34"/>
      <c r="F11" s="34"/>
      <c r="G11" s="34"/>
      <c r="H11" s="34"/>
      <c r="I11" s="34"/>
      <c r="J11" s="34"/>
      <c r="K11" s="34"/>
    </row>
    <row r="12" customFormat="false" ht="15" hidden="false" customHeight="false" outlineLevel="0" collapsed="false">
      <c r="C12" s="34"/>
      <c r="D12" s="34"/>
      <c r="E12" s="34"/>
      <c r="F12" s="34"/>
      <c r="G12" s="34"/>
      <c r="H12" s="34"/>
      <c r="I12" s="34"/>
      <c r="J12" s="34"/>
      <c r="K12" s="34"/>
    </row>
    <row r="13" customFormat="false" ht="15" hidden="false" customHeight="false" outlineLevel="0" collapsed="false">
      <c r="C13" s="34"/>
      <c r="D13" s="34"/>
      <c r="E13" s="34"/>
      <c r="F13" s="34"/>
      <c r="G13" s="34"/>
      <c r="H13" s="34"/>
      <c r="I13" s="34"/>
      <c r="J13" s="34"/>
      <c r="K13" s="34"/>
      <c r="R13" s="10"/>
    </row>
    <row r="14" customFormat="false" ht="15" hidden="false" customHeight="false" outlineLevel="0" collapsed="false">
      <c r="C14" s="34"/>
      <c r="D14" s="34"/>
      <c r="E14" s="34"/>
      <c r="F14" s="34"/>
      <c r="G14" s="34"/>
      <c r="H14" s="34"/>
      <c r="I14" s="34"/>
      <c r="J14" s="34"/>
      <c r="K14" s="34"/>
    </row>
    <row r="15" customFormat="false" ht="15" hidden="false" customHeight="false" outlineLevel="0" collapsed="false">
      <c r="C15" s="34"/>
      <c r="D15" s="34"/>
      <c r="E15" s="34"/>
      <c r="F15" s="34"/>
      <c r="G15" s="34"/>
      <c r="H15" s="34"/>
      <c r="I15" s="34"/>
      <c r="J15" s="34"/>
      <c r="K15" s="34"/>
    </row>
    <row r="16" customFormat="false" ht="15" hidden="false" customHeight="false" outlineLevel="0" collapsed="false">
      <c r="C16" s="34"/>
      <c r="D16" s="34"/>
      <c r="E16" s="34"/>
      <c r="F16" s="34"/>
      <c r="G16" s="34"/>
      <c r="H16" s="34"/>
      <c r="I16" s="34"/>
      <c r="J16" s="34"/>
      <c r="K16" s="34"/>
    </row>
    <row r="17" customFormat="false" ht="15" hidden="false" customHeight="false" outlineLevel="0" collapsed="false">
      <c r="C17" s="34"/>
      <c r="D17" s="34"/>
      <c r="E17" s="34"/>
      <c r="F17" s="34"/>
      <c r="G17" s="34"/>
      <c r="H17" s="34"/>
      <c r="I17" s="34"/>
      <c r="J17" s="34"/>
      <c r="K17" s="34"/>
    </row>
    <row r="18" customFormat="false" ht="15" hidden="false" customHeight="false" outlineLevel="0" collapsed="false">
      <c r="C18" s="34"/>
      <c r="D18" s="34"/>
      <c r="E18" s="34"/>
      <c r="F18" s="34"/>
      <c r="G18" s="34"/>
      <c r="H18" s="34"/>
      <c r="I18" s="34"/>
      <c r="J18" s="34"/>
      <c r="K18" s="34"/>
    </row>
    <row r="19" customFormat="false" ht="15" hidden="false" customHeight="false" outlineLevel="0" collapsed="false">
      <c r="C19" s="34"/>
      <c r="D19" s="34"/>
      <c r="E19" s="34"/>
      <c r="F19" s="34"/>
      <c r="G19" s="34"/>
      <c r="H19" s="34"/>
      <c r="I19" s="34"/>
      <c r="J19" s="34"/>
      <c r="K19" s="34"/>
    </row>
    <row r="20" customFormat="false" ht="15" hidden="false" customHeight="false" outlineLevel="0" collapsed="false">
      <c r="C20" s="34"/>
      <c r="D20" s="34"/>
      <c r="E20" s="34"/>
      <c r="F20" s="34"/>
      <c r="G20" s="34"/>
      <c r="H20" s="34"/>
      <c r="I20" s="34"/>
      <c r="J20" s="34"/>
      <c r="K20" s="34"/>
    </row>
    <row r="21" customFormat="false" ht="15" hidden="false" customHeight="false" outlineLevel="0" collapsed="false">
      <c r="C21" s="34"/>
      <c r="D21" s="34"/>
      <c r="E21" s="34"/>
      <c r="F21" s="34"/>
      <c r="G21" s="34"/>
      <c r="H21" s="34"/>
      <c r="I21" s="34"/>
      <c r="J21" s="34"/>
      <c r="K21" s="34"/>
    </row>
    <row r="22" customFormat="false" ht="15" hidden="false" customHeight="false" outlineLevel="0" collapsed="false">
      <c r="C22" s="34"/>
      <c r="D22" s="34"/>
      <c r="E22" s="34"/>
      <c r="F22" s="34"/>
      <c r="G22" s="34"/>
      <c r="H22" s="34"/>
      <c r="I22" s="34"/>
      <c r="J22" s="34"/>
      <c r="K22" s="34"/>
    </row>
    <row r="23" customFormat="false" ht="15" hidden="false" customHeight="false" outlineLevel="0" collapsed="false">
      <c r="C23" s="34"/>
      <c r="D23" s="34"/>
      <c r="E23" s="34"/>
      <c r="F23" s="34"/>
      <c r="G23" s="34"/>
      <c r="H23" s="34"/>
      <c r="I23" s="34"/>
      <c r="J23" s="34"/>
      <c r="K23" s="34"/>
    </row>
    <row r="24" customFormat="false" ht="15" hidden="false" customHeight="false" outlineLevel="0" collapsed="false">
      <c r="C24" s="34"/>
      <c r="D24" s="34"/>
      <c r="E24" s="34"/>
      <c r="F24" s="34"/>
      <c r="G24" s="34"/>
      <c r="H24" s="34"/>
      <c r="I24" s="34"/>
      <c r="J24" s="34"/>
      <c r="K24" s="34"/>
    </row>
    <row r="25" customFormat="false" ht="15" hidden="false" customHeight="false" outlineLevel="0" collapsed="false">
      <c r="C25" s="34"/>
      <c r="D25" s="34"/>
      <c r="E25" s="34"/>
      <c r="F25" s="34"/>
      <c r="G25" s="34"/>
      <c r="H25" s="34"/>
      <c r="I25" s="34"/>
      <c r="J25" s="34"/>
      <c r="K25" s="34"/>
    </row>
    <row r="26" customFormat="false" ht="15" hidden="false" customHeight="false" outlineLevel="0" collapsed="false">
      <c r="C26" s="34"/>
      <c r="D26" s="34"/>
      <c r="E26" s="34"/>
      <c r="F26" s="34"/>
      <c r="G26" s="34"/>
      <c r="H26" s="34"/>
      <c r="I26" s="34"/>
      <c r="J26" s="34"/>
      <c r="K26" s="34"/>
    </row>
    <row r="27" customFormat="false" ht="15" hidden="false" customHeight="false" outlineLevel="0" collapsed="false">
      <c r="C27" s="34"/>
      <c r="D27" s="34"/>
      <c r="E27" s="34"/>
      <c r="F27" s="34"/>
      <c r="G27" s="34"/>
      <c r="H27" s="34"/>
      <c r="I27" s="34"/>
      <c r="J27" s="34"/>
      <c r="K27" s="34"/>
    </row>
    <row r="28" customFormat="false" ht="15" hidden="false" customHeight="false" outlineLevel="0" collapsed="false">
      <c r="C28" s="34"/>
      <c r="D28" s="34"/>
      <c r="E28" s="34"/>
      <c r="F28" s="34"/>
      <c r="G28" s="34"/>
      <c r="H28" s="34"/>
      <c r="I28" s="34"/>
      <c r="J28" s="34"/>
      <c r="K28" s="34"/>
    </row>
    <row r="29" customFormat="false" ht="15" hidden="false" customHeight="false" outlineLevel="0" collapsed="false">
      <c r="C29" s="34"/>
      <c r="D29" s="34"/>
      <c r="E29" s="34"/>
      <c r="F29" s="34"/>
      <c r="G29" s="34"/>
      <c r="H29" s="34"/>
      <c r="I29" s="34"/>
      <c r="J29" s="34"/>
      <c r="K29" s="34"/>
    </row>
    <row r="30" customFormat="false" ht="15" hidden="false" customHeight="false" outlineLevel="0" collapsed="false">
      <c r="C30" s="34"/>
      <c r="D30" s="34"/>
      <c r="E30" s="34"/>
      <c r="F30" s="34"/>
      <c r="G30" s="34"/>
      <c r="H30" s="34"/>
      <c r="I30" s="34"/>
      <c r="J30" s="34"/>
      <c r="K30" s="34"/>
    </row>
    <row r="31" customFormat="false" ht="15" hidden="false" customHeight="false" outlineLevel="0" collapsed="false">
      <c r="C31" s="34"/>
      <c r="D31" s="34"/>
      <c r="E31" s="34"/>
      <c r="F31" s="34"/>
      <c r="G31" s="34"/>
      <c r="H31" s="34"/>
      <c r="I31" s="34"/>
      <c r="J31" s="34"/>
      <c r="K31" s="34"/>
    </row>
    <row r="32" customFormat="false" ht="15" hidden="false" customHeight="false" outlineLevel="0" collapsed="false">
      <c r="C32" s="34"/>
      <c r="D32" s="34"/>
      <c r="E32" s="34"/>
      <c r="F32" s="34"/>
      <c r="G32" s="34"/>
      <c r="H32" s="34"/>
      <c r="I32" s="34"/>
      <c r="J32" s="34"/>
      <c r="K32" s="34"/>
    </row>
    <row r="33" customFormat="false" ht="15" hidden="false" customHeight="false" outlineLevel="0" collapsed="false">
      <c r="C33" s="34"/>
      <c r="D33" s="34"/>
      <c r="E33" s="34"/>
      <c r="F33" s="34"/>
      <c r="G33" s="34"/>
      <c r="H33" s="34"/>
      <c r="I33" s="34"/>
      <c r="J33" s="34"/>
      <c r="K33" s="34"/>
    </row>
    <row r="34" customFormat="false" ht="15" hidden="false" customHeight="false" outlineLevel="0" collapsed="false">
      <c r="C34" s="34"/>
      <c r="D34" s="34"/>
      <c r="E34" s="34"/>
      <c r="F34" s="34"/>
      <c r="G34" s="34"/>
      <c r="H34" s="34"/>
      <c r="I34" s="34"/>
      <c r="J34" s="34"/>
      <c r="K34" s="34"/>
    </row>
    <row r="35" customFormat="false" ht="15.75" hidden="false" customHeight="false" outlineLevel="0" collapsed="false">
      <c r="C35" s="53" t="s">
        <v>89</v>
      </c>
      <c r="D35" s="34"/>
      <c r="E35" s="34"/>
      <c r="F35" s="34"/>
      <c r="G35" s="34"/>
      <c r="H35" s="34"/>
      <c r="I35" s="34"/>
      <c r="J35" s="34"/>
      <c r="K35" s="34"/>
    </row>
    <row r="36" customFormat="false" ht="15" hidden="false" customHeight="false" outlineLevel="0" collapsed="false">
      <c r="C36" s="54" t="s">
        <v>49</v>
      </c>
      <c r="D36" s="54" t="s">
        <v>50</v>
      </c>
      <c r="E36" s="54" t="s">
        <v>51</v>
      </c>
      <c r="F36" s="34"/>
      <c r="G36" s="34"/>
      <c r="H36" s="34"/>
      <c r="I36" s="34"/>
      <c r="J36" s="34"/>
      <c r="K36" s="34"/>
    </row>
    <row r="37" customFormat="false" ht="15" hidden="false" customHeight="false" outlineLevel="0" collapsed="false">
      <c r="C37" s="34" t="s">
        <v>90</v>
      </c>
      <c r="D37" s="55"/>
      <c r="E37" s="34"/>
      <c r="F37" s="34"/>
      <c r="G37" s="34"/>
      <c r="H37" s="34"/>
      <c r="I37" s="34"/>
      <c r="J37" s="34"/>
      <c r="K37" s="34"/>
    </row>
    <row r="38" customFormat="false" ht="15" hidden="false" customHeight="false" outlineLevel="0" collapsed="false">
      <c r="C38" s="34"/>
      <c r="D38" s="55"/>
      <c r="E38" s="34"/>
      <c r="F38" s="34"/>
      <c r="G38" s="34"/>
      <c r="H38" s="34"/>
      <c r="I38" s="34"/>
      <c r="J38" s="34"/>
      <c r="K38" s="34"/>
    </row>
    <row r="39" customFormat="false" ht="15.75" hidden="false" customHeight="false" outlineLevel="0" collapsed="false">
      <c r="C39" s="53" t="s">
        <v>58</v>
      </c>
      <c r="D39" s="34"/>
      <c r="E39" s="34"/>
      <c r="F39" s="34"/>
      <c r="G39" s="34"/>
      <c r="H39" s="34"/>
      <c r="I39" s="34"/>
      <c r="J39" s="34"/>
      <c r="K39" s="34"/>
    </row>
    <row r="40" customFormat="false" ht="15" hidden="false" customHeight="false" outlineLevel="0" collapsed="false">
      <c r="C40" s="34" t="s">
        <v>91</v>
      </c>
      <c r="D40" s="34"/>
      <c r="E40" s="34"/>
      <c r="F40" s="34"/>
      <c r="G40" s="34"/>
      <c r="H40" s="34"/>
      <c r="I40" s="34"/>
      <c r="J40" s="34"/>
      <c r="K40" s="34"/>
    </row>
    <row r="41" customFormat="false" ht="15" hidden="false" customHeight="false" outlineLevel="0" collapsed="false">
      <c r="C41" s="34" t="s">
        <v>92</v>
      </c>
      <c r="D41" s="34"/>
      <c r="E41" s="34"/>
      <c r="F41" s="34"/>
      <c r="G41" s="34"/>
      <c r="H41" s="34"/>
      <c r="I41" s="34"/>
      <c r="J41" s="34"/>
      <c r="K41" s="34"/>
    </row>
    <row r="42" customFormat="false" ht="15" hidden="false" customHeight="false" outlineLevel="0" collapsed="false">
      <c r="C42" s="34" t="s">
        <v>93</v>
      </c>
      <c r="D42" s="34"/>
      <c r="E42" s="34"/>
      <c r="F42" s="34"/>
      <c r="G42" s="34"/>
      <c r="H42" s="34"/>
      <c r="I42" s="34"/>
      <c r="J42" s="34"/>
      <c r="K42" s="34"/>
    </row>
    <row r="43" customFormat="false" ht="15" hidden="false" customHeight="false" outlineLevel="0" collapsed="false">
      <c r="C43" s="34" t="s">
        <v>94</v>
      </c>
      <c r="D43" s="34"/>
      <c r="E43" s="34"/>
      <c r="F43" s="34"/>
      <c r="G43" s="34"/>
      <c r="H43" s="34"/>
      <c r="I43" s="34"/>
      <c r="J43" s="34"/>
      <c r="K43" s="34"/>
    </row>
    <row r="44" customFormat="false" ht="15" hidden="false" customHeight="false" outlineLevel="0" collapsed="false">
      <c r="C44" s="34"/>
      <c r="D44" s="34"/>
      <c r="E44" s="34"/>
      <c r="F44" s="34"/>
      <c r="G44" s="34"/>
      <c r="H44" s="34"/>
      <c r="I44" s="34"/>
      <c r="J44" s="34"/>
      <c r="K44" s="34"/>
    </row>
    <row r="45" customFormat="false" ht="15" hidden="false" customHeight="false" outlineLevel="0" collapsed="false">
      <c r="C45" s="34"/>
      <c r="D45" s="34"/>
      <c r="E45" s="34"/>
      <c r="F45" s="34"/>
      <c r="G45" s="34"/>
      <c r="H45" s="34"/>
      <c r="I45" s="34"/>
      <c r="J45" s="34"/>
      <c r="K45" s="34"/>
    </row>
    <row r="46" customFormat="false" ht="15" hidden="false" customHeight="false" outlineLevel="0" collapsed="false">
      <c r="C46" s="34"/>
      <c r="D46" s="34"/>
      <c r="E46" s="34"/>
      <c r="F46" s="34"/>
      <c r="G46" s="34"/>
      <c r="H46" s="34" t="s">
        <v>95</v>
      </c>
      <c r="I46" s="34"/>
      <c r="J46" s="34"/>
      <c r="K46" s="34"/>
    </row>
    <row r="47" customFormat="false" ht="15" hidden="false" customHeight="false" outlineLevel="0" collapsed="false">
      <c r="C47" s="34"/>
      <c r="D47" s="34"/>
      <c r="E47" s="34"/>
      <c r="F47" s="34"/>
      <c r="G47" s="34"/>
      <c r="H47" s="34" t="s">
        <v>96</v>
      </c>
      <c r="I47" s="34"/>
      <c r="J47" s="34"/>
      <c r="K47" s="34"/>
    </row>
    <row r="48" customFormat="false" ht="15" hidden="false" customHeight="false" outlineLevel="0" collapsed="false">
      <c r="C48" s="34"/>
      <c r="D48" s="34"/>
      <c r="E48" s="34"/>
      <c r="F48" s="34"/>
      <c r="G48" s="34"/>
      <c r="H48" s="34" t="s">
        <v>97</v>
      </c>
      <c r="I48" s="34"/>
      <c r="J48" s="34"/>
      <c r="K48" s="34"/>
    </row>
    <row r="49" customFormat="false" ht="15" hidden="false" customHeight="false" outlineLevel="0" collapsed="false">
      <c r="C49" s="34"/>
      <c r="D49" s="34"/>
      <c r="E49" s="34"/>
      <c r="F49" s="34"/>
      <c r="G49" s="34"/>
      <c r="H49" s="34" t="s">
        <v>98</v>
      </c>
      <c r="I49" s="34"/>
      <c r="J49" s="34"/>
      <c r="K49" s="34"/>
    </row>
    <row r="50" customFormat="false" ht="15" hidden="false" customHeight="false" outlineLevel="0" collapsed="false">
      <c r="C50" s="34"/>
      <c r="D50" s="34"/>
      <c r="E50" s="34"/>
      <c r="F50" s="34"/>
      <c r="G50" s="34"/>
      <c r="H50" s="34"/>
      <c r="I50" s="34"/>
      <c r="J50" s="34"/>
      <c r="K50" s="34"/>
    </row>
    <row r="51" customFormat="false" ht="15" hidden="false" customHeight="false" outlineLevel="0" collapsed="false">
      <c r="C51" s="34"/>
      <c r="D51" s="34"/>
      <c r="E51" s="34"/>
      <c r="F51" s="34"/>
      <c r="G51" s="34"/>
      <c r="H51" s="34"/>
      <c r="I51" s="34"/>
      <c r="J51" s="34"/>
      <c r="K51" s="34"/>
    </row>
    <row r="52" customFormat="false" ht="15" hidden="false" customHeight="false" outlineLevel="0" collapsed="false">
      <c r="A52" s="10"/>
      <c r="B52" s="10"/>
      <c r="C52" s="34"/>
      <c r="D52" s="34"/>
      <c r="E52" s="34"/>
      <c r="F52" s="34"/>
      <c r="G52" s="34"/>
      <c r="H52" s="34"/>
      <c r="I52" s="34"/>
      <c r="J52" s="34"/>
      <c r="K52" s="34"/>
    </row>
    <row r="53" customFormat="false" ht="15" hidden="false" customHeight="false" outlineLevel="0" collapsed="false">
      <c r="A53" s="10"/>
      <c r="B53" s="10"/>
      <c r="C53" s="34"/>
      <c r="D53" s="34"/>
      <c r="E53" s="34"/>
      <c r="F53" s="34"/>
      <c r="G53" s="34"/>
      <c r="H53" s="34"/>
      <c r="I53" s="34"/>
      <c r="J53" s="34"/>
      <c r="K53" s="34"/>
      <c r="L53" s="0" t="s">
        <v>99</v>
      </c>
    </row>
    <row r="54" s="1" customFormat="true" ht="15" hidden="false" customHeight="false" outlineLevel="0" collapsed="false">
      <c r="C54" s="16"/>
      <c r="D54" s="29"/>
      <c r="E54" s="29"/>
      <c r="F54" s="29"/>
      <c r="G54" s="29"/>
      <c r="H54" s="29"/>
      <c r="I54" s="5"/>
      <c r="J54" s="5"/>
      <c r="K54" s="5"/>
    </row>
    <row r="55" s="1" customFormat="true" ht="13.8" hidden="false" customHeight="false" outlineLevel="0" collapsed="false">
      <c r="C55" s="29"/>
      <c r="D55" s="29"/>
      <c r="E55" s="29"/>
      <c r="F55" s="29"/>
      <c r="G55" s="29"/>
      <c r="H55" s="29"/>
      <c r="I55" s="5"/>
      <c r="J55" s="5"/>
      <c r="K55" s="5"/>
      <c r="L55" s="0" t="s">
        <v>100</v>
      </c>
      <c r="M55" s="0" t="n">
        <v>180</v>
      </c>
      <c r="N55" s="0" t="s">
        <v>101</v>
      </c>
      <c r="O55" s="0"/>
      <c r="P55" s="0" t="s">
        <v>102</v>
      </c>
      <c r="Q55" s="1" t="s">
        <v>103</v>
      </c>
      <c r="R55" s="1" t="n">
        <v>4.4482216153</v>
      </c>
    </row>
    <row r="56" customFormat="false" ht="13.8" hidden="false" customHeight="false" outlineLevel="0" collapsed="false">
      <c r="C56" s="65"/>
      <c r="D56" s="29"/>
      <c r="E56" s="29"/>
      <c r="F56" s="29"/>
      <c r="G56" s="55"/>
      <c r="H56" s="55"/>
      <c r="I56" s="34"/>
      <c r="J56" s="34"/>
      <c r="K56" s="34"/>
      <c r="Q56" s="0" t="s">
        <v>104</v>
      </c>
      <c r="R56" s="0" t="n">
        <v>0.3048</v>
      </c>
    </row>
    <row r="57" customFormat="false" ht="13.8" hidden="false" customHeight="false" outlineLevel="0" collapsed="false">
      <c r="C57" s="65"/>
      <c r="D57" s="29"/>
      <c r="E57" s="29"/>
      <c r="F57" s="29"/>
      <c r="G57" s="55"/>
      <c r="H57" s="55"/>
      <c r="I57" s="34"/>
      <c r="J57" s="34"/>
      <c r="K57" s="34"/>
      <c r="M57" s="9" t="s">
        <v>105</v>
      </c>
    </row>
    <row r="58" customFormat="false" ht="13.8" hidden="false" customHeight="false" outlineLevel="0" collapsed="false">
      <c r="C58" s="65"/>
      <c r="D58" s="29"/>
      <c r="E58" s="29"/>
      <c r="F58" s="29"/>
      <c r="G58" s="55"/>
      <c r="H58" s="55"/>
      <c r="I58" s="34"/>
      <c r="J58" s="34"/>
      <c r="K58" s="34"/>
      <c r="L58" s="64"/>
      <c r="M58" s="64"/>
      <c r="N58" s="64"/>
      <c r="O58" s="64"/>
      <c r="P58" s="64"/>
    </row>
    <row r="59" customFormat="false" ht="13.8" hidden="false" customHeight="false" outlineLevel="0" collapsed="false">
      <c r="C59" s="65"/>
      <c r="D59" s="29"/>
      <c r="E59" s="29"/>
      <c r="F59" s="29"/>
      <c r="G59" s="55"/>
      <c r="H59" s="55"/>
      <c r="I59" s="34"/>
      <c r="J59" s="34"/>
      <c r="K59" s="34"/>
      <c r="L59" s="64"/>
      <c r="M59" s="5" t="s">
        <v>106</v>
      </c>
      <c r="N59" s="5" t="s">
        <v>107</v>
      </c>
      <c r="O59" s="5" t="s">
        <v>108</v>
      </c>
      <c r="P59" s="5" t="s">
        <v>51</v>
      </c>
    </row>
    <row r="60" customFormat="false" ht="13.8" hidden="false" customHeight="false" outlineLevel="0" collapsed="false">
      <c r="C60" s="65"/>
      <c r="D60" s="55"/>
      <c r="E60" s="55"/>
      <c r="F60" s="55"/>
      <c r="G60" s="55"/>
      <c r="H60" s="55"/>
      <c r="I60" s="34"/>
      <c r="J60" s="34"/>
      <c r="K60" s="34"/>
      <c r="L60" s="64" t="s">
        <v>109</v>
      </c>
      <c r="M60" s="66" t="n">
        <v>0</v>
      </c>
      <c r="N60" s="66" t="n">
        <v>-5</v>
      </c>
      <c r="O60" s="66" t="n">
        <v>0</v>
      </c>
      <c r="P60" s="34" t="s">
        <v>110</v>
      </c>
    </row>
    <row r="61" customFormat="false" ht="13.8" hidden="false" customHeight="false" outlineLevel="0" collapsed="false">
      <c r="C61" s="65"/>
      <c r="D61" s="55"/>
      <c r="E61" s="55"/>
      <c r="F61" s="55"/>
      <c r="G61" s="55"/>
      <c r="H61" s="55"/>
      <c r="I61" s="34"/>
      <c r="J61" s="34"/>
      <c r="K61" s="34"/>
      <c r="L61" s="64" t="s">
        <v>111</v>
      </c>
      <c r="M61" s="66" t="n">
        <v>4</v>
      </c>
      <c r="N61" s="66" t="n">
        <v>0</v>
      </c>
      <c r="O61" s="66" t="n">
        <v>0</v>
      </c>
      <c r="P61" s="34" t="s">
        <v>110</v>
      </c>
    </row>
    <row r="62" customFormat="false" ht="13.8" hidden="false" customHeight="false" outlineLevel="0" collapsed="false">
      <c r="C62" s="65"/>
      <c r="D62" s="55"/>
      <c r="E62" s="55"/>
      <c r="F62" s="55"/>
      <c r="G62" s="55"/>
      <c r="H62" s="55"/>
      <c r="I62" s="34"/>
      <c r="J62" s="34"/>
      <c r="K62" s="34"/>
      <c r="L62" s="64" t="s">
        <v>112</v>
      </c>
      <c r="M62" s="66" t="n">
        <v>0</v>
      </c>
      <c r="N62" s="66" t="n">
        <v>0</v>
      </c>
      <c r="O62" s="66" t="n">
        <v>-2</v>
      </c>
      <c r="P62" s="34" t="s">
        <v>110</v>
      </c>
    </row>
    <row r="63" customFormat="false" ht="13.8" hidden="false" customHeight="false" outlineLevel="0" collapsed="false">
      <c r="C63" s="65"/>
      <c r="D63" s="55"/>
      <c r="E63" s="55"/>
      <c r="F63" s="55"/>
      <c r="G63" s="55"/>
      <c r="H63" s="55"/>
      <c r="I63" s="34"/>
      <c r="J63" s="34"/>
      <c r="K63" s="34"/>
      <c r="L63" s="64" t="s">
        <v>113</v>
      </c>
      <c r="M63" s="66" t="n">
        <v>-1</v>
      </c>
      <c r="N63" s="66" t="n">
        <v>0</v>
      </c>
      <c r="O63" s="66" t="n">
        <v>2</v>
      </c>
      <c r="P63" s="34" t="s">
        <v>110</v>
      </c>
    </row>
    <row r="64" customFormat="false" ht="13.8" hidden="false" customHeight="false" outlineLevel="0" collapsed="false">
      <c r="C64" s="65"/>
      <c r="D64" s="55"/>
      <c r="E64" s="55"/>
      <c r="F64" s="55"/>
      <c r="G64" s="55"/>
      <c r="H64" s="55"/>
      <c r="I64" s="34"/>
      <c r="J64" s="34"/>
      <c r="K64" s="34"/>
    </row>
    <row r="65" customFormat="false" ht="13.8" hidden="false" customHeight="false" outlineLevel="0" collapsed="false">
      <c r="C65" s="65"/>
      <c r="D65" s="55"/>
      <c r="E65" s="55"/>
      <c r="F65" s="55"/>
      <c r="G65" s="55"/>
      <c r="H65" s="55"/>
      <c r="I65" s="34"/>
      <c r="J65" s="34"/>
      <c r="K65" s="34"/>
      <c r="L65" s="0" t="s">
        <v>114</v>
      </c>
    </row>
    <row r="66" customFormat="false" ht="13.8" hidden="false" customHeight="false" outlineLevel="0" collapsed="false">
      <c r="C66" s="65"/>
      <c r="D66" s="55"/>
      <c r="E66" s="55"/>
      <c r="F66" s="55"/>
      <c r="G66" s="55"/>
      <c r="H66" s="55"/>
      <c r="I66" s="34"/>
      <c r="J66" s="34"/>
      <c r="K66" s="34"/>
    </row>
    <row r="67" customFormat="false" ht="13.8" hidden="false" customHeight="false" outlineLevel="0" collapsed="false">
      <c r="C67" s="65"/>
      <c r="D67" s="55"/>
      <c r="E67" s="55"/>
      <c r="F67" s="55"/>
      <c r="G67" s="55"/>
      <c r="H67" s="55"/>
      <c r="I67" s="34"/>
      <c r="J67" s="34"/>
      <c r="K67" s="34"/>
      <c r="L67" s="0" t="s">
        <v>100</v>
      </c>
      <c r="M67" s="0" t="n">
        <f aca="false">M55*R55</f>
        <v>800.679890754</v>
      </c>
      <c r="N67" s="0" t="s">
        <v>56</v>
      </c>
    </row>
    <row r="68" customFormat="false" ht="13.8" hidden="false" customHeight="false" outlineLevel="0" collapsed="false">
      <c r="C68" s="9" t="s">
        <v>115</v>
      </c>
      <c r="D68" s="55"/>
      <c r="E68" s="55"/>
      <c r="F68" s="55"/>
      <c r="G68" s="34"/>
      <c r="H68" s="34"/>
      <c r="I68" s="34"/>
      <c r="J68" s="34"/>
      <c r="K68" s="34"/>
    </row>
    <row r="69" s="64" customFormat="true" ht="13.8" hidden="false" customHeight="false" outlineLevel="0" collapsed="false">
      <c r="C69" s="55" t="s">
        <v>116</v>
      </c>
      <c r="D69" s="55"/>
      <c r="E69" s="55"/>
      <c r="F69" s="55"/>
      <c r="G69" s="55"/>
      <c r="H69" s="55"/>
      <c r="I69" s="55"/>
      <c r="J69" s="55"/>
      <c r="K69" s="55"/>
      <c r="L69" s="0"/>
      <c r="M69" s="0"/>
      <c r="N69" s="0"/>
      <c r="O69" s="0"/>
      <c r="P69" s="0"/>
    </row>
    <row r="70" s="64" customFormat="true" ht="13.8" hidden="false" customHeight="false" outlineLevel="0" collapsed="false">
      <c r="C70" s="55" t="s">
        <v>68</v>
      </c>
      <c r="D70" s="55"/>
      <c r="E70" s="55"/>
      <c r="F70" s="55"/>
      <c r="G70" s="55"/>
      <c r="H70" s="55"/>
      <c r="I70" s="55"/>
      <c r="J70" s="55"/>
      <c r="K70" s="55"/>
      <c r="M70" s="5" t="s">
        <v>106</v>
      </c>
      <c r="N70" s="5" t="s">
        <v>107</v>
      </c>
      <c r="O70" s="5" t="s">
        <v>108</v>
      </c>
      <c r="P70" s="5" t="s">
        <v>51</v>
      </c>
    </row>
    <row r="71" s="64" customFormat="true" ht="13.8" hidden="false" customHeight="false" outlineLevel="0" collapsed="false">
      <c r="C71" s="67" t="s">
        <v>117</v>
      </c>
      <c r="D71" s="54"/>
      <c r="E71" s="55"/>
      <c r="F71" s="55"/>
      <c r="G71" s="55"/>
      <c r="H71" s="55"/>
      <c r="I71" s="55"/>
      <c r="J71" s="55"/>
      <c r="K71" s="55"/>
      <c r="L71" s="64" t="s">
        <v>109</v>
      </c>
      <c r="M71" s="66" t="n">
        <f aca="false">M60*R56</f>
        <v>0</v>
      </c>
      <c r="N71" s="66" t="n">
        <f aca="false">N60*R56</f>
        <v>-1.524</v>
      </c>
      <c r="O71" s="66" t="n">
        <f aca="false">O60*R56</f>
        <v>0</v>
      </c>
      <c r="P71" s="34" t="s">
        <v>118</v>
      </c>
    </row>
    <row r="72" s="64" customFormat="true" ht="13.8" hidden="false" customHeight="false" outlineLevel="0" collapsed="false">
      <c r="C72" s="67" t="s">
        <v>119</v>
      </c>
      <c r="D72" s="68"/>
      <c r="E72" s="68"/>
      <c r="F72" s="68"/>
      <c r="G72" s="55"/>
      <c r="H72" s="55"/>
      <c r="I72" s="55"/>
      <c r="J72" s="55"/>
      <c r="K72" s="55"/>
      <c r="L72" s="64" t="s">
        <v>111</v>
      </c>
      <c r="M72" s="66" t="n">
        <f aca="false">M61*R56</f>
        <v>1.2192</v>
      </c>
      <c r="N72" s="66" t="n">
        <f aca="false">N61*R56</f>
        <v>0</v>
      </c>
      <c r="O72" s="66" t="n">
        <f aca="false">O61*R56</f>
        <v>0</v>
      </c>
      <c r="P72" s="34" t="s">
        <v>118</v>
      </c>
    </row>
    <row r="73" s="64" customFormat="true" ht="13.8" hidden="false" customHeight="false" outlineLevel="0" collapsed="false">
      <c r="C73" s="67" t="s">
        <v>120</v>
      </c>
      <c r="D73" s="55"/>
      <c r="E73" s="55"/>
      <c r="F73" s="55"/>
      <c r="G73" s="55"/>
      <c r="H73" s="55"/>
      <c r="I73" s="55"/>
      <c r="J73" s="55"/>
      <c r="K73" s="55"/>
      <c r="L73" s="64" t="s">
        <v>112</v>
      </c>
      <c r="M73" s="66" t="n">
        <f aca="false">M62*R56</f>
        <v>0</v>
      </c>
      <c r="N73" s="66" t="n">
        <f aca="false">N62*R56</f>
        <v>0</v>
      </c>
      <c r="O73" s="66" t="n">
        <f aca="false">O62*R56</f>
        <v>-0.6096</v>
      </c>
      <c r="P73" s="34" t="s">
        <v>118</v>
      </c>
    </row>
    <row r="74" s="64" customFormat="true" ht="13.8" hidden="false" customHeight="false" outlineLevel="0" collapsed="false">
      <c r="C74" s="67" t="s">
        <v>121</v>
      </c>
      <c r="D74" s="69"/>
      <c r="E74" s="69"/>
      <c r="F74" s="69"/>
      <c r="G74" s="55"/>
      <c r="H74" s="55"/>
      <c r="I74" s="55"/>
      <c r="J74" s="55"/>
      <c r="K74" s="55"/>
      <c r="L74" s="64" t="s">
        <v>113</v>
      </c>
      <c r="M74" s="66" t="n">
        <f aca="false">M63*R56</f>
        <v>-0.3048</v>
      </c>
      <c r="N74" s="66" t="n">
        <f aca="false">N63*R56</f>
        <v>0</v>
      </c>
      <c r="O74" s="66" t="n">
        <f aca="false">O63*R56</f>
        <v>0.6096</v>
      </c>
      <c r="P74" s="34" t="s">
        <v>118</v>
      </c>
    </row>
    <row r="75" s="64" customFormat="true" ht="15" hidden="false" customHeight="false" outlineLevel="0" collapsed="false">
      <c r="C75" s="55"/>
      <c r="D75" s="55"/>
      <c r="E75" s="55"/>
      <c r="F75" s="55"/>
      <c r="G75" s="55"/>
      <c r="H75" s="55"/>
      <c r="I75" s="55"/>
      <c r="J75" s="55"/>
      <c r="K75" s="55"/>
    </row>
    <row r="76" s="64" customFormat="true" ht="15" hidden="false" customHeight="false" outlineLevel="0" collapsed="false">
      <c r="C76" s="54" t="s">
        <v>122</v>
      </c>
      <c r="D76" s="55"/>
      <c r="E76" s="55"/>
      <c r="F76" s="55"/>
      <c r="G76" s="55"/>
      <c r="H76" s="55"/>
      <c r="I76" s="55"/>
      <c r="J76" s="55"/>
      <c r="K76" s="55"/>
      <c r="M76" s="10" t="s">
        <v>123</v>
      </c>
    </row>
    <row r="77" s="64" customFormat="true" ht="15" hidden="false" customHeight="false" outlineLevel="0" collapsed="false">
      <c r="C77" s="55" t="s">
        <v>124</v>
      </c>
      <c r="D77" s="69"/>
      <c r="E77" s="69"/>
      <c r="F77" s="69"/>
      <c r="G77" s="55"/>
      <c r="H77" s="55"/>
      <c r="I77" s="55"/>
      <c r="J77" s="55"/>
      <c r="K77" s="55"/>
      <c r="L77" s="10"/>
    </row>
    <row r="78" s="64" customFormat="true" ht="15" hidden="false" customHeight="false" outlineLevel="0" collapsed="false">
      <c r="C78" s="55" t="s">
        <v>125</v>
      </c>
      <c r="D78" s="55"/>
      <c r="E78" s="55"/>
      <c r="F78" s="55"/>
      <c r="G78" s="55"/>
      <c r="H78" s="55"/>
      <c r="I78" s="55"/>
      <c r="J78" s="55"/>
      <c r="K78" s="55"/>
      <c r="L78" s="34"/>
      <c r="M78" s="68" t="s">
        <v>106</v>
      </c>
      <c r="N78" s="68" t="s">
        <v>106</v>
      </c>
      <c r="O78" s="68" t="s">
        <v>108</v>
      </c>
      <c r="P78" s="34"/>
    </row>
    <row r="79" s="64" customFormat="true" ht="13.8" hidden="false" customHeight="false" outlineLevel="0" collapsed="false">
      <c r="C79" s="55" t="s">
        <v>126</v>
      </c>
      <c r="D79" s="55"/>
      <c r="E79" s="55"/>
      <c r="F79" s="55"/>
      <c r="G79" s="55"/>
      <c r="H79" s="55"/>
      <c r="I79" s="55"/>
      <c r="J79" s="55"/>
      <c r="K79" s="55"/>
      <c r="L79" s="70" t="s">
        <v>127</v>
      </c>
      <c r="M79" s="71" t="n">
        <f aca="false">M72-M71</f>
        <v>1.2192</v>
      </c>
      <c r="N79" s="71" t="n">
        <f aca="false">N72-N71</f>
        <v>1.524</v>
      </c>
      <c r="O79" s="71" t="n">
        <f aca="false">O72-O71</f>
        <v>0</v>
      </c>
      <c r="P79" s="34" t="s">
        <v>128</v>
      </c>
    </row>
    <row r="80" s="64" customFormat="true" ht="15" hidden="false" customHeight="false" outlineLevel="0" collapsed="false">
      <c r="C80" s="55"/>
      <c r="D80" s="69"/>
      <c r="E80" s="69"/>
      <c r="F80" s="69"/>
      <c r="G80" s="55"/>
      <c r="H80" s="55"/>
      <c r="I80" s="55"/>
      <c r="J80" s="55"/>
      <c r="K80" s="55"/>
      <c r="L80" s="70" t="s">
        <v>129</v>
      </c>
      <c r="M80" s="71" t="n">
        <f aca="false">M73-M71</f>
        <v>0</v>
      </c>
      <c r="N80" s="71" t="n">
        <f aca="false">N73-N71</f>
        <v>1.524</v>
      </c>
      <c r="O80" s="71" t="n">
        <f aca="false">O73-O71</f>
        <v>-0.6096</v>
      </c>
      <c r="P80" s="34" t="s">
        <v>128</v>
      </c>
    </row>
    <row r="81" s="64" customFormat="true" ht="15" hidden="false" customHeight="false" outlineLevel="0" collapsed="false">
      <c r="C81" s="54"/>
      <c r="D81" s="69"/>
      <c r="E81" s="69"/>
      <c r="F81" s="69"/>
      <c r="G81" s="55"/>
      <c r="H81" s="55"/>
      <c r="I81" s="55"/>
      <c r="J81" s="55"/>
      <c r="K81" s="55"/>
      <c r="L81" s="70" t="s">
        <v>130</v>
      </c>
      <c r="M81" s="71" t="n">
        <f aca="false">M74-M71</f>
        <v>-0.3048</v>
      </c>
      <c r="N81" s="71" t="n">
        <f aca="false">N74-N71</f>
        <v>1.524</v>
      </c>
      <c r="O81" s="71" t="n">
        <f aca="false">O74-O71</f>
        <v>0.6096</v>
      </c>
      <c r="P81" s="34" t="s">
        <v>128</v>
      </c>
    </row>
    <row r="82" s="64" customFormat="true" ht="15" hidden="false" customHeight="false" outlineLevel="0" collapsed="false">
      <c r="C82" s="55"/>
      <c r="D82" s="55"/>
      <c r="E82" s="55"/>
      <c r="F82" s="55"/>
      <c r="G82" s="55"/>
      <c r="H82" s="55"/>
      <c r="I82" s="55"/>
      <c r="J82" s="55"/>
      <c r="K82" s="55"/>
    </row>
    <row r="83" s="64" customFormat="true" ht="15" hidden="false" customHeight="false" outlineLevel="0" collapsed="false">
      <c r="C83" s="54"/>
      <c r="D83" s="68"/>
      <c r="E83" s="68"/>
      <c r="F83" s="68"/>
      <c r="G83" s="55"/>
      <c r="H83" s="55"/>
      <c r="I83" s="55"/>
      <c r="J83" s="55"/>
      <c r="K83" s="55"/>
      <c r="L83" s="64" t="s">
        <v>131</v>
      </c>
      <c r="M83" s="64" t="n">
        <f aca="false">SQRT(M79^2 + N79^2 +O79^2)</f>
        <v>1.95167226756953</v>
      </c>
    </row>
    <row r="84" s="64" customFormat="true" ht="15" hidden="false" customHeight="false" outlineLevel="0" collapsed="false">
      <c r="C84" s="54"/>
      <c r="D84" s="69"/>
      <c r="E84" s="69"/>
      <c r="F84" s="69"/>
      <c r="G84" s="55"/>
      <c r="H84" s="55"/>
      <c r="I84" s="55"/>
      <c r="J84" s="55"/>
      <c r="K84" s="55"/>
      <c r="L84" s="64" t="s">
        <v>132</v>
      </c>
      <c r="M84" s="64" t="n">
        <f aca="false">SQRT(M80^2 + N80^2 +O80^2)</f>
        <v>1.6413982332146</v>
      </c>
    </row>
    <row r="85" s="64" customFormat="true" ht="15" hidden="false" customHeight="false" outlineLevel="0" collapsed="false">
      <c r="C85" s="54"/>
      <c r="D85" s="69"/>
      <c r="E85" s="69"/>
      <c r="F85" s="69"/>
      <c r="G85" s="55"/>
      <c r="H85" s="55"/>
      <c r="I85" s="55"/>
      <c r="J85" s="55"/>
      <c r="K85" s="55"/>
      <c r="L85" s="64" t="s">
        <v>133</v>
      </c>
      <c r="M85" s="64" t="n">
        <f aca="false">SQRT(M81^2 + N81^2 +O81^2)</f>
        <v>1.66945835527575</v>
      </c>
    </row>
    <row r="86" s="64" customFormat="true" ht="15" hidden="false" customHeight="false" outlineLevel="0" collapsed="false">
      <c r="C86" s="54"/>
      <c r="D86" s="69"/>
      <c r="E86" s="69"/>
      <c r="F86" s="69"/>
      <c r="G86" s="55"/>
      <c r="H86" s="55"/>
      <c r="I86" s="55"/>
      <c r="J86" s="55"/>
      <c r="K86" s="55"/>
    </row>
    <row r="87" s="64" customFormat="true" ht="15" hidden="false" customHeight="false" outlineLevel="0" collapsed="false">
      <c r="C87" s="54"/>
      <c r="D87" s="69"/>
      <c r="E87" s="69"/>
      <c r="F87" s="69"/>
      <c r="G87" s="55"/>
      <c r="H87" s="55"/>
      <c r="I87" s="55"/>
      <c r="J87" s="55"/>
      <c r="K87" s="55"/>
      <c r="L87" s="34"/>
      <c r="M87" s="68" t="s">
        <v>106</v>
      </c>
      <c r="N87" s="68" t="s">
        <v>106</v>
      </c>
      <c r="O87" s="68" t="s">
        <v>108</v>
      </c>
      <c r="P87" s="34"/>
    </row>
    <row r="88" s="64" customFormat="true" ht="15" hidden="false" customHeight="false" outlineLevel="0" collapsed="false">
      <c r="C88" s="54"/>
      <c r="D88" s="69"/>
      <c r="E88" s="69"/>
      <c r="F88" s="69"/>
      <c r="G88" s="55"/>
      <c r="H88" s="55"/>
      <c r="I88" s="55"/>
      <c r="J88" s="55"/>
      <c r="K88" s="55"/>
      <c r="L88" s="70" t="s">
        <v>134</v>
      </c>
      <c r="M88" s="71" t="n">
        <f aca="false">M79/M83</f>
        <v>0.624695047554424</v>
      </c>
      <c r="N88" s="71" t="n">
        <f aca="false">N79/M83</f>
        <v>0.78086880944303</v>
      </c>
      <c r="O88" s="71" t="n">
        <f aca="false">O79/M83</f>
        <v>0</v>
      </c>
      <c r="P88" s="34" t="s">
        <v>135</v>
      </c>
    </row>
    <row r="89" s="64" customFormat="true" ht="15" hidden="false" customHeight="false" outlineLevel="0" collapsed="false">
      <c r="C89" s="55"/>
      <c r="D89" s="69"/>
      <c r="E89" s="69"/>
      <c r="F89" s="69"/>
      <c r="G89" s="55"/>
      <c r="H89" s="55"/>
      <c r="I89" s="55"/>
      <c r="J89" s="55"/>
      <c r="K89" s="55"/>
      <c r="L89" s="70" t="s">
        <v>136</v>
      </c>
      <c r="M89" s="71" t="n">
        <f aca="false">M80/M84</f>
        <v>0</v>
      </c>
      <c r="N89" s="71" t="n">
        <f aca="false">N80/M84</f>
        <v>0.928476690885259</v>
      </c>
      <c r="O89" s="71" t="n">
        <f aca="false">O80/M84</f>
        <v>-0.371390676354104</v>
      </c>
      <c r="P89" s="34" t="s">
        <v>135</v>
      </c>
    </row>
    <row r="90" s="64" customFormat="true" ht="15" hidden="false" customHeight="false" outlineLevel="0" collapsed="false">
      <c r="C90" s="55"/>
      <c r="D90" s="69"/>
      <c r="E90" s="69"/>
      <c r="F90" s="69"/>
      <c r="G90" s="55"/>
      <c r="H90" s="55"/>
      <c r="I90" s="29"/>
      <c r="J90" s="29"/>
      <c r="K90" s="29"/>
      <c r="L90" s="70" t="s">
        <v>137</v>
      </c>
      <c r="M90" s="71" t="n">
        <f aca="false">M81/M85</f>
        <v>-0.182574185835055</v>
      </c>
      <c r="N90" s="71" t="n">
        <f aca="false">N81/M85</f>
        <v>0.912870929175277</v>
      </c>
      <c r="O90" s="71" t="n">
        <f aca="false">O81/M85</f>
        <v>0.365148371670111</v>
      </c>
      <c r="P90" s="34" t="s">
        <v>135</v>
      </c>
    </row>
    <row r="91" s="64" customFormat="true" ht="15" hidden="false" customHeight="false" outlineLevel="0" collapsed="false">
      <c r="C91" s="55"/>
      <c r="D91" s="16"/>
      <c r="E91" s="29"/>
      <c r="F91" s="29"/>
      <c r="G91" s="29"/>
      <c r="H91" s="55"/>
      <c r="I91" s="29"/>
      <c r="J91" s="29"/>
      <c r="K91" s="37"/>
    </row>
    <row r="92" s="64" customFormat="true" ht="13.8" hidden="false" customHeight="false" outlineLevel="0" collapsed="false">
      <c r="C92" s="55"/>
      <c r="D92" s="16"/>
      <c r="E92" s="29"/>
      <c r="F92" s="29"/>
      <c r="G92" s="29"/>
      <c r="H92" s="55"/>
      <c r="I92" s="29"/>
      <c r="J92" s="41"/>
      <c r="K92" s="29"/>
    </row>
    <row r="93" s="64" customFormat="true" ht="13.8" hidden="false" customHeight="false" outlineLevel="0" collapsed="false">
      <c r="C93" s="55"/>
      <c r="D93" s="16"/>
      <c r="E93" s="37"/>
      <c r="F93" s="37"/>
      <c r="G93" s="29"/>
      <c r="H93" s="55"/>
      <c r="I93" s="29"/>
      <c r="J93" s="29"/>
      <c r="K93" s="37"/>
    </row>
    <row r="94" customFormat="false" ht="13.8" hidden="false" customHeight="false" outlineLevel="0" collapsed="false">
      <c r="C94" s="34"/>
      <c r="D94" s="16"/>
      <c r="E94" s="37"/>
      <c r="F94" s="37"/>
      <c r="G94" s="29"/>
      <c r="H94" s="55"/>
      <c r="I94" s="29"/>
      <c r="J94" s="29"/>
      <c r="K94" s="37"/>
    </row>
    <row r="95" customFormat="false" ht="13.8" hidden="false" customHeight="false" outlineLevel="0" collapsed="false">
      <c r="C95" s="34" t="s">
        <v>138</v>
      </c>
      <c r="D95" s="16"/>
      <c r="E95" s="37"/>
      <c r="F95" s="37"/>
      <c r="G95" s="29"/>
      <c r="H95" s="55"/>
      <c r="I95" s="29"/>
      <c r="J95" s="29"/>
      <c r="K95" s="37"/>
    </row>
    <row r="96" customFormat="false" ht="13.8" hidden="false" customHeight="false" outlineLevel="0" collapsed="false">
      <c r="C96" s="34" t="s">
        <v>139</v>
      </c>
      <c r="D96" s="16"/>
      <c r="E96" s="37"/>
      <c r="F96" s="37"/>
      <c r="G96" s="29"/>
      <c r="H96" s="55"/>
      <c r="I96" s="29"/>
      <c r="J96" s="29"/>
      <c r="K96" s="37"/>
    </row>
    <row r="97" customFormat="false" ht="13.8" hidden="false" customHeight="false" outlineLevel="0" collapsed="false">
      <c r="C97" s="34" t="s">
        <v>140</v>
      </c>
      <c r="D97" s="5"/>
      <c r="E97" s="5"/>
      <c r="F97" s="5"/>
      <c r="G97" s="5"/>
      <c r="H97" s="34"/>
      <c r="I97" s="34"/>
      <c r="J97" s="34"/>
      <c r="K97" s="34"/>
    </row>
    <row r="98" customFormat="false" ht="15" hidden="false" customHeight="false" outlineLevel="0" collapsed="false">
      <c r="C98" s="34"/>
      <c r="D98" s="72" t="n">
        <f aca="false">M88</f>
        <v>0.624695047554424</v>
      </c>
      <c r="E98" s="73" t="n">
        <f aca="false">M89</f>
        <v>0</v>
      </c>
      <c r="F98" s="73" t="n">
        <f aca="false">M90</f>
        <v>-0.182574185835055</v>
      </c>
      <c r="G98" s="74" t="n">
        <v>0</v>
      </c>
      <c r="H98" s="55"/>
      <c r="I98" s="55"/>
      <c r="J98" s="55"/>
      <c r="K98" s="55"/>
    </row>
    <row r="99" customFormat="false" ht="15" hidden="false" customHeight="false" outlineLevel="0" collapsed="false">
      <c r="C99" s="27" t="s">
        <v>12</v>
      </c>
      <c r="D99" s="75" t="n">
        <f aca="false">N88</f>
        <v>0.78086880944303</v>
      </c>
      <c r="E99" s="69" t="n">
        <f aca="false">N89</f>
        <v>0.928476690885259</v>
      </c>
      <c r="F99" s="69" t="n">
        <f aca="false">N90</f>
        <v>0.912870929175277</v>
      </c>
      <c r="G99" s="76" t="n">
        <f aca="false">-M67</f>
        <v>-800.679890754</v>
      </c>
      <c r="H99" s="55"/>
      <c r="I99" s="55"/>
      <c r="J99" s="55"/>
      <c r="K99" s="55"/>
    </row>
    <row r="100" customFormat="false" ht="15" hidden="false" customHeight="false" outlineLevel="0" collapsed="false">
      <c r="C100" s="34"/>
      <c r="D100" s="77" t="n">
        <f aca="false">O88</f>
        <v>0</v>
      </c>
      <c r="E100" s="78" t="n">
        <f aca="false">O89</f>
        <v>-0.371390676354104</v>
      </c>
      <c r="F100" s="78" t="n">
        <f aca="false">O90</f>
        <v>0.365148371670111</v>
      </c>
      <c r="G100" s="79" t="n">
        <v>0</v>
      </c>
      <c r="H100" s="55"/>
      <c r="I100" s="55"/>
      <c r="J100" s="55"/>
      <c r="K100" s="55"/>
    </row>
    <row r="101" customFormat="false" ht="15" hidden="false" customHeight="false" outlineLevel="0" collapsed="false">
      <c r="C101" s="34"/>
      <c r="D101" s="34" t="s">
        <v>141</v>
      </c>
      <c r="E101" s="34" t="s">
        <v>142</v>
      </c>
      <c r="F101" s="34" t="s">
        <v>143</v>
      </c>
      <c r="G101" s="34" t="s">
        <v>144</v>
      </c>
      <c r="H101" s="34"/>
      <c r="I101" s="34"/>
      <c r="J101" s="34"/>
      <c r="K101" s="34"/>
    </row>
    <row r="102" customFormat="false" ht="15" hidden="false" customHeight="false" outlineLevel="0" collapsed="false">
      <c r="C102" s="34" t="s">
        <v>145</v>
      </c>
      <c r="D102" s="34"/>
      <c r="E102" s="34" t="s">
        <v>51</v>
      </c>
      <c r="F102" s="34"/>
      <c r="G102" s="34"/>
      <c r="H102" s="34"/>
      <c r="I102" s="34"/>
      <c r="J102" s="34"/>
      <c r="K102" s="34"/>
    </row>
    <row r="103" customFormat="false" ht="15" hidden="false" customHeight="false" outlineLevel="0" collapsed="false">
      <c r="C103" s="34" t="s">
        <v>146</v>
      </c>
      <c r="D103" s="71" t="n">
        <v>-113.9428</v>
      </c>
      <c r="E103" s="34" t="s">
        <v>56</v>
      </c>
      <c r="F103" s="34"/>
      <c r="G103" s="34"/>
      <c r="H103" s="34"/>
      <c r="I103" s="34"/>
      <c r="J103" s="34"/>
      <c r="K103" s="34"/>
    </row>
    <row r="104" customFormat="false" ht="15" hidden="false" customHeight="false" outlineLevel="0" collapsed="false">
      <c r="C104" s="34" t="s">
        <v>147</v>
      </c>
      <c r="D104" s="71" t="n">
        <v>-383.2199</v>
      </c>
      <c r="E104" s="34" t="s">
        <v>56</v>
      </c>
      <c r="F104" s="34"/>
      <c r="G104" s="34"/>
      <c r="H104" s="34"/>
      <c r="I104" s="34"/>
      <c r="J104" s="34"/>
      <c r="K104" s="34"/>
    </row>
    <row r="105" customFormat="false" ht="15" hidden="false" customHeight="false" outlineLevel="0" collapsed="false">
      <c r="C105" s="34" t="s">
        <v>148</v>
      </c>
      <c r="D105" s="71" t="n">
        <v>-389.8326</v>
      </c>
      <c r="E105" s="34" t="s">
        <v>56</v>
      </c>
      <c r="F105" s="34"/>
      <c r="G105" s="34"/>
      <c r="H105" s="34"/>
      <c r="I105" s="34"/>
      <c r="J105" s="34"/>
      <c r="K105" s="34"/>
    </row>
    <row r="106" customFormat="false" ht="15" hidden="false" customHeight="false" outlineLevel="0" collapsed="false">
      <c r="C106" s="34"/>
      <c r="D106" s="34"/>
      <c r="E106" s="34"/>
      <c r="F106" s="34"/>
      <c r="G106" s="34"/>
      <c r="H106" s="34"/>
      <c r="I106" s="34"/>
      <c r="J106" s="34"/>
      <c r="K106" s="34"/>
    </row>
    <row r="107" customFormat="false" ht="15" hidden="false" customHeight="false" outlineLevel="0" collapsed="false">
      <c r="C107" s="34" t="s">
        <v>149</v>
      </c>
      <c r="D107" s="34"/>
      <c r="E107" s="34"/>
      <c r="F107" s="34"/>
      <c r="G107" s="34"/>
      <c r="H107" s="34"/>
      <c r="I107" s="34"/>
      <c r="J107" s="34"/>
      <c r="K107" s="34"/>
    </row>
    <row r="108" customFormat="false" ht="15" hidden="false" customHeight="false" outlineLevel="0" collapsed="false">
      <c r="C108" s="34" t="s">
        <v>150</v>
      </c>
      <c r="D108" s="34"/>
      <c r="E108" s="34"/>
      <c r="F108" s="34"/>
      <c r="G108" s="34"/>
      <c r="H108" s="34"/>
      <c r="I108" s="34"/>
      <c r="J108" s="34"/>
      <c r="K108" s="34"/>
    </row>
    <row r="109" customFormat="false" ht="15" hidden="false" customHeight="false" outlineLevel="0" collapsed="false">
      <c r="C109" s="34"/>
      <c r="D109" s="80" t="s">
        <v>106</v>
      </c>
      <c r="E109" s="80" t="s">
        <v>107</v>
      </c>
      <c r="F109" s="80" t="s">
        <v>108</v>
      </c>
      <c r="G109" s="80" t="s">
        <v>51</v>
      </c>
      <c r="H109" s="34"/>
      <c r="I109" s="34"/>
      <c r="J109" s="34"/>
      <c r="K109" s="34"/>
    </row>
    <row r="110" customFormat="false" ht="15" hidden="false" customHeight="false" outlineLevel="0" collapsed="false">
      <c r="C110" s="70" t="s">
        <v>151</v>
      </c>
      <c r="D110" s="71" t="n">
        <f aca="false">D103*M88</f>
        <v>-71.1795028644843</v>
      </c>
      <c r="E110" s="71" t="n">
        <f aca="false">D103*N88</f>
        <v>-88.9743785806053</v>
      </c>
      <c r="F110" s="71" t="n">
        <f aca="false">D103*O88</f>
        <v>-0</v>
      </c>
      <c r="G110" s="34" t="s">
        <v>152</v>
      </c>
      <c r="H110" s="34"/>
      <c r="I110" s="34"/>
      <c r="J110" s="34"/>
      <c r="K110" s="34"/>
    </row>
    <row r="111" customFormat="false" ht="15" hidden="false" customHeight="false" outlineLevel="0" collapsed="false">
      <c r="C111" s="70" t="s">
        <v>153</v>
      </c>
      <c r="D111" s="71" t="n">
        <f aca="false">D104*M89</f>
        <v>-0</v>
      </c>
      <c r="E111" s="71" t="n">
        <f aca="false">D104*N89</f>
        <v>-355.81074463338</v>
      </c>
      <c r="F111" s="71" t="n">
        <f aca="false">D104*O89</f>
        <v>142.324297853352</v>
      </c>
      <c r="G111" s="34" t="s">
        <v>152</v>
      </c>
      <c r="H111" s="34"/>
      <c r="I111" s="34"/>
      <c r="J111" s="34"/>
      <c r="K111" s="34"/>
    </row>
    <row r="112" customFormat="false" ht="15" hidden="false" customHeight="false" outlineLevel="0" collapsed="false">
      <c r="C112" s="70" t="s">
        <v>154</v>
      </c>
      <c r="D112" s="71" t="n">
        <f aca="false">D105*M90</f>
        <v>71.1733695569628</v>
      </c>
      <c r="E112" s="71" t="n">
        <f aca="false">D105*N90</f>
        <v>-355.866847784814</v>
      </c>
      <c r="F112" s="71" t="n">
        <f aca="false">D105*O90</f>
        <v>-142.346739113926</v>
      </c>
      <c r="G112" s="34" t="s">
        <v>152</v>
      </c>
      <c r="H112" s="34"/>
      <c r="I112" s="34"/>
      <c r="J112" s="34"/>
      <c r="K112" s="34"/>
    </row>
    <row r="113" customFormat="false" ht="15" hidden="false" customHeight="false" outlineLevel="0" collapsed="false">
      <c r="C113" s="34"/>
      <c r="D113" s="34"/>
      <c r="E113" s="34"/>
      <c r="F113" s="34"/>
      <c r="G113" s="34"/>
      <c r="H113" s="34"/>
      <c r="I113" s="34"/>
      <c r="J113" s="34"/>
      <c r="K113" s="34"/>
    </row>
    <row r="114" customFormat="false" ht="15" hidden="false" customHeight="false" outlineLevel="0" collapsed="false">
      <c r="C114" s="34" t="s">
        <v>155</v>
      </c>
      <c r="D114" s="34"/>
      <c r="E114" s="34"/>
      <c r="F114" s="34"/>
      <c r="G114" s="34"/>
      <c r="H114" s="34"/>
      <c r="I114" s="34"/>
      <c r="J114" s="34"/>
      <c r="K114" s="34"/>
    </row>
    <row r="115" customFormat="false" ht="15" hidden="false" customHeight="false" outlineLevel="0" collapsed="false">
      <c r="C115" s="34" t="s">
        <v>156</v>
      </c>
      <c r="D115" s="34"/>
      <c r="E115" s="34"/>
      <c r="F115" s="34"/>
      <c r="G115" s="34" t="s">
        <v>157</v>
      </c>
      <c r="H115" s="34"/>
      <c r="I115" s="34"/>
      <c r="J115" s="34"/>
      <c r="K115" s="34"/>
    </row>
    <row r="116" customFormat="false" ht="15" hidden="false" customHeight="false" outlineLevel="0" collapsed="false">
      <c r="C116" s="34"/>
      <c r="D116" s="34"/>
      <c r="E116" s="34" t="s">
        <v>51</v>
      </c>
      <c r="F116" s="34"/>
      <c r="G116" s="34" t="s">
        <v>158</v>
      </c>
      <c r="H116" s="34"/>
      <c r="I116" s="34"/>
      <c r="J116" s="34"/>
      <c r="K116" s="34"/>
    </row>
    <row r="117" customFormat="false" ht="15" hidden="false" customHeight="false" outlineLevel="0" collapsed="false">
      <c r="C117" s="56" t="s">
        <v>159</v>
      </c>
      <c r="D117" s="71" t="n">
        <f aca="false">DEGREES(ACOS((D110*D111+E110*E111+F110*F111)/(D103*D104)))</f>
        <v>43.5296141449363</v>
      </c>
      <c r="E117" s="34" t="s">
        <v>53</v>
      </c>
      <c r="F117" s="34"/>
      <c r="G117" s="34" t="s">
        <v>160</v>
      </c>
      <c r="H117" s="34"/>
      <c r="I117" s="34"/>
      <c r="J117" s="34"/>
      <c r="K117" s="34"/>
    </row>
    <row r="118" customFormat="false" ht="13.8" hidden="false" customHeight="false" outlineLevel="0" collapsed="false">
      <c r="C118" s="56" t="s">
        <v>161</v>
      </c>
      <c r="D118" s="71" t="n">
        <f aca="false">DEGREES(ACOS((D111*D112+E111*E112+F111*F112)/(D104*D105)))</f>
        <v>44.6048441626243</v>
      </c>
      <c r="E118" s="34" t="s">
        <v>53</v>
      </c>
      <c r="F118" s="81" t="s">
        <v>162</v>
      </c>
      <c r="G118" s="34"/>
      <c r="H118" s="34"/>
      <c r="I118" s="34"/>
      <c r="J118" s="34"/>
      <c r="K118" s="34"/>
    </row>
    <row r="119" customFormat="false" ht="13.8" hidden="false" customHeight="false" outlineLevel="0" collapsed="false">
      <c r="C119" s="56" t="s">
        <v>163</v>
      </c>
      <c r="D119" s="71" t="n">
        <f aca="false">DEGREES(ACOS((D110*D112+E110*E112+F110*F112)/(D103*D105)))</f>
        <v>53.2174824846834</v>
      </c>
      <c r="E119" s="34" t="s">
        <v>53</v>
      </c>
      <c r="F119" s="34" t="s">
        <v>164</v>
      </c>
      <c r="G119" s="34"/>
      <c r="H119" s="34"/>
      <c r="I119" s="34"/>
      <c r="J119" s="34"/>
      <c r="K119" s="34"/>
    </row>
    <row r="120" customFormat="false" ht="13.8" hidden="false" customHeight="false" outlineLevel="0" collapsed="false">
      <c r="C120" s="34"/>
      <c r="D120" s="34"/>
      <c r="E120" s="34"/>
      <c r="F120" s="34" t="s">
        <v>165</v>
      </c>
      <c r="G120" s="34"/>
      <c r="H120" s="34"/>
      <c r="I120" s="34"/>
      <c r="J120" s="34"/>
      <c r="K120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2021-09-24T14:55:23Z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