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A8576911-BB5D-45F4-BB9C-D695DA5F0190}" xr6:coauthVersionLast="47" xr6:coauthVersionMax="47" xr10:uidLastSave="{00000000-0000-0000-0000-000000000000}"/>
  <bookViews>
    <workbookView xWindow="-108" yWindow="-108" windowWidth="23256" windowHeight="12576" firstSheet="2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13" i="27" l="1"/>
  <c r="Y314" i="27"/>
  <c r="Y315" i="27"/>
  <c r="Y316" i="27"/>
  <c r="Y317" i="27"/>
  <c r="Y318" i="27"/>
  <c r="Y319" i="27"/>
  <c r="Y320" i="27"/>
  <c r="Y321" i="27"/>
  <c r="Y322" i="27"/>
  <c r="Y323" i="27"/>
  <c r="Y324" i="27"/>
  <c r="Y325" i="27"/>
  <c r="Y326" i="27"/>
  <c r="Y327" i="27"/>
  <c r="Y328" i="27"/>
  <c r="Y329" i="27"/>
  <c r="Y330" i="27"/>
  <c r="Y331" i="27"/>
  <c r="Y332" i="27"/>
  <c r="Y333" i="27"/>
  <c r="Y334" i="27"/>
  <c r="Y335" i="27"/>
  <c r="Y336" i="27"/>
  <c r="Y337" i="27"/>
  <c r="Y338" i="27"/>
  <c r="Y339" i="27"/>
  <c r="Y340" i="27"/>
  <c r="Y341" i="27"/>
  <c r="Y342" i="27"/>
  <c r="Y343" i="27"/>
  <c r="Y344" i="27"/>
  <c r="Y345" i="27"/>
  <c r="Y346" i="27"/>
  <c r="Y347" i="27"/>
  <c r="Y348" i="27"/>
  <c r="Y349" i="27"/>
  <c r="Y350" i="27"/>
  <c r="Y351" i="27"/>
  <c r="Y352" i="27"/>
  <c r="Y353" i="27"/>
  <c r="Y354" i="27"/>
  <c r="Y355" i="27"/>
  <c r="Y356" i="27"/>
  <c r="Y357" i="27"/>
  <c r="Y358" i="27"/>
  <c r="Y359" i="27"/>
  <c r="Y360" i="27"/>
  <c r="Y361" i="27"/>
  <c r="Y362" i="27"/>
  <c r="Y363" i="27"/>
  <c r="Y364" i="27"/>
  <c r="Y365" i="27"/>
  <c r="Y366" i="27"/>
  <c r="Y367" i="27"/>
  <c r="Y368" i="27"/>
  <c r="Y369" i="27"/>
  <c r="Y370" i="27"/>
  <c r="Y371" i="27"/>
  <c r="Y372" i="27"/>
  <c r="Y373" i="27"/>
  <c r="Y374" i="27"/>
  <c r="Y375" i="27"/>
  <c r="Y376" i="27"/>
  <c r="Y377" i="27"/>
  <c r="Y378" i="27"/>
  <c r="Y379" i="27"/>
  <c r="Y380" i="27"/>
  <c r="Y381" i="27"/>
  <c r="Y382" i="27"/>
  <c r="Y383" i="27"/>
  <c r="Y384" i="27"/>
  <c r="Y385" i="27"/>
  <c r="Y386" i="27"/>
  <c r="Y387" i="27"/>
  <c r="Y388" i="27"/>
  <c r="Y389" i="27"/>
  <c r="Y390" i="27"/>
  <c r="Y391" i="27"/>
  <c r="Y392" i="27"/>
  <c r="Y393" i="27"/>
  <c r="Y394" i="27"/>
  <c r="Y395" i="27"/>
  <c r="Y396" i="27"/>
  <c r="Y397" i="27"/>
  <c r="Y398" i="27"/>
  <c r="Y399" i="27"/>
  <c r="Y400" i="27"/>
  <c r="Y401" i="27"/>
  <c r="Y402" i="27"/>
  <c r="Y403" i="27"/>
  <c r="Y404" i="27"/>
  <c r="Y405" i="27"/>
  <c r="Y406" i="27"/>
  <c r="Y407" i="27"/>
  <c r="Y408" i="27"/>
  <c r="Y409" i="27"/>
  <c r="Y410" i="27"/>
  <c r="Y411" i="27"/>
  <c r="Y412" i="27"/>
  <c r="Y413" i="27"/>
  <c r="Y414" i="27"/>
  <c r="Y415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Y588" i="27"/>
  <c r="Y589" i="27"/>
  <c r="Y590" i="27"/>
  <c r="Y591" i="27"/>
  <c r="Y592" i="27"/>
  <c r="Y593" i="27"/>
  <c r="Y594" i="27"/>
  <c r="Y595" i="27"/>
  <c r="Y596" i="27"/>
  <c r="Y597" i="27"/>
  <c r="X313" i="27"/>
  <c r="X314" i="27"/>
  <c r="X315" i="27"/>
  <c r="X316" i="27"/>
  <c r="X317" i="27"/>
  <c r="X318" i="27"/>
  <c r="X319" i="27"/>
  <c r="X320" i="27"/>
  <c r="X321" i="27"/>
  <c r="X322" i="27"/>
  <c r="X323" i="27"/>
  <c r="X324" i="27"/>
  <c r="X325" i="27"/>
  <c r="X326" i="27"/>
  <c r="X327" i="27"/>
  <c r="X328" i="27"/>
  <c r="X329" i="27"/>
  <c r="X330" i="27"/>
  <c r="X331" i="27"/>
  <c r="X332" i="27"/>
  <c r="X333" i="27"/>
  <c r="X334" i="27"/>
  <c r="X335" i="27"/>
  <c r="X336" i="27"/>
  <c r="X337" i="27"/>
  <c r="X338" i="27"/>
  <c r="X339" i="27"/>
  <c r="X340" i="27"/>
  <c r="X341" i="27"/>
  <c r="X342" i="27"/>
  <c r="X343" i="27"/>
  <c r="X344" i="27"/>
  <c r="X345" i="27"/>
  <c r="X346" i="27"/>
  <c r="X347" i="27"/>
  <c r="X348" i="27"/>
  <c r="X349" i="27"/>
  <c r="X350" i="27"/>
  <c r="X351" i="27"/>
  <c r="X352" i="27"/>
  <c r="X353" i="27"/>
  <c r="X354" i="27"/>
  <c r="X355" i="27"/>
  <c r="X356" i="27"/>
  <c r="X357" i="27"/>
  <c r="X358" i="27"/>
  <c r="X359" i="27"/>
  <c r="X360" i="27"/>
  <c r="X361" i="27"/>
  <c r="X362" i="27"/>
  <c r="X363" i="27"/>
  <c r="X364" i="27"/>
  <c r="X365" i="27"/>
  <c r="X366" i="27"/>
  <c r="X367" i="27"/>
  <c r="X368" i="27"/>
  <c r="X369" i="27"/>
  <c r="X370" i="27"/>
  <c r="X371" i="27"/>
  <c r="X372" i="27"/>
  <c r="X373" i="27"/>
  <c r="X374" i="27"/>
  <c r="X375" i="27"/>
  <c r="X376" i="27"/>
  <c r="X377" i="27"/>
  <c r="X378" i="27"/>
  <c r="X379" i="27"/>
  <c r="X380" i="27"/>
  <c r="X381" i="27"/>
  <c r="X382" i="27"/>
  <c r="X383" i="27"/>
  <c r="X384" i="27"/>
  <c r="X385" i="27"/>
  <c r="X386" i="27"/>
  <c r="X387" i="27"/>
  <c r="X388" i="27"/>
  <c r="X389" i="27"/>
  <c r="X390" i="27"/>
  <c r="X391" i="27"/>
  <c r="X392" i="27"/>
  <c r="X393" i="27"/>
  <c r="X394" i="27"/>
  <c r="X395" i="27"/>
  <c r="X396" i="27"/>
  <c r="X397" i="27"/>
  <c r="X398" i="27"/>
  <c r="X399" i="27"/>
  <c r="X400" i="27"/>
  <c r="X401" i="27"/>
  <c r="X402" i="27"/>
  <c r="X403" i="27"/>
  <c r="X404" i="27"/>
  <c r="X405" i="27"/>
  <c r="X406" i="27"/>
  <c r="X407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W569" i="27"/>
  <c r="W570" i="27"/>
  <c r="W571" i="27"/>
  <c r="W572" i="27"/>
  <c r="W573" i="27"/>
  <c r="W574" i="27"/>
  <c r="W575" i="27"/>
  <c r="W576" i="27"/>
  <c r="W577" i="27"/>
  <c r="W578" i="27"/>
  <c r="W579" i="27"/>
  <c r="W580" i="27"/>
  <c r="W581" i="27"/>
  <c r="W582" i="27"/>
  <c r="W583" i="27"/>
  <c r="W584" i="27"/>
  <c r="W585" i="27"/>
  <c r="W586" i="27"/>
  <c r="W587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V418" i="27"/>
  <c r="V419" i="27"/>
  <c r="V420" i="27"/>
  <c r="V421" i="27"/>
  <c r="V422" i="27"/>
  <c r="V423" i="27"/>
  <c r="V424" i="27"/>
  <c r="V425" i="27"/>
  <c r="V426" i="27"/>
  <c r="V427" i="27"/>
  <c r="V428" i="27"/>
  <c r="V429" i="27"/>
  <c r="V430" i="27"/>
  <c r="V431" i="27"/>
  <c r="V432" i="27"/>
  <c r="V433" i="27"/>
  <c r="V434" i="27"/>
  <c r="V435" i="27"/>
  <c r="V436" i="27"/>
  <c r="V437" i="27"/>
  <c r="V438" i="27"/>
  <c r="V439" i="27"/>
  <c r="V440" i="27"/>
  <c r="V441" i="27"/>
  <c r="V442" i="27"/>
  <c r="V443" i="27"/>
  <c r="V444" i="27"/>
  <c r="V445" i="27"/>
  <c r="V446" i="27"/>
  <c r="V447" i="27"/>
  <c r="V448" i="27"/>
  <c r="V449" i="27"/>
  <c r="V450" i="27"/>
  <c r="V451" i="27"/>
  <c r="V452" i="27"/>
  <c r="V453" i="27"/>
  <c r="V454" i="27"/>
  <c r="V455" i="27"/>
  <c r="V456" i="27"/>
  <c r="V457" i="27"/>
  <c r="V458" i="27"/>
  <c r="V459" i="27"/>
  <c r="V460" i="27"/>
  <c r="V461" i="27"/>
  <c r="V462" i="27"/>
  <c r="V463" i="27"/>
  <c r="V464" i="27"/>
  <c r="V465" i="27"/>
  <c r="V466" i="27"/>
  <c r="V467" i="27"/>
  <c r="V468" i="27"/>
  <c r="V469" i="27"/>
  <c r="V470" i="27"/>
  <c r="V471" i="27"/>
  <c r="V472" i="27"/>
  <c r="V473" i="27"/>
  <c r="V474" i="27"/>
  <c r="V475" i="27"/>
  <c r="V476" i="27"/>
  <c r="V477" i="27"/>
  <c r="V478" i="27"/>
  <c r="V479" i="27"/>
  <c r="V480" i="27"/>
  <c r="V481" i="27"/>
  <c r="V482" i="27"/>
  <c r="V483" i="27"/>
  <c r="V484" i="27"/>
  <c r="V485" i="27"/>
  <c r="V486" i="27"/>
  <c r="V487" i="27"/>
  <c r="V488" i="27"/>
  <c r="V489" i="27"/>
  <c r="V490" i="27"/>
  <c r="V491" i="27"/>
  <c r="V492" i="27"/>
  <c r="V493" i="27"/>
  <c r="V494" i="27"/>
  <c r="V495" i="27"/>
  <c r="V496" i="27"/>
  <c r="V497" i="27"/>
  <c r="V498" i="27"/>
  <c r="V499" i="27"/>
  <c r="V500" i="27"/>
  <c r="V501" i="27"/>
  <c r="V502" i="27"/>
  <c r="V503" i="27"/>
  <c r="V504" i="27"/>
  <c r="V505" i="27"/>
  <c r="V506" i="27"/>
  <c r="V507" i="27"/>
  <c r="V508" i="27"/>
  <c r="V509" i="27"/>
  <c r="V510" i="27"/>
  <c r="V511" i="27"/>
  <c r="V512" i="27"/>
  <c r="V513" i="27"/>
  <c r="V514" i="27"/>
  <c r="V515" i="27"/>
  <c r="V516" i="27"/>
  <c r="V517" i="27"/>
  <c r="V518" i="27"/>
  <c r="V519" i="27"/>
  <c r="V520" i="27"/>
  <c r="V521" i="27"/>
  <c r="V522" i="27"/>
  <c r="V523" i="27"/>
  <c r="V524" i="27"/>
  <c r="V525" i="27"/>
  <c r="V526" i="27"/>
  <c r="V527" i="27"/>
  <c r="V528" i="27"/>
  <c r="V529" i="27"/>
  <c r="V530" i="27"/>
  <c r="V531" i="27"/>
  <c r="V532" i="27"/>
  <c r="V533" i="27"/>
  <c r="V534" i="27"/>
  <c r="V535" i="27"/>
  <c r="V536" i="27"/>
  <c r="V537" i="27"/>
  <c r="V538" i="27"/>
  <c r="V539" i="27"/>
  <c r="V540" i="27"/>
  <c r="V541" i="27"/>
  <c r="V542" i="27"/>
  <c r="V543" i="27"/>
  <c r="V544" i="27"/>
  <c r="V545" i="27"/>
  <c r="V546" i="27"/>
  <c r="V547" i="27"/>
  <c r="V548" i="27"/>
  <c r="V549" i="27"/>
  <c r="V550" i="27"/>
  <c r="V551" i="27"/>
  <c r="V552" i="27"/>
  <c r="V553" i="27"/>
  <c r="V554" i="27"/>
  <c r="V555" i="27"/>
  <c r="V556" i="27"/>
  <c r="V557" i="27"/>
  <c r="V558" i="27"/>
  <c r="V559" i="27"/>
  <c r="V560" i="27"/>
  <c r="V561" i="27"/>
  <c r="V562" i="27"/>
  <c r="V563" i="27"/>
  <c r="V564" i="27"/>
  <c r="V565" i="27"/>
  <c r="V566" i="27"/>
  <c r="V567" i="27"/>
  <c r="V568" i="27"/>
  <c r="V569" i="27"/>
  <c r="V570" i="27"/>
  <c r="V571" i="27"/>
  <c r="V572" i="27"/>
  <c r="V573" i="27"/>
  <c r="V574" i="27"/>
  <c r="V575" i="27"/>
  <c r="V576" i="27"/>
  <c r="V577" i="27"/>
  <c r="V578" i="27"/>
  <c r="V579" i="27"/>
  <c r="V580" i="27"/>
  <c r="V581" i="27"/>
  <c r="V582" i="27"/>
  <c r="V583" i="27"/>
  <c r="V584" i="27"/>
  <c r="V585" i="27"/>
  <c r="V586" i="27"/>
  <c r="V587" i="27"/>
  <c r="V588" i="27"/>
  <c r="V589" i="27"/>
  <c r="V590" i="27"/>
  <c r="V591" i="27"/>
  <c r="V592" i="27"/>
  <c r="V593" i="27"/>
  <c r="V594" i="27"/>
  <c r="V595" i="27"/>
  <c r="V596" i="27"/>
  <c r="V597" i="27"/>
  <c r="V598" i="27"/>
  <c r="V599" i="27"/>
  <c r="V600" i="27"/>
  <c r="V601" i="27"/>
  <c r="V602" i="27"/>
  <c r="V603" i="27"/>
  <c r="V604" i="27"/>
  <c r="V605" i="27"/>
  <c r="V606" i="27"/>
  <c r="V607" i="27"/>
  <c r="V608" i="27"/>
  <c r="V609" i="27"/>
  <c r="V610" i="27"/>
  <c r="V611" i="27"/>
  <c r="V612" i="27"/>
  <c r="V613" i="27"/>
  <c r="V614" i="27"/>
  <c r="V615" i="27"/>
  <c r="V616" i="27"/>
  <c r="V617" i="27"/>
  <c r="V618" i="27"/>
  <c r="V619" i="27"/>
  <c r="V620" i="27"/>
  <c r="V621" i="27"/>
  <c r="V622" i="27"/>
  <c r="V623" i="27"/>
  <c r="V624" i="27"/>
  <c r="V625" i="27"/>
  <c r="V626" i="27"/>
  <c r="V627" i="27"/>
  <c r="V628" i="27"/>
  <c r="V629" i="27"/>
  <c r="V630" i="27"/>
  <c r="V631" i="27"/>
  <c r="V632" i="27"/>
  <c r="V633" i="27"/>
  <c r="V634" i="27"/>
  <c r="V635" i="27"/>
  <c r="V636" i="27"/>
  <c r="V637" i="27"/>
  <c r="V638" i="27"/>
  <c r="V639" i="27"/>
  <c r="V640" i="27"/>
  <c r="V641" i="27"/>
  <c r="V642" i="27"/>
  <c r="V643" i="27"/>
  <c r="V644" i="27"/>
  <c r="V645" i="27"/>
  <c r="V646" i="27"/>
  <c r="V647" i="27"/>
  <c r="V648" i="27"/>
  <c r="V649" i="27"/>
  <c r="V650" i="27"/>
  <c r="V651" i="27"/>
  <c r="V652" i="27"/>
  <c r="V653" i="27"/>
  <c r="V654" i="27"/>
  <c r="V655" i="27"/>
  <c r="V656" i="27"/>
  <c r="V657" i="27"/>
  <c r="V658" i="27"/>
  <c r="V659" i="27"/>
  <c r="V660" i="27"/>
  <c r="V661" i="27"/>
  <c r="V662" i="27"/>
  <c r="V663" i="27"/>
  <c r="V664" i="27"/>
  <c r="U313" i="27"/>
  <c r="U314" i="27"/>
  <c r="U315" i="27"/>
  <c r="U316" i="27"/>
  <c r="U317" i="27"/>
  <c r="U318" i="27"/>
  <c r="U319" i="27"/>
  <c r="U320" i="27"/>
  <c r="U321" i="27"/>
  <c r="U322" i="27"/>
  <c r="U323" i="27"/>
  <c r="U324" i="27"/>
  <c r="U325" i="27"/>
  <c r="U326" i="27"/>
  <c r="U327" i="27"/>
  <c r="U328" i="27"/>
  <c r="U329" i="27"/>
  <c r="U330" i="27"/>
  <c r="U331" i="27"/>
  <c r="U332" i="27"/>
  <c r="U333" i="27"/>
  <c r="U334" i="27"/>
  <c r="U335" i="27"/>
  <c r="U336" i="27"/>
  <c r="U337" i="27"/>
  <c r="U338" i="27"/>
  <c r="U339" i="27"/>
  <c r="U340" i="27"/>
  <c r="U341" i="27"/>
  <c r="U342" i="27"/>
  <c r="U343" i="27"/>
  <c r="U344" i="27"/>
  <c r="U345" i="27"/>
  <c r="U346" i="27"/>
  <c r="U347" i="27"/>
  <c r="U348" i="27"/>
  <c r="U349" i="27"/>
  <c r="U350" i="27"/>
  <c r="U351" i="27"/>
  <c r="U352" i="27"/>
  <c r="U353" i="27"/>
  <c r="U354" i="27"/>
  <c r="U355" i="27"/>
  <c r="U356" i="27"/>
  <c r="U357" i="27"/>
  <c r="U358" i="27"/>
  <c r="U359" i="27"/>
  <c r="U360" i="27"/>
  <c r="U361" i="27"/>
  <c r="U362" i="27"/>
  <c r="U363" i="27"/>
  <c r="U364" i="27"/>
  <c r="U365" i="27"/>
  <c r="U366" i="27"/>
  <c r="U367" i="27"/>
  <c r="U368" i="27"/>
  <c r="U369" i="27"/>
  <c r="U370" i="27"/>
  <c r="U371" i="27"/>
  <c r="U372" i="27"/>
  <c r="U373" i="27"/>
  <c r="U374" i="27"/>
  <c r="U375" i="27"/>
  <c r="U376" i="27"/>
  <c r="U377" i="27"/>
  <c r="U378" i="27"/>
  <c r="U379" i="27"/>
  <c r="U380" i="27"/>
  <c r="U381" i="27"/>
  <c r="U382" i="27"/>
  <c r="U383" i="27"/>
  <c r="U384" i="27"/>
  <c r="U385" i="27"/>
  <c r="U386" i="27"/>
  <c r="U387" i="27"/>
  <c r="U388" i="27"/>
  <c r="U389" i="27"/>
  <c r="U390" i="27"/>
  <c r="U391" i="27"/>
  <c r="U392" i="27"/>
  <c r="U393" i="27"/>
  <c r="U394" i="27"/>
  <c r="U395" i="27"/>
  <c r="U396" i="27"/>
  <c r="U397" i="27"/>
  <c r="U398" i="27"/>
  <c r="U399" i="27"/>
  <c r="U400" i="27"/>
  <c r="U401" i="27"/>
  <c r="U402" i="27"/>
  <c r="U403" i="27"/>
  <c r="U404" i="27"/>
  <c r="U405" i="27"/>
  <c r="U406" i="27"/>
  <c r="U407" i="27"/>
  <c r="U408" i="27"/>
  <c r="U409" i="27"/>
  <c r="U410" i="27"/>
  <c r="U411" i="27"/>
  <c r="U412" i="27"/>
  <c r="U413" i="27"/>
  <c r="U414" i="27"/>
  <c r="U415" i="27"/>
  <c r="U416" i="27"/>
  <c r="U417" i="27"/>
  <c r="U418" i="27"/>
  <c r="U419" i="27"/>
  <c r="U420" i="27"/>
  <c r="U421" i="27"/>
  <c r="U422" i="27"/>
  <c r="U423" i="27"/>
  <c r="U424" i="27"/>
  <c r="U425" i="27"/>
  <c r="U426" i="27"/>
  <c r="U427" i="27"/>
  <c r="U428" i="27"/>
  <c r="U429" i="27"/>
  <c r="U430" i="27"/>
  <c r="U431" i="27"/>
  <c r="U432" i="27"/>
  <c r="U433" i="27"/>
  <c r="U434" i="27"/>
  <c r="U435" i="27"/>
  <c r="U436" i="27"/>
  <c r="U437" i="27"/>
  <c r="U438" i="27"/>
  <c r="U439" i="27"/>
  <c r="U440" i="27"/>
  <c r="U441" i="27"/>
  <c r="U442" i="27"/>
  <c r="U443" i="27"/>
  <c r="U444" i="27"/>
  <c r="U445" i="27"/>
  <c r="U446" i="27"/>
  <c r="U447" i="27"/>
  <c r="U448" i="27"/>
  <c r="U449" i="27"/>
  <c r="U450" i="27"/>
  <c r="U451" i="27"/>
  <c r="U452" i="27"/>
  <c r="U453" i="27"/>
  <c r="U454" i="27"/>
  <c r="U455" i="27"/>
  <c r="U456" i="27"/>
  <c r="U457" i="27"/>
  <c r="U458" i="27"/>
  <c r="U459" i="27"/>
  <c r="U460" i="27"/>
  <c r="U461" i="27"/>
  <c r="U462" i="27"/>
  <c r="U463" i="27"/>
  <c r="U464" i="27"/>
  <c r="U465" i="27"/>
  <c r="U466" i="27"/>
  <c r="U467" i="27"/>
  <c r="U468" i="27"/>
  <c r="U469" i="27"/>
  <c r="U470" i="27"/>
  <c r="U471" i="27"/>
  <c r="U472" i="27"/>
  <c r="U473" i="27"/>
  <c r="U474" i="27"/>
  <c r="U475" i="27"/>
  <c r="U476" i="27"/>
  <c r="U477" i="27"/>
  <c r="U478" i="27"/>
  <c r="U479" i="27"/>
  <c r="U480" i="27"/>
  <c r="U481" i="27"/>
  <c r="U482" i="27"/>
  <c r="U483" i="27"/>
  <c r="U484" i="27"/>
  <c r="U485" i="27"/>
  <c r="U486" i="27"/>
  <c r="U487" i="27"/>
  <c r="U488" i="27"/>
  <c r="U489" i="27"/>
  <c r="U490" i="27"/>
  <c r="U491" i="27"/>
  <c r="U492" i="27"/>
  <c r="U493" i="27"/>
  <c r="U494" i="27"/>
  <c r="U495" i="27"/>
  <c r="U496" i="27"/>
  <c r="U497" i="27"/>
  <c r="U498" i="27"/>
  <c r="U499" i="27"/>
  <c r="U500" i="27"/>
  <c r="U501" i="27"/>
  <c r="U502" i="27"/>
  <c r="U503" i="27"/>
  <c r="U504" i="27"/>
  <c r="U505" i="27"/>
  <c r="U506" i="27"/>
  <c r="U507" i="27"/>
  <c r="U508" i="27"/>
  <c r="U509" i="27"/>
  <c r="U510" i="27"/>
  <c r="U511" i="27"/>
  <c r="U512" i="27"/>
  <c r="U513" i="27"/>
  <c r="U514" i="27"/>
  <c r="U515" i="27"/>
  <c r="A330" i="27"/>
  <c r="F300" i="2"/>
  <c r="B300" i="2" s="1"/>
  <c r="B300" i="5" s="1"/>
  <c r="X302" i="27" s="1"/>
  <c r="W290" i="27"/>
  <c r="W291" i="27"/>
  <c r="W292" i="27"/>
  <c r="W293" i="27"/>
  <c r="W294" i="27"/>
  <c r="W295" i="27"/>
  <c r="W296" i="27"/>
  <c r="W297" i="27"/>
  <c r="W298" i="27"/>
  <c r="W299" i="27"/>
  <c r="W300" i="27"/>
  <c r="W301" i="27"/>
  <c r="W303" i="27"/>
  <c r="W304" i="27"/>
  <c r="W305" i="27"/>
  <c r="W306" i="27"/>
  <c r="W307" i="27"/>
  <c r="W308" i="27"/>
  <c r="W309" i="27"/>
  <c r="W310" i="27"/>
  <c r="W311" i="27"/>
  <c r="W312" i="27"/>
  <c r="B291" i="5"/>
  <c r="B292" i="5"/>
  <c r="X294" i="27" s="1"/>
  <c r="B293" i="5"/>
  <c r="B294" i="5"/>
  <c r="B295" i="5"/>
  <c r="B296" i="5"/>
  <c r="B297" i="5"/>
  <c r="B298" i="5"/>
  <c r="X300" i="27" s="1"/>
  <c r="B299" i="5"/>
  <c r="B301" i="5"/>
  <c r="B302" i="5"/>
  <c r="B303" i="5"/>
  <c r="B304" i="5"/>
  <c r="B305" i="5"/>
  <c r="B306" i="5"/>
  <c r="X308" i="27" s="1"/>
  <c r="B307" i="5"/>
  <c r="B308" i="5"/>
  <c r="X310" i="27" s="1"/>
  <c r="B309" i="5"/>
  <c r="B291" i="2"/>
  <c r="B292" i="2"/>
  <c r="B293" i="2"/>
  <c r="B294" i="2"/>
  <c r="B295" i="2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V293" i="27" s="1"/>
  <c r="B292" i="1"/>
  <c r="U294" i="27" s="1"/>
  <c r="B293" i="1"/>
  <c r="U295" i="27" s="1"/>
  <c r="B294" i="1"/>
  <c r="U296" i="27" s="1"/>
  <c r="B295" i="1"/>
  <c r="B295" i="4" s="1"/>
  <c r="V297" i="27" s="1"/>
  <c r="B297" i="1"/>
  <c r="U299" i="27" s="1"/>
  <c r="B298" i="1"/>
  <c r="B298" i="4" s="1"/>
  <c r="V300" i="27" s="1"/>
  <c r="B299" i="1"/>
  <c r="B299" i="4" s="1"/>
  <c r="V301" i="27" s="1"/>
  <c r="B300" i="1"/>
  <c r="U302" i="27" s="1"/>
  <c r="B301" i="1"/>
  <c r="B301" i="4" s="1"/>
  <c r="V303" i="27" s="1"/>
  <c r="B302" i="1"/>
  <c r="B302" i="4" s="1"/>
  <c r="V304" i="27" s="1"/>
  <c r="B303" i="1"/>
  <c r="B303" i="4" s="1"/>
  <c r="V305" i="27" s="1"/>
  <c r="B305" i="1"/>
  <c r="U307" i="27" s="1"/>
  <c r="B307" i="1"/>
  <c r="B307" i="4" s="1"/>
  <c r="V309" i="27" s="1"/>
  <c r="B308" i="1"/>
  <c r="U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Y306" i="27" s="1"/>
  <c r="B303" i="3"/>
  <c r="B300" i="3"/>
  <c r="B299" i="3"/>
  <c r="Y301" i="27" s="1"/>
  <c r="B297" i="3"/>
  <c r="Y299" i="27" s="1"/>
  <c r="B296" i="3"/>
  <c r="Y298" i="27" s="1"/>
  <c r="B294" i="3"/>
  <c r="Y296" i="27" s="1"/>
  <c r="B293" i="3"/>
  <c r="B292" i="3"/>
  <c r="Y294" i="27" s="1"/>
  <c r="A176" i="27"/>
  <c r="B274" i="5"/>
  <c r="X276" i="27" s="1"/>
  <c r="B275" i="5"/>
  <c r="B276" i="5"/>
  <c r="B277" i="5"/>
  <c r="B278" i="5"/>
  <c r="X280" i="27" s="1"/>
  <c r="B279" i="5"/>
  <c r="B280" i="5"/>
  <c r="B281" i="5"/>
  <c r="X283" i="27" s="1"/>
  <c r="B282" i="5"/>
  <c r="X284" i="27" s="1"/>
  <c r="B283" i="5"/>
  <c r="B284" i="5"/>
  <c r="B285" i="5"/>
  <c r="B286" i="5"/>
  <c r="X288" i="27" s="1"/>
  <c r="B287" i="5"/>
  <c r="B288" i="5"/>
  <c r="B289" i="5"/>
  <c r="X291" i="27" s="1"/>
  <c r="B290" i="5"/>
  <c r="X292" i="27" s="1"/>
  <c r="B274" i="2"/>
  <c r="B275" i="2"/>
  <c r="B276" i="2"/>
  <c r="B277" i="2"/>
  <c r="B278" i="2"/>
  <c r="B279" i="2"/>
  <c r="B280" i="2"/>
  <c r="W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U290" i="27" s="1"/>
  <c r="I282" i="1"/>
  <c r="B282" i="1" s="1"/>
  <c r="U284" i="27" s="1"/>
  <c r="B278" i="1"/>
  <c r="B278" i="4" s="1"/>
  <c r="V280" i="27" s="1"/>
  <c r="B274" i="1"/>
  <c r="B274" i="4" s="1"/>
  <c r="V276" i="27" s="1"/>
  <c r="B275" i="1"/>
  <c r="U277" i="27" s="1"/>
  <c r="B276" i="1"/>
  <c r="U278" i="27" s="1"/>
  <c r="B277" i="1"/>
  <c r="B277" i="4" s="1"/>
  <c r="V279" i="27" s="1"/>
  <c r="B279" i="1"/>
  <c r="U281" i="27" s="1"/>
  <c r="B280" i="1"/>
  <c r="U282" i="27" s="1"/>
  <c r="B281" i="1"/>
  <c r="U283" i="27" s="1"/>
  <c r="B283" i="1"/>
  <c r="U285" i="27" s="1"/>
  <c r="B284" i="1"/>
  <c r="U286" i="27" s="1"/>
  <c r="B285" i="1"/>
  <c r="B285" i="4" s="1"/>
  <c r="V287" i="27" s="1"/>
  <c r="B286" i="1"/>
  <c r="B286" i="4" s="1"/>
  <c r="V288" i="27" s="1"/>
  <c r="B287" i="1"/>
  <c r="U289" i="27" s="1"/>
  <c r="B289" i="1"/>
  <c r="U291" i="27" s="1"/>
  <c r="B290" i="1"/>
  <c r="B290" i="4" s="1"/>
  <c r="V292" i="27" s="1"/>
  <c r="B288" i="3"/>
  <c r="B287" i="3"/>
  <c r="B286" i="3"/>
  <c r="C282" i="3"/>
  <c r="B282" i="3" s="1"/>
  <c r="Y284" i="27" s="1"/>
  <c r="J290" i="3"/>
  <c r="I290" i="3"/>
  <c r="F290" i="3"/>
  <c r="G281" i="3"/>
  <c r="B281" i="3" s="1"/>
  <c r="Y283" i="27" s="1"/>
  <c r="K280" i="3"/>
  <c r="G280" i="3"/>
  <c r="D280" i="3"/>
  <c r="B109" i="3"/>
  <c r="B104" i="3"/>
  <c r="Y106" i="27" s="1"/>
  <c r="B81" i="3"/>
  <c r="I279" i="3"/>
  <c r="N279" i="3"/>
  <c r="B279" i="3" s="1"/>
  <c r="Y281" i="27" s="1"/>
  <c r="E278" i="3"/>
  <c r="E289" i="3"/>
  <c r="C289" i="3"/>
  <c r="B289" i="3" s="1"/>
  <c r="Y291" i="27" s="1"/>
  <c r="B1" i="3"/>
  <c r="B290" i="3"/>
  <c r="Y292" i="27" s="1"/>
  <c r="B275" i="3"/>
  <c r="Y277" i="27" s="1"/>
  <c r="B276" i="3"/>
  <c r="Y278" i="27" s="1"/>
  <c r="B277" i="3"/>
  <c r="Y279" i="27" s="1"/>
  <c r="B278" i="3"/>
  <c r="Y280" i="27" s="1"/>
  <c r="B283" i="3"/>
  <c r="Y285" i="27" s="1"/>
  <c r="B284" i="3"/>
  <c r="Y286" i="27" s="1"/>
  <c r="B285" i="3"/>
  <c r="Y290" i="27"/>
  <c r="B274" i="3"/>
  <c r="Y276" i="27" s="1"/>
  <c r="A114" i="27"/>
  <c r="B273" i="3"/>
  <c r="B273" i="5" s="1"/>
  <c r="X275" i="27" s="1"/>
  <c r="B272" i="3"/>
  <c r="B270" i="3"/>
  <c r="B268" i="3"/>
  <c r="B264" i="3"/>
  <c r="B262" i="3"/>
  <c r="B259" i="3"/>
  <c r="B258" i="5"/>
  <c r="X260" i="27" s="1"/>
  <c r="B261" i="5"/>
  <c r="X263" i="27" s="1"/>
  <c r="B272" i="5"/>
  <c r="X274" i="27" s="1"/>
  <c r="B256" i="2"/>
  <c r="W258" i="27" s="1"/>
  <c r="B257" i="2"/>
  <c r="W259" i="27" s="1"/>
  <c r="B258" i="2"/>
  <c r="W260" i="27" s="1"/>
  <c r="B259" i="2"/>
  <c r="B260" i="2"/>
  <c r="B260" i="5" s="1"/>
  <c r="X262" i="27" s="1"/>
  <c r="B261" i="2"/>
  <c r="W263" i="27" s="1"/>
  <c r="B262" i="2"/>
  <c r="W264" i="27" s="1"/>
  <c r="B263" i="2"/>
  <c r="B263" i="5" s="1"/>
  <c r="X265" i="27" s="1"/>
  <c r="B265" i="2"/>
  <c r="W267" i="27" s="1"/>
  <c r="B266" i="2"/>
  <c r="W268" i="27" s="1"/>
  <c r="B267" i="2"/>
  <c r="W269" i="27" s="1"/>
  <c r="B268" i="2"/>
  <c r="B268" i="5" s="1"/>
  <c r="X270" i="27" s="1"/>
  <c r="B269" i="2"/>
  <c r="W271" i="27" s="1"/>
  <c r="B270" i="2"/>
  <c r="W272" i="27" s="1"/>
  <c r="B271" i="2"/>
  <c r="W273" i="27" s="1"/>
  <c r="B272" i="2"/>
  <c r="W274" i="27" s="1"/>
  <c r="B273" i="2"/>
  <c r="W275" i="27" s="1"/>
  <c r="C264" i="2"/>
  <c r="B264" i="2" s="1"/>
  <c r="W266" i="27" s="1"/>
  <c r="K114" i="2"/>
  <c r="E96" i="2"/>
  <c r="B256" i="1"/>
  <c r="B256" i="4" s="1"/>
  <c r="V258" i="27" s="1"/>
  <c r="B257" i="1"/>
  <c r="U259" i="27" s="1"/>
  <c r="B258" i="1"/>
  <c r="B258" i="4" s="1"/>
  <c r="V260" i="27" s="1"/>
  <c r="B259" i="1"/>
  <c r="U261" i="27" s="1"/>
  <c r="B260" i="1"/>
  <c r="B260" i="4" s="1"/>
  <c r="V262" i="27" s="1"/>
  <c r="B261" i="1"/>
  <c r="U263" i="27" s="1"/>
  <c r="B262" i="1"/>
  <c r="B263" i="1"/>
  <c r="U265" i="27" s="1"/>
  <c r="B265" i="1"/>
  <c r="U267" i="27" s="1"/>
  <c r="B266" i="1"/>
  <c r="U268" i="27" s="1"/>
  <c r="B267" i="1"/>
  <c r="B267" i="4" s="1"/>
  <c r="V269" i="27" s="1"/>
  <c r="B268" i="1"/>
  <c r="B268" i="4" s="1"/>
  <c r="V270" i="27" s="1"/>
  <c r="B269" i="1"/>
  <c r="U271" i="27" s="1"/>
  <c r="B272" i="1"/>
  <c r="U274" i="27" s="1"/>
  <c r="J273" i="1"/>
  <c r="D273" i="1"/>
  <c r="C273" i="1"/>
  <c r="I271" i="1"/>
  <c r="B271" i="1" s="1"/>
  <c r="U273" i="27" s="1"/>
  <c r="L270" i="1"/>
  <c r="B270" i="1" s="1"/>
  <c r="D264" i="1"/>
  <c r="B264" i="1" s="1"/>
  <c r="B264" i="4" s="1"/>
  <c r="V266" i="27" s="1"/>
  <c r="B242" i="5"/>
  <c r="B250" i="5"/>
  <c r="X252" i="27" s="1"/>
  <c r="B253" i="3"/>
  <c r="Y255" i="27" s="1"/>
  <c r="B252" i="3"/>
  <c r="Y254" i="27" s="1"/>
  <c r="B251" i="3"/>
  <c r="Y253" i="27" s="1"/>
  <c r="B250" i="3"/>
  <c r="B249" i="3"/>
  <c r="B248" i="3"/>
  <c r="B247" i="3"/>
  <c r="Y249" i="27" s="1"/>
  <c r="B246" i="3"/>
  <c r="Y248" i="27" s="1"/>
  <c r="B245" i="3"/>
  <c r="Y247" i="27" s="1"/>
  <c r="B243" i="3"/>
  <c r="B242" i="3"/>
  <c r="B241" i="3"/>
  <c r="B240" i="3"/>
  <c r="B239" i="3"/>
  <c r="B238" i="3"/>
  <c r="Y240" i="27" s="1"/>
  <c r="B236" i="3"/>
  <c r="B255" i="3"/>
  <c r="Y257" i="27" s="1"/>
  <c r="Y11" i="27"/>
  <c r="Y20" i="27"/>
  <c r="Y21" i="27"/>
  <c r="Y27" i="27"/>
  <c r="Y29" i="27"/>
  <c r="Y35" i="27"/>
  <c r="Y36" i="27"/>
  <c r="Y37" i="27"/>
  <c r="Y38" i="27"/>
  <c r="Y39" i="27"/>
  <c r="Y40" i="27"/>
  <c r="Y42" i="27"/>
  <c r="Y46" i="27"/>
  <c r="Y57" i="27"/>
  <c r="Y62" i="27"/>
  <c r="Y63" i="27"/>
  <c r="Y71" i="27"/>
  <c r="Y74" i="27"/>
  <c r="Y78" i="27"/>
  <c r="Y80" i="27"/>
  <c r="Y81" i="27"/>
  <c r="Y82" i="27"/>
  <c r="Y84" i="27"/>
  <c r="Y85" i="27"/>
  <c r="Y86" i="27"/>
  <c r="Y87" i="27"/>
  <c r="Y89" i="27"/>
  <c r="Y90" i="27"/>
  <c r="Y92" i="27"/>
  <c r="Y95" i="27"/>
  <c r="Y96" i="27"/>
  <c r="Y97" i="27"/>
  <c r="Y103" i="27"/>
  <c r="Y104" i="27"/>
  <c r="Y105" i="27"/>
  <c r="Y109" i="27"/>
  <c r="Y110" i="27"/>
  <c r="Y111" i="27"/>
  <c r="Y113" i="27"/>
  <c r="Y116" i="27"/>
  <c r="Y117" i="27"/>
  <c r="Y119" i="27"/>
  <c r="Y124" i="27"/>
  <c r="Y125" i="27"/>
  <c r="Y126" i="27"/>
  <c r="Y127" i="27"/>
  <c r="Y128" i="27"/>
  <c r="Y130" i="27"/>
  <c r="Y131" i="27"/>
  <c r="Y132" i="27"/>
  <c r="Y135" i="27"/>
  <c r="Y136" i="27"/>
  <c r="Y138" i="27"/>
  <c r="Y139" i="27"/>
  <c r="Y140" i="27"/>
  <c r="Y141" i="27"/>
  <c r="Y142" i="27"/>
  <c r="Y143" i="27"/>
  <c r="Y148" i="27"/>
  <c r="Y149" i="27"/>
  <c r="Y150" i="27"/>
  <c r="Y151" i="27"/>
  <c r="Y152" i="27"/>
  <c r="Y154" i="27"/>
  <c r="Y156" i="27"/>
  <c r="Y158" i="27"/>
  <c r="Y159" i="27"/>
  <c r="Y160" i="27"/>
  <c r="Y161" i="27"/>
  <c r="Y165" i="27"/>
  <c r="Y171" i="27"/>
  <c r="Y174" i="27"/>
  <c r="Y176" i="27"/>
  <c r="Y186" i="27"/>
  <c r="Y187" i="27"/>
  <c r="Y188" i="27"/>
  <c r="Y190" i="27"/>
  <c r="Y192" i="27"/>
  <c r="Y193" i="27"/>
  <c r="Y198" i="27"/>
  <c r="Y200" i="27"/>
  <c r="Y201" i="27"/>
  <c r="Y202" i="27"/>
  <c r="Y203" i="27"/>
  <c r="Y204" i="27"/>
  <c r="Y205" i="27"/>
  <c r="Y206" i="27"/>
  <c r="Y208" i="27"/>
  <c r="Y209" i="27"/>
  <c r="Y212" i="27"/>
  <c r="Y213" i="27"/>
  <c r="Y215" i="27"/>
  <c r="Y216" i="27"/>
  <c r="Y217" i="27"/>
  <c r="Y218" i="27"/>
  <c r="Y219" i="27"/>
  <c r="Y220" i="27"/>
  <c r="Y222" i="27"/>
  <c r="Y224" i="27"/>
  <c r="Y227" i="27"/>
  <c r="Y229" i="27"/>
  <c r="Y231" i="27"/>
  <c r="Y232" i="27"/>
  <c r="Y234" i="27"/>
  <c r="Y237" i="27"/>
  <c r="Y238" i="27"/>
  <c r="Y239" i="27"/>
  <c r="Y241" i="27"/>
  <c r="Y242" i="27"/>
  <c r="Y243" i="27"/>
  <c r="Y244" i="27"/>
  <c r="Y245" i="27"/>
  <c r="Y246" i="27"/>
  <c r="Y250" i="27"/>
  <c r="Y251" i="27"/>
  <c r="Y252" i="27"/>
  <c r="Y256" i="27"/>
  <c r="Y258" i="27"/>
  <c r="Y259" i="27"/>
  <c r="Y260" i="27"/>
  <c r="Y261" i="27"/>
  <c r="Y262" i="27"/>
  <c r="Y263" i="27"/>
  <c r="Y264" i="27"/>
  <c r="Y265" i="27"/>
  <c r="Y266" i="27"/>
  <c r="Y267" i="27"/>
  <c r="Y268" i="27"/>
  <c r="Y269" i="27"/>
  <c r="Y270" i="27"/>
  <c r="Y271" i="27"/>
  <c r="Y273" i="27"/>
  <c r="Y274" i="27"/>
  <c r="Y287" i="27"/>
  <c r="Y288" i="27"/>
  <c r="Y289" i="27"/>
  <c r="Y293" i="27"/>
  <c r="Y295" i="27"/>
  <c r="Y297" i="27"/>
  <c r="Y300" i="27"/>
  <c r="Y302" i="27"/>
  <c r="Y303" i="27"/>
  <c r="Y304" i="27"/>
  <c r="Y305" i="27"/>
  <c r="Y307" i="27"/>
  <c r="Y308" i="27"/>
  <c r="Y309" i="27"/>
  <c r="Y310" i="27"/>
  <c r="Y311" i="27"/>
  <c r="Y312" i="27"/>
  <c r="X244" i="27"/>
  <c r="X277" i="27"/>
  <c r="X278" i="27"/>
  <c r="X279" i="27"/>
  <c r="X281" i="27"/>
  <c r="X282" i="27"/>
  <c r="X285" i="27"/>
  <c r="X286" i="27"/>
  <c r="X287" i="27"/>
  <c r="X289" i="27"/>
  <c r="X290" i="27"/>
  <c r="X293" i="27"/>
  <c r="X295" i="27"/>
  <c r="X296" i="27"/>
  <c r="X297" i="27"/>
  <c r="X298" i="27"/>
  <c r="X299" i="27"/>
  <c r="X301" i="27"/>
  <c r="X303" i="27"/>
  <c r="X304" i="27"/>
  <c r="X305" i="27"/>
  <c r="X306" i="27"/>
  <c r="X307" i="27"/>
  <c r="X309" i="27"/>
  <c r="X311" i="27"/>
  <c r="X312" i="27"/>
  <c r="W261" i="27"/>
  <c r="W262" i="27"/>
  <c r="W265" i="27"/>
  <c r="W270" i="27"/>
  <c r="W276" i="27"/>
  <c r="W277" i="27"/>
  <c r="W278" i="27"/>
  <c r="W279" i="27"/>
  <c r="W280" i="27"/>
  <c r="W281" i="27"/>
  <c r="W283" i="27"/>
  <c r="W284" i="27"/>
  <c r="W285" i="27"/>
  <c r="W286" i="27"/>
  <c r="W287" i="27"/>
  <c r="W288" i="27"/>
  <c r="W289" i="27"/>
  <c r="V312" i="27"/>
  <c r="U264" i="27"/>
  <c r="U288" i="27"/>
  <c r="U292" i="27"/>
  <c r="U297" i="27"/>
  <c r="U304" i="27"/>
  <c r="U305" i="27"/>
  <c r="U309" i="27"/>
  <c r="U312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W237" i="27" s="1"/>
  <c r="B236" i="2"/>
  <c r="W238" i="27" s="1"/>
  <c r="B237" i="2"/>
  <c r="W239" i="27" s="1"/>
  <c r="B238" i="2"/>
  <c r="W240" i="27" s="1"/>
  <c r="B239" i="2"/>
  <c r="W241" i="27" s="1"/>
  <c r="B240" i="2"/>
  <c r="W242" i="27" s="1"/>
  <c r="B241" i="2"/>
  <c r="W243" i="27" s="1"/>
  <c r="B242" i="2"/>
  <c r="W244" i="27" s="1"/>
  <c r="B243" i="2"/>
  <c r="W245" i="27" s="1"/>
  <c r="B244" i="2"/>
  <c r="W246" i="27" s="1"/>
  <c r="B245" i="2"/>
  <c r="W247" i="27" s="1"/>
  <c r="B246" i="2"/>
  <c r="W248" i="27" s="1"/>
  <c r="B247" i="2"/>
  <c r="W249" i="27" s="1"/>
  <c r="B248" i="2"/>
  <c r="W250" i="27" s="1"/>
  <c r="B250" i="2"/>
  <c r="W252" i="27" s="1"/>
  <c r="B251" i="2"/>
  <c r="W253" i="27" s="1"/>
  <c r="B252" i="2"/>
  <c r="W254" i="27" s="1"/>
  <c r="B253" i="2"/>
  <c r="W255" i="27" s="1"/>
  <c r="B254" i="2"/>
  <c r="W256" i="27" s="1"/>
  <c r="B255" i="2"/>
  <c r="W257" i="27" s="1"/>
  <c r="I249" i="2"/>
  <c r="B249" i="2" s="1"/>
  <c r="W251" i="27" s="1"/>
  <c r="B235" i="1"/>
  <c r="U237" i="27" s="1"/>
  <c r="B236" i="1"/>
  <c r="U238" i="27" s="1"/>
  <c r="B237" i="1"/>
  <c r="U239" i="27" s="1"/>
  <c r="B238" i="1"/>
  <c r="U240" i="27" s="1"/>
  <c r="B239" i="1"/>
  <c r="U241" i="27" s="1"/>
  <c r="B240" i="1"/>
  <c r="U242" i="27" s="1"/>
  <c r="B241" i="1"/>
  <c r="U243" i="27" s="1"/>
  <c r="B242" i="1"/>
  <c r="U244" i="27" s="1"/>
  <c r="B243" i="1"/>
  <c r="U245" i="27" s="1"/>
  <c r="B244" i="1"/>
  <c r="U246" i="27" s="1"/>
  <c r="B245" i="1"/>
  <c r="U247" i="27" s="1"/>
  <c r="B246" i="1"/>
  <c r="U248" i="27" s="1"/>
  <c r="B247" i="1"/>
  <c r="U249" i="27" s="1"/>
  <c r="B248" i="1"/>
  <c r="U250" i="27" s="1"/>
  <c r="B249" i="1"/>
  <c r="U251" i="27" s="1"/>
  <c r="B250" i="1"/>
  <c r="U252" i="27" s="1"/>
  <c r="B251" i="1"/>
  <c r="U253" i="27" s="1"/>
  <c r="B252" i="1"/>
  <c r="U254" i="27" s="1"/>
  <c r="B254" i="1"/>
  <c r="U256" i="27" s="1"/>
  <c r="J255" i="1"/>
  <c r="F255" i="1"/>
  <c r="J253" i="1"/>
  <c r="B253" i="1" s="1"/>
  <c r="U255" i="27" s="1"/>
  <c r="B234" i="3"/>
  <c r="Y236" i="27" s="1"/>
  <c r="B233" i="3"/>
  <c r="Y235" i="27" s="1"/>
  <c r="B231" i="3"/>
  <c r="Y233" i="27" s="1"/>
  <c r="B228" i="3"/>
  <c r="Y230" i="27" s="1"/>
  <c r="B226" i="3"/>
  <c r="Y228" i="27" s="1"/>
  <c r="B224" i="3"/>
  <c r="Y226" i="27" s="1"/>
  <c r="B223" i="3"/>
  <c r="Y225" i="27" s="1"/>
  <c r="B221" i="3"/>
  <c r="Y223" i="27" s="1"/>
  <c r="B219" i="3"/>
  <c r="Y221" i="27" s="1"/>
  <c r="B219" i="2"/>
  <c r="W221" i="27" s="1"/>
  <c r="B220" i="2"/>
  <c r="B220" i="5" s="1"/>
  <c r="X222" i="27" s="1"/>
  <c r="B222" i="2"/>
  <c r="B222" i="5" s="1"/>
  <c r="X224" i="27" s="1"/>
  <c r="B223" i="2"/>
  <c r="B224" i="2"/>
  <c r="W226" i="27" s="1"/>
  <c r="B227" i="2"/>
  <c r="W229" i="27" s="1"/>
  <c r="B228" i="2"/>
  <c r="B229" i="2"/>
  <c r="B229" i="5" s="1"/>
  <c r="X231" i="27" s="1"/>
  <c r="B230" i="2"/>
  <c r="B230" i="5" s="1"/>
  <c r="X232" i="27" s="1"/>
  <c r="B231" i="2"/>
  <c r="B231" i="5" s="1"/>
  <c r="X233" i="27" s="1"/>
  <c r="B233" i="2"/>
  <c r="B234" i="2"/>
  <c r="W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V221" i="27" s="1"/>
  <c r="B220" i="1"/>
  <c r="U222" i="27" s="1"/>
  <c r="B221" i="1"/>
  <c r="B222" i="1"/>
  <c r="B222" i="4" s="1"/>
  <c r="V224" i="27" s="1"/>
  <c r="B223" i="1"/>
  <c r="B224" i="1"/>
  <c r="B224" i="4" s="1"/>
  <c r="V226" i="27" s="1"/>
  <c r="B226" i="1"/>
  <c r="B227" i="1"/>
  <c r="B227" i="4" s="1"/>
  <c r="V229" i="27" s="1"/>
  <c r="B228" i="1"/>
  <c r="B228" i="4" s="1"/>
  <c r="V230" i="27" s="1"/>
  <c r="B229" i="1"/>
  <c r="B229" i="4" s="1"/>
  <c r="V231" i="27" s="1"/>
  <c r="B230" i="1"/>
  <c r="B230" i="4" s="1"/>
  <c r="V232" i="27" s="1"/>
  <c r="B231" i="1"/>
  <c r="B233" i="1"/>
  <c r="B234" i="1"/>
  <c r="B234" i="4" s="1"/>
  <c r="V236" i="27" s="1"/>
  <c r="D232" i="1"/>
  <c r="B232" i="1" s="1"/>
  <c r="B232" i="4" s="1"/>
  <c r="V234" i="27" s="1"/>
  <c r="S225" i="1"/>
  <c r="B225" i="1" s="1"/>
  <c r="B225" i="4" s="1"/>
  <c r="V227" i="27" s="1"/>
  <c r="B212" i="3"/>
  <c r="Y214" i="27" s="1"/>
  <c r="B209" i="3"/>
  <c r="Y211" i="27" s="1"/>
  <c r="B208" i="3"/>
  <c r="Y210" i="27" s="1"/>
  <c r="B205" i="3"/>
  <c r="Y207" i="27" s="1"/>
  <c r="B197" i="3"/>
  <c r="Y199" i="27" s="1"/>
  <c r="B196" i="2"/>
  <c r="W198" i="27" s="1"/>
  <c r="B197" i="2"/>
  <c r="W199" i="27" s="1"/>
  <c r="B198" i="2"/>
  <c r="B198" i="5" s="1"/>
  <c r="X200" i="27" s="1"/>
  <c r="B199" i="2"/>
  <c r="B199" i="5" s="1"/>
  <c r="X201" i="27" s="1"/>
  <c r="B200" i="2"/>
  <c r="W202" i="27" s="1"/>
  <c r="B201" i="2"/>
  <c r="B202" i="2"/>
  <c r="W204" i="27" s="1"/>
  <c r="B203" i="2"/>
  <c r="W205" i="27" s="1"/>
  <c r="B204" i="2"/>
  <c r="W206" i="27" s="1"/>
  <c r="B205" i="2"/>
  <c r="W207" i="27" s="1"/>
  <c r="B206" i="2"/>
  <c r="B206" i="5" s="1"/>
  <c r="X208" i="27" s="1"/>
  <c r="B208" i="2"/>
  <c r="W210" i="27" s="1"/>
  <c r="B209" i="2"/>
  <c r="B210" i="2"/>
  <c r="W212" i="27" s="1"/>
  <c r="B211" i="2"/>
  <c r="W213" i="27" s="1"/>
  <c r="B212" i="2"/>
  <c r="B213" i="2"/>
  <c r="W215" i="27" s="1"/>
  <c r="B214" i="2"/>
  <c r="B214" i="5" s="1"/>
  <c r="X216" i="27" s="1"/>
  <c r="B215" i="2"/>
  <c r="B215" i="5" s="1"/>
  <c r="X217" i="27" s="1"/>
  <c r="B217" i="2"/>
  <c r="B218" i="2"/>
  <c r="W220" i="27" s="1"/>
  <c r="H216" i="2"/>
  <c r="B216" i="2" s="1"/>
  <c r="M207" i="2"/>
  <c r="B207" i="2" s="1"/>
  <c r="B196" i="1"/>
  <c r="B196" i="4" s="1"/>
  <c r="V198" i="27" s="1"/>
  <c r="B197" i="1"/>
  <c r="B198" i="1"/>
  <c r="B198" i="4" s="1"/>
  <c r="V200" i="27" s="1"/>
  <c r="B199" i="1"/>
  <c r="B199" i="4" s="1"/>
  <c r="V201" i="27" s="1"/>
  <c r="B200" i="1"/>
  <c r="B200" i="4" s="1"/>
  <c r="V202" i="27" s="1"/>
  <c r="B201" i="1"/>
  <c r="B201" i="4" s="1"/>
  <c r="V203" i="27" s="1"/>
  <c r="B202" i="1"/>
  <c r="U204" i="27" s="1"/>
  <c r="B203" i="1"/>
  <c r="B203" i="4" s="1"/>
  <c r="V205" i="27" s="1"/>
  <c r="B204" i="1"/>
  <c r="B204" i="4" s="1"/>
  <c r="V206" i="27" s="1"/>
  <c r="B207" i="1"/>
  <c r="B207" i="4" s="1"/>
  <c r="V209" i="27" s="1"/>
  <c r="B208" i="1"/>
  <c r="B208" i="4" s="1"/>
  <c r="V210" i="27" s="1"/>
  <c r="B209" i="1"/>
  <c r="B210" i="1"/>
  <c r="U212" i="27" s="1"/>
  <c r="B211" i="1"/>
  <c r="B211" i="4" s="1"/>
  <c r="V213" i="27" s="1"/>
  <c r="B212" i="1"/>
  <c r="B213" i="1"/>
  <c r="B213" i="4" s="1"/>
  <c r="V215" i="27" s="1"/>
  <c r="B215" i="1"/>
  <c r="B215" i="4" s="1"/>
  <c r="V217" i="27" s="1"/>
  <c r="B216" i="1"/>
  <c r="B216" i="4" s="1"/>
  <c r="V218" i="27" s="1"/>
  <c r="B217" i="1"/>
  <c r="B217" i="4" s="1"/>
  <c r="V219" i="27" s="1"/>
  <c r="B218" i="1"/>
  <c r="B218" i="4" s="1"/>
  <c r="V220" i="27" s="1"/>
  <c r="F214" i="1"/>
  <c r="B214" i="1" s="1"/>
  <c r="B214" i="4" s="1"/>
  <c r="V216" i="27" s="1"/>
  <c r="J206" i="1"/>
  <c r="B206" i="1" s="1"/>
  <c r="B206" i="4" s="1"/>
  <c r="V208" i="27" s="1"/>
  <c r="F205" i="1"/>
  <c r="B205" i="1" s="1"/>
  <c r="K193" i="1"/>
  <c r="B193" i="1" s="1"/>
  <c r="F187" i="1"/>
  <c r="F172" i="1"/>
  <c r="B172" i="1" s="1"/>
  <c r="B172" i="4" s="1"/>
  <c r="V174" i="27" s="1"/>
  <c r="B195" i="3"/>
  <c r="Y197" i="27" s="1"/>
  <c r="B194" i="3"/>
  <c r="Y196" i="27" s="1"/>
  <c r="B193" i="3"/>
  <c r="Y195" i="27" s="1"/>
  <c r="B192" i="3"/>
  <c r="Y194" i="27" s="1"/>
  <c r="B189" i="3"/>
  <c r="Y191" i="27" s="1"/>
  <c r="B187" i="3"/>
  <c r="Y189" i="27" s="1"/>
  <c r="B183" i="3"/>
  <c r="Y185" i="27" s="1"/>
  <c r="B182" i="3"/>
  <c r="Y184" i="27" s="1"/>
  <c r="B181" i="3"/>
  <c r="Y183" i="27" s="1"/>
  <c r="B180" i="3"/>
  <c r="Y182" i="27" s="1"/>
  <c r="B179" i="3"/>
  <c r="Y181" i="27" s="1"/>
  <c r="B178" i="3"/>
  <c r="Y180" i="27" s="1"/>
  <c r="B177" i="3"/>
  <c r="Y179" i="27" s="1"/>
  <c r="B176" i="3"/>
  <c r="Y178" i="27" s="1"/>
  <c r="B175" i="3"/>
  <c r="Y177" i="27" s="1"/>
  <c r="Y175" i="27"/>
  <c r="B172" i="2"/>
  <c r="B172" i="5" s="1"/>
  <c r="X174" i="27" s="1"/>
  <c r="B173" i="2"/>
  <c r="B174" i="2"/>
  <c r="B174" i="5" s="1"/>
  <c r="X176" i="27" s="1"/>
  <c r="B175" i="2"/>
  <c r="B176" i="2"/>
  <c r="W178" i="27" s="1"/>
  <c r="B177" i="2"/>
  <c r="W179" i="27" s="1"/>
  <c r="B178" i="2"/>
  <c r="W180" i="27" s="1"/>
  <c r="B179" i="2"/>
  <c r="B180" i="2"/>
  <c r="B181" i="2"/>
  <c r="B182" i="2"/>
  <c r="B182" i="5" s="1"/>
  <c r="X184" i="27" s="1"/>
  <c r="B183" i="2"/>
  <c r="B184" i="2"/>
  <c r="W186" i="27" s="1"/>
  <c r="B186" i="2"/>
  <c r="W188" i="27" s="1"/>
  <c r="B187" i="2"/>
  <c r="B188" i="2"/>
  <c r="B188" i="5" s="1"/>
  <c r="X190" i="27" s="1"/>
  <c r="B189" i="2"/>
  <c r="B190" i="2"/>
  <c r="B190" i="5" s="1"/>
  <c r="X192" i="27" s="1"/>
  <c r="B191" i="2"/>
  <c r="B191" i="5" s="1"/>
  <c r="X193" i="27" s="1"/>
  <c r="B192" i="2"/>
  <c r="B192" i="5" s="1"/>
  <c r="X194" i="27" s="1"/>
  <c r="B193" i="2"/>
  <c r="B194" i="2"/>
  <c r="B195" i="2"/>
  <c r="L185" i="2"/>
  <c r="B185" i="2" s="1"/>
  <c r="B173" i="1"/>
  <c r="B173" i="4" s="1"/>
  <c r="V175" i="27" s="1"/>
  <c r="B174" i="1"/>
  <c r="B174" i="4" s="1"/>
  <c r="V176" i="27" s="1"/>
  <c r="B175" i="1"/>
  <c r="B176" i="1"/>
  <c r="B177" i="1"/>
  <c r="B177" i="4" s="1"/>
  <c r="V179" i="27" s="1"/>
  <c r="B178" i="1"/>
  <c r="B179" i="1"/>
  <c r="B180" i="1"/>
  <c r="B181" i="1"/>
  <c r="B181" i="4" s="1"/>
  <c r="V183" i="27" s="1"/>
  <c r="B182" i="1"/>
  <c r="B182" i="4" s="1"/>
  <c r="V184" i="27" s="1"/>
  <c r="B183" i="1"/>
  <c r="B184" i="1"/>
  <c r="B184" i="4" s="1"/>
  <c r="V186" i="27" s="1"/>
  <c r="B185" i="1"/>
  <c r="B185" i="4" s="1"/>
  <c r="V187" i="27" s="1"/>
  <c r="B186" i="1"/>
  <c r="B186" i="4" s="1"/>
  <c r="V188" i="27" s="1"/>
  <c r="B188" i="1"/>
  <c r="B188" i="4" s="1"/>
  <c r="V190" i="27" s="1"/>
  <c r="B189" i="1"/>
  <c r="B189" i="4" s="1"/>
  <c r="V191" i="27" s="1"/>
  <c r="B190" i="1"/>
  <c r="B190" i="4" s="1"/>
  <c r="V192" i="27" s="1"/>
  <c r="B191" i="1"/>
  <c r="B191" i="4" s="1"/>
  <c r="V193" i="27" s="1"/>
  <c r="B192" i="1"/>
  <c r="B194" i="1"/>
  <c r="B195" i="1"/>
  <c r="D187" i="1"/>
  <c r="B171" i="3"/>
  <c r="Y173" i="27" s="1"/>
  <c r="B170" i="3"/>
  <c r="Y172" i="27" s="1"/>
  <c r="B168" i="3"/>
  <c r="Y170" i="27" s="1"/>
  <c r="B167" i="3"/>
  <c r="Y169" i="27" s="1"/>
  <c r="B166" i="3"/>
  <c r="Y168" i="27" s="1"/>
  <c r="B165" i="3"/>
  <c r="Y167" i="27" s="1"/>
  <c r="B164" i="3"/>
  <c r="Y166" i="27" s="1"/>
  <c r="B162" i="3"/>
  <c r="Y164" i="27" s="1"/>
  <c r="B161" i="3"/>
  <c r="Y163" i="27" s="1"/>
  <c r="B160" i="3"/>
  <c r="Y162" i="27" s="1"/>
  <c r="B155" i="3"/>
  <c r="Y157" i="27" s="1"/>
  <c r="B153" i="3"/>
  <c r="Y155" i="27" s="1"/>
  <c r="B151" i="3"/>
  <c r="Y153" i="27" s="1"/>
  <c r="B149" i="2"/>
  <c r="B150" i="2"/>
  <c r="B150" i="5" s="1"/>
  <c r="X152" i="27" s="1"/>
  <c r="B152" i="2"/>
  <c r="B152" i="5" s="1"/>
  <c r="X154" i="27" s="1"/>
  <c r="B153" i="2"/>
  <c r="W155" i="27" s="1"/>
  <c r="B154" i="2"/>
  <c r="W156" i="27" s="1"/>
  <c r="B156" i="2"/>
  <c r="B157" i="2"/>
  <c r="B157" i="5" s="1"/>
  <c r="X159" i="27" s="1"/>
  <c r="B161" i="2"/>
  <c r="W163" i="27" s="1"/>
  <c r="B162" i="2"/>
  <c r="W164" i="27" s="1"/>
  <c r="B163" i="2"/>
  <c r="W165" i="27" s="1"/>
  <c r="B164" i="2"/>
  <c r="B165" i="2"/>
  <c r="B165" i="5" s="1"/>
  <c r="X167" i="27" s="1"/>
  <c r="B166" i="2"/>
  <c r="B167" i="2"/>
  <c r="B168" i="2"/>
  <c r="W170" i="27" s="1"/>
  <c r="B169" i="2"/>
  <c r="W171" i="27" s="1"/>
  <c r="B170" i="2"/>
  <c r="W172" i="27" s="1"/>
  <c r="B171" i="2"/>
  <c r="W173" i="27" s="1"/>
  <c r="C160" i="2"/>
  <c r="B160" i="2" s="1"/>
  <c r="D159" i="2"/>
  <c r="B159" i="2" s="1"/>
  <c r="I158" i="2"/>
  <c r="B158" i="2" s="1"/>
  <c r="B158" i="5" s="1"/>
  <c r="X160" i="27" s="1"/>
  <c r="H155" i="2"/>
  <c r="B155" i="2" s="1"/>
  <c r="H151" i="2"/>
  <c r="B151" i="2" s="1"/>
  <c r="B151" i="5" s="1"/>
  <c r="X153" i="27" s="1"/>
  <c r="B148" i="2"/>
  <c r="W150" i="27" s="1"/>
  <c r="B149" i="1"/>
  <c r="B149" i="4" s="1"/>
  <c r="V151" i="27" s="1"/>
  <c r="B150" i="1"/>
  <c r="B150" i="4" s="1"/>
  <c r="V152" i="27" s="1"/>
  <c r="B151" i="1"/>
  <c r="B151" i="4" s="1"/>
  <c r="V153" i="27" s="1"/>
  <c r="B152" i="1"/>
  <c r="B152" i="4" s="1"/>
  <c r="V154" i="27" s="1"/>
  <c r="B153" i="1"/>
  <c r="B153" i="4" s="1"/>
  <c r="V155" i="27" s="1"/>
  <c r="B155" i="1"/>
  <c r="B156" i="1"/>
  <c r="B156" i="4" s="1"/>
  <c r="V158" i="27" s="1"/>
  <c r="B157" i="1"/>
  <c r="B157" i="4" s="1"/>
  <c r="V159" i="27" s="1"/>
  <c r="B158" i="1"/>
  <c r="B158" i="4" s="1"/>
  <c r="V160" i="27" s="1"/>
  <c r="B159" i="1"/>
  <c r="B159" i="4" s="1"/>
  <c r="V161" i="27" s="1"/>
  <c r="B160" i="1"/>
  <c r="B162" i="1"/>
  <c r="B162" i="4" s="1"/>
  <c r="V164" i="27" s="1"/>
  <c r="B163" i="1"/>
  <c r="B163" i="4" s="1"/>
  <c r="V165" i="27" s="1"/>
  <c r="B164" i="1"/>
  <c r="B166" i="1"/>
  <c r="B166" i="4" s="1"/>
  <c r="V168" i="27" s="1"/>
  <c r="B167" i="1"/>
  <c r="B168" i="1"/>
  <c r="B169" i="1"/>
  <c r="B169" i="4" s="1"/>
  <c r="V171" i="27" s="1"/>
  <c r="B170" i="1"/>
  <c r="F171" i="1"/>
  <c r="B171" i="1" s="1"/>
  <c r="B171" i="4" s="1"/>
  <c r="V173" i="27" s="1"/>
  <c r="H165" i="1"/>
  <c r="C165" i="1"/>
  <c r="E161" i="1"/>
  <c r="B161" i="1" s="1"/>
  <c r="F154" i="1"/>
  <c r="B154" i="1" s="1"/>
  <c r="B154" i="4" s="1"/>
  <c r="V156" i="27" s="1"/>
  <c r="B148" i="1"/>
  <c r="B148" i="4" s="1"/>
  <c r="V150" i="27" s="1"/>
  <c r="B145" i="3"/>
  <c r="Y147" i="27" s="1"/>
  <c r="B144" i="3"/>
  <c r="Y146" i="27" s="1"/>
  <c r="B143" i="3"/>
  <c r="Y145" i="27" s="1"/>
  <c r="B142" i="3"/>
  <c r="Y144" i="27" s="1"/>
  <c r="B135" i="3"/>
  <c r="Y137" i="27" s="1"/>
  <c r="B132" i="3"/>
  <c r="Y134" i="27" s="1"/>
  <c r="B131" i="3"/>
  <c r="Y133" i="27" s="1"/>
  <c r="B127" i="3"/>
  <c r="Y129" i="27" s="1"/>
  <c r="B123" i="2"/>
  <c r="B123" i="5" s="1"/>
  <c r="X125" i="27" s="1"/>
  <c r="B124" i="2"/>
  <c r="B124" i="5" s="1"/>
  <c r="X126" i="27" s="1"/>
  <c r="B125" i="2"/>
  <c r="B125" i="5" s="1"/>
  <c r="X127" i="27" s="1"/>
  <c r="B126" i="2"/>
  <c r="B126" i="5" s="1"/>
  <c r="X128" i="27" s="1"/>
  <c r="B128" i="2"/>
  <c r="B128" i="5" s="1"/>
  <c r="X130" i="27" s="1"/>
  <c r="B129" i="2"/>
  <c r="W131" i="27" s="1"/>
  <c r="B130" i="2"/>
  <c r="B130" i="5" s="1"/>
  <c r="X132" i="27" s="1"/>
  <c r="B131" i="2"/>
  <c r="B131" i="5" s="1"/>
  <c r="X133" i="27" s="1"/>
  <c r="B132" i="2"/>
  <c r="B133" i="2"/>
  <c r="B133" i="5" s="1"/>
  <c r="X135" i="27" s="1"/>
  <c r="B134" i="2"/>
  <c r="B134" i="5" s="1"/>
  <c r="X136" i="27" s="1"/>
  <c r="B135" i="2"/>
  <c r="B136" i="2"/>
  <c r="B136" i="5" s="1"/>
  <c r="X138" i="27" s="1"/>
  <c r="B137" i="2"/>
  <c r="B137" i="5" s="1"/>
  <c r="X139" i="27" s="1"/>
  <c r="B138" i="2"/>
  <c r="B138" i="5" s="1"/>
  <c r="X140" i="27" s="1"/>
  <c r="B141" i="2"/>
  <c r="B141" i="5" s="1"/>
  <c r="X143" i="27" s="1"/>
  <c r="B142" i="2"/>
  <c r="B143" i="2"/>
  <c r="B144" i="2"/>
  <c r="B146" i="2"/>
  <c r="B146" i="5" s="1"/>
  <c r="X148" i="27" s="1"/>
  <c r="B147" i="2"/>
  <c r="B147" i="5" s="1"/>
  <c r="X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V124" i="27" s="1"/>
  <c r="B123" i="1"/>
  <c r="B123" i="4" s="1"/>
  <c r="V125" i="27" s="1"/>
  <c r="B124" i="1"/>
  <c r="B124" i="4" s="1"/>
  <c r="V126" i="27" s="1"/>
  <c r="B125" i="1"/>
  <c r="B125" i="4" s="1"/>
  <c r="V127" i="27" s="1"/>
  <c r="B126" i="1"/>
  <c r="B126" i="4" s="1"/>
  <c r="V128" i="27" s="1"/>
  <c r="B127" i="1"/>
  <c r="B128" i="1"/>
  <c r="B128" i="4" s="1"/>
  <c r="V130" i="27" s="1"/>
  <c r="B130" i="1"/>
  <c r="B130" i="4" s="1"/>
  <c r="V132" i="27" s="1"/>
  <c r="B131" i="1"/>
  <c r="B132" i="1"/>
  <c r="B132" i="4" s="1"/>
  <c r="V134" i="27" s="1"/>
  <c r="B133" i="1"/>
  <c r="B133" i="4" s="1"/>
  <c r="V135" i="27" s="1"/>
  <c r="B134" i="1"/>
  <c r="B134" i="4" s="1"/>
  <c r="V136" i="27" s="1"/>
  <c r="B136" i="1"/>
  <c r="B136" i="4" s="1"/>
  <c r="V138" i="27" s="1"/>
  <c r="B137" i="1"/>
  <c r="B137" i="4" s="1"/>
  <c r="V139" i="27" s="1"/>
  <c r="B138" i="1"/>
  <c r="B138" i="4" s="1"/>
  <c r="V140" i="27" s="1"/>
  <c r="B139" i="1"/>
  <c r="B139" i="4" s="1"/>
  <c r="V141" i="27" s="1"/>
  <c r="B140" i="1"/>
  <c r="B140" i="4" s="1"/>
  <c r="V142" i="27" s="1"/>
  <c r="B141" i="1"/>
  <c r="B141" i="4" s="1"/>
  <c r="V143" i="27" s="1"/>
  <c r="B142" i="1"/>
  <c r="B142" i="4" s="1"/>
  <c r="V144" i="27" s="1"/>
  <c r="B143" i="1"/>
  <c r="B144" i="1"/>
  <c r="B145" i="1"/>
  <c r="B146" i="1"/>
  <c r="B146" i="4" s="1"/>
  <c r="V148" i="27" s="1"/>
  <c r="B147" i="1"/>
  <c r="B147" i="4" s="1"/>
  <c r="V149" i="27" s="1"/>
  <c r="D135" i="1"/>
  <c r="B135" i="1" s="1"/>
  <c r="B135" i="4" s="1"/>
  <c r="V137" i="27" s="1"/>
  <c r="M129" i="1"/>
  <c r="F129" i="1"/>
  <c r="B94" i="2"/>
  <c r="W96" i="27" s="1"/>
  <c r="B95" i="2"/>
  <c r="W97" i="27" s="1"/>
  <c r="B96" i="2"/>
  <c r="B99" i="2"/>
  <c r="B100" i="2"/>
  <c r="W102" i="27" s="1"/>
  <c r="B101" i="2"/>
  <c r="W103" i="27" s="1"/>
  <c r="B102" i="2"/>
  <c r="W104" i="27" s="1"/>
  <c r="B104" i="2"/>
  <c r="B105" i="2"/>
  <c r="B106" i="2"/>
  <c r="W108" i="27" s="1"/>
  <c r="B107" i="2"/>
  <c r="B108" i="2"/>
  <c r="W110" i="27" s="1"/>
  <c r="B109" i="2"/>
  <c r="W111" i="27" s="1"/>
  <c r="B110" i="2"/>
  <c r="W112" i="27" s="1"/>
  <c r="B111" i="2"/>
  <c r="W113" i="27" s="1"/>
  <c r="B113" i="2"/>
  <c r="B114" i="2"/>
  <c r="W116" i="27" s="1"/>
  <c r="B115" i="2"/>
  <c r="B116" i="2"/>
  <c r="W118" i="27" s="1"/>
  <c r="B117" i="2"/>
  <c r="W119" i="27" s="1"/>
  <c r="B119" i="2"/>
  <c r="W121" i="27" s="1"/>
  <c r="B120" i="2"/>
  <c r="B121" i="2"/>
  <c r="B94" i="1"/>
  <c r="B94" i="4" s="1"/>
  <c r="V96" i="27" s="1"/>
  <c r="B95" i="1"/>
  <c r="U97" i="27" s="1"/>
  <c r="B96" i="1"/>
  <c r="B97" i="1"/>
  <c r="B98" i="1"/>
  <c r="B99" i="1"/>
  <c r="B100" i="1"/>
  <c r="B101" i="1"/>
  <c r="B101" i="4" s="1"/>
  <c r="V103" i="27" s="1"/>
  <c r="B102" i="1"/>
  <c r="B102" i="4" s="1"/>
  <c r="V104" i="27" s="1"/>
  <c r="B103" i="1"/>
  <c r="B103" i="4" s="1"/>
  <c r="V105" i="27" s="1"/>
  <c r="B104" i="1"/>
  <c r="B105" i="1"/>
  <c r="B107" i="1"/>
  <c r="B107" i="4" s="1"/>
  <c r="V109" i="27" s="1"/>
  <c r="B108" i="1"/>
  <c r="B108" i="4" s="1"/>
  <c r="V110" i="27" s="1"/>
  <c r="B110" i="1"/>
  <c r="B111" i="1"/>
  <c r="B111" i="4" s="1"/>
  <c r="V113" i="27" s="1"/>
  <c r="B113" i="1"/>
  <c r="B114" i="1"/>
  <c r="B114" i="4" s="1"/>
  <c r="V116" i="27" s="1"/>
  <c r="B115" i="1"/>
  <c r="B115" i="4" s="1"/>
  <c r="V117" i="27" s="1"/>
  <c r="B116" i="1"/>
  <c r="B118" i="1"/>
  <c r="B121" i="3"/>
  <c r="Y123" i="27" s="1"/>
  <c r="B120" i="3"/>
  <c r="Y122" i="27" s="1"/>
  <c r="B119" i="3"/>
  <c r="Y121" i="27" s="1"/>
  <c r="B118" i="3"/>
  <c r="Y120" i="27" s="1"/>
  <c r="B116" i="3"/>
  <c r="Y118" i="27" s="1"/>
  <c r="B113" i="3"/>
  <c r="Y115" i="27" s="1"/>
  <c r="B112" i="3"/>
  <c r="Y114" i="27" s="1"/>
  <c r="B110" i="3"/>
  <c r="Y112" i="27" s="1"/>
  <c r="B106" i="3"/>
  <c r="Y108" i="27" s="1"/>
  <c r="B105" i="3"/>
  <c r="Y107" i="27" s="1"/>
  <c r="B100" i="3"/>
  <c r="Y102" i="27" s="1"/>
  <c r="B99" i="3"/>
  <c r="Y101" i="27" s="1"/>
  <c r="B98" i="3"/>
  <c r="Y100" i="27" s="1"/>
  <c r="B97" i="3"/>
  <c r="Y99" i="27" s="1"/>
  <c r="Y98" i="27"/>
  <c r="E118" i="2"/>
  <c r="B118" i="2" s="1"/>
  <c r="C112" i="2"/>
  <c r="B112" i="2" s="1"/>
  <c r="C103" i="2"/>
  <c r="B103" i="2" s="1"/>
  <c r="W105" i="27" s="1"/>
  <c r="C98" i="2"/>
  <c r="B98" i="2" s="1"/>
  <c r="C97" i="2"/>
  <c r="B97" i="2" s="1"/>
  <c r="M121" i="1"/>
  <c r="L121" i="1"/>
  <c r="F120" i="1"/>
  <c r="B120" i="1" s="1"/>
  <c r="B120" i="4" s="1"/>
  <c r="V122" i="27" s="1"/>
  <c r="J119" i="1"/>
  <c r="C119" i="1"/>
  <c r="E117" i="1"/>
  <c r="B117" i="1" s="1"/>
  <c r="B117" i="4" s="1"/>
  <c r="V119" i="27" s="1"/>
  <c r="J112" i="1"/>
  <c r="B112" i="1" s="1"/>
  <c r="I109" i="1"/>
  <c r="B109" i="1" s="1"/>
  <c r="B109" i="4" s="1"/>
  <c r="V111" i="27" s="1"/>
  <c r="G106" i="1"/>
  <c r="B106" i="1" s="1"/>
  <c r="B86" i="3"/>
  <c r="Y88" i="27" s="1"/>
  <c r="B92" i="3"/>
  <c r="Y94" i="27" s="1"/>
  <c r="B91" i="3"/>
  <c r="Y93" i="27" s="1"/>
  <c r="B89" i="3"/>
  <c r="Y91" i="27" s="1"/>
  <c r="Y83" i="27"/>
  <c r="B77" i="3"/>
  <c r="Y79" i="27" s="1"/>
  <c r="B75" i="3"/>
  <c r="Y77" i="27" s="1"/>
  <c r="B74" i="3"/>
  <c r="Y76" i="27" s="1"/>
  <c r="B73" i="3"/>
  <c r="Y75" i="27" s="1"/>
  <c r="B72" i="2"/>
  <c r="B73" i="2"/>
  <c r="W75" i="27" s="1"/>
  <c r="B74" i="2"/>
  <c r="W76" i="27" s="1"/>
  <c r="B75" i="2"/>
  <c r="B76" i="2"/>
  <c r="B76" i="5" s="1"/>
  <c r="X78" i="27" s="1"/>
  <c r="B77" i="2"/>
  <c r="B78" i="2"/>
  <c r="B78" i="5" s="1"/>
  <c r="X80" i="27" s="1"/>
  <c r="B79" i="2"/>
  <c r="B80" i="2"/>
  <c r="B80" i="5" s="1"/>
  <c r="X82" i="27" s="1"/>
  <c r="B81" i="2"/>
  <c r="B82" i="2"/>
  <c r="W84" i="27" s="1"/>
  <c r="B83" i="2"/>
  <c r="W85" i="27" s="1"/>
  <c r="B84" i="2"/>
  <c r="B84" i="5" s="1"/>
  <c r="X86" i="27" s="1"/>
  <c r="B85" i="2"/>
  <c r="B85" i="5" s="1"/>
  <c r="X87" i="27" s="1"/>
  <c r="B86" i="2"/>
  <c r="W88" i="27" s="1"/>
  <c r="B88" i="2"/>
  <c r="B88" i="5" s="1"/>
  <c r="X90" i="27" s="1"/>
  <c r="B90" i="2"/>
  <c r="B90" i="5" s="1"/>
  <c r="X92" i="27" s="1"/>
  <c r="B91" i="2"/>
  <c r="W93" i="27" s="1"/>
  <c r="B92" i="2"/>
  <c r="W94" i="27" s="1"/>
  <c r="H93" i="2"/>
  <c r="B93" i="2" s="1"/>
  <c r="K89" i="2"/>
  <c r="B89" i="2" s="1"/>
  <c r="L87" i="2"/>
  <c r="E87" i="2"/>
  <c r="B72" i="1"/>
  <c r="B72" i="4" s="1"/>
  <c r="V74" i="27" s="1"/>
  <c r="B73" i="1"/>
  <c r="U75" i="27" s="1"/>
  <c r="B74" i="1"/>
  <c r="U76" i="27" s="1"/>
  <c r="B75" i="1"/>
  <c r="B76" i="1"/>
  <c r="B76" i="4" s="1"/>
  <c r="V78" i="27" s="1"/>
  <c r="B77" i="1"/>
  <c r="B77" i="4" s="1"/>
  <c r="V79" i="27" s="1"/>
  <c r="B78" i="1"/>
  <c r="B78" i="4" s="1"/>
  <c r="V80" i="27" s="1"/>
  <c r="B79" i="1"/>
  <c r="B79" i="4" s="1"/>
  <c r="V81" i="27" s="1"/>
  <c r="B80" i="1"/>
  <c r="B80" i="4" s="1"/>
  <c r="V82" i="27" s="1"/>
  <c r="B81" i="1"/>
  <c r="U83" i="27" s="1"/>
  <c r="B82" i="1"/>
  <c r="B82" i="4" s="1"/>
  <c r="V84" i="27" s="1"/>
  <c r="B84" i="1"/>
  <c r="B84" i="4" s="1"/>
  <c r="V86" i="27" s="1"/>
  <c r="B85" i="1"/>
  <c r="B85" i="4" s="1"/>
  <c r="V87" i="27" s="1"/>
  <c r="B86" i="1"/>
  <c r="U88" i="27" s="1"/>
  <c r="B87" i="1"/>
  <c r="B87" i="4" s="1"/>
  <c r="V89" i="27" s="1"/>
  <c r="B88" i="1"/>
  <c r="B88" i="4" s="1"/>
  <c r="V90" i="27" s="1"/>
  <c r="B89" i="1"/>
  <c r="U91" i="27" s="1"/>
  <c r="B90" i="1"/>
  <c r="B90" i="4" s="1"/>
  <c r="V92" i="27" s="1"/>
  <c r="B91" i="1"/>
  <c r="U93" i="27" s="1"/>
  <c r="B93" i="1"/>
  <c r="B93" i="4" s="1"/>
  <c r="V95" i="27" s="1"/>
  <c r="M92" i="1"/>
  <c r="B92" i="1" s="1"/>
  <c r="U94" i="27" s="1"/>
  <c r="N83" i="1"/>
  <c r="K83" i="1"/>
  <c r="I83" i="1"/>
  <c r="H83" i="1"/>
  <c r="B54" i="3"/>
  <c r="Y56" i="27" s="1"/>
  <c r="B71" i="3"/>
  <c r="Y73" i="27" s="1"/>
  <c r="B70" i="3"/>
  <c r="Y72" i="27" s="1"/>
  <c r="B68" i="3"/>
  <c r="Y70" i="27" s="1"/>
  <c r="B67" i="3"/>
  <c r="Y69" i="27" s="1"/>
  <c r="B66" i="3"/>
  <c r="Y68" i="27" s="1"/>
  <c r="B65" i="3"/>
  <c r="Y67" i="27" s="1"/>
  <c r="B64" i="3"/>
  <c r="Y66" i="27" s="1"/>
  <c r="B63" i="3"/>
  <c r="Y65" i="27" s="1"/>
  <c r="B62" i="3"/>
  <c r="Y64" i="27" s="1"/>
  <c r="B59" i="3"/>
  <c r="Y61" i="27" s="1"/>
  <c r="B58" i="3"/>
  <c r="Y60" i="27" s="1"/>
  <c r="B57" i="3"/>
  <c r="Y59" i="27" s="1"/>
  <c r="B56" i="3"/>
  <c r="Y58" i="27" s="1"/>
  <c r="B53" i="3"/>
  <c r="Y55" i="27" s="1"/>
  <c r="B52" i="3"/>
  <c r="Y54" i="27" s="1"/>
  <c r="B51" i="3"/>
  <c r="Y53" i="27" s="1"/>
  <c r="B50" i="3"/>
  <c r="Y52" i="27" s="1"/>
  <c r="B49" i="3"/>
  <c r="Y51" i="27" s="1"/>
  <c r="B48" i="3"/>
  <c r="Y50" i="27" s="1"/>
  <c r="B49" i="1"/>
  <c r="B50" i="1"/>
  <c r="B51" i="1"/>
  <c r="B52" i="1"/>
  <c r="B52" i="4" s="1"/>
  <c r="V54" i="27" s="1"/>
  <c r="B53" i="1"/>
  <c r="B54" i="1"/>
  <c r="B55" i="1"/>
  <c r="B55" i="4" s="1"/>
  <c r="V57" i="27" s="1"/>
  <c r="B56" i="1"/>
  <c r="B57" i="1"/>
  <c r="B57" i="4" s="1"/>
  <c r="V59" i="27" s="1"/>
  <c r="B58" i="1"/>
  <c r="B59" i="1"/>
  <c r="B59" i="4" s="1"/>
  <c r="V61" i="27" s="1"/>
  <c r="B60" i="1"/>
  <c r="B60" i="4" s="1"/>
  <c r="V62" i="27" s="1"/>
  <c r="B62" i="1"/>
  <c r="B63" i="1"/>
  <c r="B66" i="1"/>
  <c r="B67" i="1"/>
  <c r="B68" i="1"/>
  <c r="B69" i="1"/>
  <c r="B69" i="4" s="1"/>
  <c r="V71" i="27" s="1"/>
  <c r="B70" i="1"/>
  <c r="B70" i="4" s="1"/>
  <c r="V72" i="27" s="1"/>
  <c r="B48" i="2"/>
  <c r="B50" i="2"/>
  <c r="B52" i="2"/>
  <c r="B54" i="2"/>
  <c r="B56" i="2"/>
  <c r="W58" i="27" s="1"/>
  <c r="B57" i="2"/>
  <c r="B57" i="5" s="1"/>
  <c r="X59" i="27" s="1"/>
  <c r="B58" i="2"/>
  <c r="B59" i="2"/>
  <c r="B60" i="2"/>
  <c r="B60" i="5" s="1"/>
  <c r="X62" i="27" s="1"/>
  <c r="B61" i="2"/>
  <c r="B61" i="5" s="1"/>
  <c r="X63" i="27" s="1"/>
  <c r="B62" i="2"/>
  <c r="B62" i="5" s="1"/>
  <c r="X64" i="27" s="1"/>
  <c r="B63" i="2"/>
  <c r="B64" i="2"/>
  <c r="B67" i="2"/>
  <c r="B68" i="2"/>
  <c r="B70" i="2"/>
  <c r="B70" i="5" s="1"/>
  <c r="X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V63" i="27" s="1"/>
  <c r="J48" i="1"/>
  <c r="I48" i="1"/>
  <c r="B47" i="3"/>
  <c r="Y49" i="27" s="1"/>
  <c r="B46" i="3"/>
  <c r="Y48" i="27" s="1"/>
  <c r="B45" i="3"/>
  <c r="Y47" i="27" s="1"/>
  <c r="B43" i="3"/>
  <c r="Y45" i="27" s="1"/>
  <c r="B39" i="3"/>
  <c r="Y41" i="27" s="1"/>
  <c r="B42" i="3"/>
  <c r="Y44" i="27" s="1"/>
  <c r="B41" i="3"/>
  <c r="Y43" i="27" s="1"/>
  <c r="B28" i="3"/>
  <c r="Y30" i="27" s="1"/>
  <c r="B32" i="3"/>
  <c r="Y34" i="27" s="1"/>
  <c r="B31" i="3"/>
  <c r="Y33" i="27" s="1"/>
  <c r="B30" i="3"/>
  <c r="Y32" i="27" s="1"/>
  <c r="Y31" i="27"/>
  <c r="B26" i="3"/>
  <c r="Y28" i="27" s="1"/>
  <c r="B25" i="2"/>
  <c r="B26" i="2"/>
  <c r="W28" i="27" s="1"/>
  <c r="B27" i="2"/>
  <c r="B28" i="2"/>
  <c r="W30" i="27" s="1"/>
  <c r="B29" i="2"/>
  <c r="B30" i="2"/>
  <c r="B31" i="2"/>
  <c r="W33" i="27" s="1"/>
  <c r="B32" i="2"/>
  <c r="W34" i="27" s="1"/>
  <c r="B33" i="2"/>
  <c r="B34" i="2"/>
  <c r="B34" i="5" s="1"/>
  <c r="X36" i="27" s="1"/>
  <c r="B35" i="2"/>
  <c r="W37" i="27" s="1"/>
  <c r="B36" i="2"/>
  <c r="B38" i="2"/>
  <c r="W40" i="27" s="1"/>
  <c r="B39" i="2"/>
  <c r="B40" i="2"/>
  <c r="W42" i="27" s="1"/>
  <c r="B41" i="2"/>
  <c r="B43" i="2"/>
  <c r="W45" i="27" s="1"/>
  <c r="B46" i="2"/>
  <c r="B47" i="2"/>
  <c r="W49" i="27" s="1"/>
  <c r="B25" i="1"/>
  <c r="B25" i="4" s="1"/>
  <c r="V27" i="27" s="1"/>
  <c r="B26" i="1"/>
  <c r="U28" i="27" s="1"/>
  <c r="B27" i="1"/>
  <c r="B27" i="4" s="1"/>
  <c r="V29" i="27" s="1"/>
  <c r="B28" i="1"/>
  <c r="U30" i="27" s="1"/>
  <c r="B30" i="1"/>
  <c r="B31" i="1"/>
  <c r="B32" i="1"/>
  <c r="B33" i="1"/>
  <c r="B33" i="4" s="1"/>
  <c r="V35" i="27" s="1"/>
  <c r="B34" i="1"/>
  <c r="B34" i="4" s="1"/>
  <c r="V36" i="27" s="1"/>
  <c r="B35" i="1"/>
  <c r="B35" i="4" s="1"/>
  <c r="V37" i="27" s="1"/>
  <c r="B36" i="1"/>
  <c r="B36" i="4" s="1"/>
  <c r="V38" i="27" s="1"/>
  <c r="B38" i="1"/>
  <c r="B38" i="4" s="1"/>
  <c r="V40" i="27" s="1"/>
  <c r="B39" i="1"/>
  <c r="B40" i="1"/>
  <c r="B40" i="4" s="1"/>
  <c r="V42" i="27" s="1"/>
  <c r="B41" i="1"/>
  <c r="B41" i="4" s="1"/>
  <c r="V43" i="27" s="1"/>
  <c r="B42" i="1"/>
  <c r="M47" i="1"/>
  <c r="B47" i="1" s="1"/>
  <c r="B47" i="4" s="1"/>
  <c r="V49" i="27" s="1"/>
  <c r="J46" i="1"/>
  <c r="D46" i="1"/>
  <c r="M45" i="2"/>
  <c r="B45" i="2" s="1"/>
  <c r="N45" i="1"/>
  <c r="B45" i="1" s="1"/>
  <c r="L37" i="2"/>
  <c r="B37" i="2" s="1"/>
  <c r="W39" i="27" s="1"/>
  <c r="E37" i="1"/>
  <c r="B37" i="1" s="1"/>
  <c r="B37" i="4" s="1"/>
  <c r="V39" i="27" s="1"/>
  <c r="E44" i="2"/>
  <c r="B44" i="2" s="1"/>
  <c r="O44" i="1"/>
  <c r="B44" i="1" s="1"/>
  <c r="B44" i="4" s="1"/>
  <c r="V46" i="27" s="1"/>
  <c r="K43" i="1"/>
  <c r="H43" i="1"/>
  <c r="R42" i="2"/>
  <c r="O42" i="2"/>
  <c r="K29" i="1"/>
  <c r="B29" i="1" s="1"/>
  <c r="E6" i="1"/>
  <c r="B24" i="3"/>
  <c r="Y26" i="27" s="1"/>
  <c r="B24" i="2"/>
  <c r="G24" i="1"/>
  <c r="C24" i="1"/>
  <c r="B23" i="3"/>
  <c r="Y25" i="27" s="1"/>
  <c r="B22" i="3"/>
  <c r="Y24" i="27" s="1"/>
  <c r="B21" i="3"/>
  <c r="Y23" i="27" s="1"/>
  <c r="B20" i="3"/>
  <c r="Y22" i="27" s="1"/>
  <c r="Y17" i="27"/>
  <c r="B14" i="3"/>
  <c r="Y16" i="27" s="1"/>
  <c r="Y14" i="27"/>
  <c r="B13" i="3"/>
  <c r="Y15" i="27" s="1"/>
  <c r="B17" i="3"/>
  <c r="Y19" i="27" s="1"/>
  <c r="B16" i="3"/>
  <c r="Y18" i="27" s="1"/>
  <c r="B4" i="3"/>
  <c r="Y6" i="27" s="1"/>
  <c r="B3" i="3"/>
  <c r="Y5" i="27" s="1"/>
  <c r="B6" i="3"/>
  <c r="Y8" i="27" s="1"/>
  <c r="B5" i="3"/>
  <c r="Y7" i="27" s="1"/>
  <c r="Y3" i="27"/>
  <c r="B2" i="3"/>
  <c r="Y4" i="27" s="1"/>
  <c r="B8" i="3"/>
  <c r="Y10" i="27" s="1"/>
  <c r="B7" i="3"/>
  <c r="Y9" i="27" s="1"/>
  <c r="B11" i="3"/>
  <c r="Y13" i="27" s="1"/>
  <c r="B10" i="3"/>
  <c r="Y12" i="27" s="1"/>
  <c r="B2" i="2"/>
  <c r="W4" i="27" s="1"/>
  <c r="B4" i="2"/>
  <c r="B6" i="2"/>
  <c r="B7" i="2"/>
  <c r="W9" i="27" s="1"/>
  <c r="B8" i="2"/>
  <c r="W10" i="27" s="1"/>
  <c r="B9" i="2"/>
  <c r="B10" i="2"/>
  <c r="B11" i="2"/>
  <c r="W13" i="27" s="1"/>
  <c r="B12" i="2"/>
  <c r="W14" i="27" s="1"/>
  <c r="B13" i="2"/>
  <c r="W15" i="27" s="1"/>
  <c r="B16" i="2"/>
  <c r="W18" i="27" s="1"/>
  <c r="B17" i="2"/>
  <c r="B18" i="2"/>
  <c r="B18" i="5" s="1"/>
  <c r="X20" i="27" s="1"/>
  <c r="B19" i="2"/>
  <c r="B20" i="2"/>
  <c r="B22" i="2"/>
  <c r="W24" i="27" s="1"/>
  <c r="B23" i="2"/>
  <c r="W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W3" i="27" s="1"/>
  <c r="B23" i="1"/>
  <c r="U25" i="27" s="1"/>
  <c r="L22" i="1"/>
  <c r="B22" i="1" s="1"/>
  <c r="U24" i="27" s="1"/>
  <c r="K21" i="1"/>
  <c r="J21" i="1"/>
  <c r="I21" i="1"/>
  <c r="H21" i="1"/>
  <c r="G21" i="1"/>
  <c r="F21" i="1"/>
  <c r="E21" i="1"/>
  <c r="D21" i="1"/>
  <c r="C21" i="1"/>
  <c r="L20" i="1"/>
  <c r="B20" i="1" s="1"/>
  <c r="U22" i="27" s="1"/>
  <c r="B19" i="1"/>
  <c r="B19" i="4" s="1"/>
  <c r="V21" i="27" s="1"/>
  <c r="F18" i="1"/>
  <c r="B18" i="1" s="1"/>
  <c r="B18" i="4" s="1"/>
  <c r="V20" i="27" s="1"/>
  <c r="B16" i="1"/>
  <c r="U18" i="27" s="1"/>
  <c r="D17" i="1"/>
  <c r="B17" i="1" s="1"/>
  <c r="U19" i="27" s="1"/>
  <c r="B15" i="1"/>
  <c r="U17" i="27" s="1"/>
  <c r="D14" i="1"/>
  <c r="C14" i="1"/>
  <c r="B13" i="1"/>
  <c r="U15" i="27" s="1"/>
  <c r="K12" i="1"/>
  <c r="J12" i="1"/>
  <c r="D12" i="1"/>
  <c r="C12" i="1"/>
  <c r="F11" i="1"/>
  <c r="C11" i="1"/>
  <c r="B10" i="1"/>
  <c r="U12" i="27" s="1"/>
  <c r="B8" i="1"/>
  <c r="U10" i="27" s="1"/>
  <c r="B9" i="1"/>
  <c r="B9" i="4" s="1"/>
  <c r="V11" i="27" s="1"/>
  <c r="D7" i="1"/>
  <c r="C7" i="1"/>
  <c r="D6" i="1"/>
  <c r="C6" i="1"/>
  <c r="B5" i="1"/>
  <c r="U7" i="27" s="1"/>
  <c r="B4" i="1"/>
  <c r="U6" i="27" s="1"/>
  <c r="S3" i="1"/>
  <c r="D3" i="1"/>
  <c r="F2" i="1"/>
  <c r="B2" i="1" s="1"/>
  <c r="U4" i="27" s="1"/>
  <c r="B1" i="1"/>
  <c r="U3" i="27" s="1"/>
  <c r="U303" i="27" l="1"/>
  <c r="U280" i="27"/>
  <c r="B300" i="4"/>
  <c r="V302" i="27" s="1"/>
  <c r="B279" i="4"/>
  <c r="V281" i="27" s="1"/>
  <c r="B275" i="4"/>
  <c r="V277" i="27" s="1"/>
  <c r="U279" i="27"/>
  <c r="B296" i="1"/>
  <c r="U298" i="27" s="1"/>
  <c r="U301" i="27"/>
  <c r="B309" i="4"/>
  <c r="V311" i="27" s="1"/>
  <c r="U311" i="27"/>
  <c r="U293" i="27"/>
  <c r="U262" i="27"/>
  <c r="U260" i="27"/>
  <c r="U287" i="27"/>
  <c r="B306" i="1"/>
  <c r="U308" i="27" s="1"/>
  <c r="B284" i="4"/>
  <c r="V286" i="27" s="1"/>
  <c r="U300" i="27"/>
  <c r="U276" i="27"/>
  <c r="B276" i="4"/>
  <c r="V278" i="27" s="1"/>
  <c r="B308" i="4"/>
  <c r="V310" i="27" s="1"/>
  <c r="U306" i="27"/>
  <c r="B304" i="4"/>
  <c r="V306" i="27" s="1"/>
  <c r="B305" i="4"/>
  <c r="V307" i="27" s="1"/>
  <c r="B297" i="4"/>
  <c r="V299" i="27" s="1"/>
  <c r="B283" i="4"/>
  <c r="V285" i="27" s="1"/>
  <c r="B282" i="4"/>
  <c r="V284" i="27" s="1"/>
  <c r="B289" i="4"/>
  <c r="V291" i="27" s="1"/>
  <c r="B281" i="4"/>
  <c r="V283" i="27" s="1"/>
  <c r="B294" i="4"/>
  <c r="V296" i="27" s="1"/>
  <c r="B288" i="4"/>
  <c r="V290" i="27" s="1"/>
  <c r="B280" i="4"/>
  <c r="V282" i="27" s="1"/>
  <c r="B293" i="4"/>
  <c r="V295" i="27" s="1"/>
  <c r="B287" i="4"/>
  <c r="V289" i="27" s="1"/>
  <c r="B292" i="4"/>
  <c r="V294" i="27" s="1"/>
  <c r="W302" i="27"/>
  <c r="B41" i="5"/>
  <c r="X43" i="27" s="1"/>
  <c r="B64" i="4"/>
  <c r="V66" i="27" s="1"/>
  <c r="B51" i="4"/>
  <c r="V53" i="27" s="1"/>
  <c r="B106" i="4"/>
  <c r="V108" i="27" s="1"/>
  <c r="B142" i="5"/>
  <c r="X144" i="27" s="1"/>
  <c r="B221" i="4"/>
  <c r="V223" i="27" s="1"/>
  <c r="B262" i="4"/>
  <c r="V264" i="27" s="1"/>
  <c r="B192" i="4"/>
  <c r="V194" i="27" s="1"/>
  <c r="B183" i="4"/>
  <c r="V185" i="27" s="1"/>
  <c r="B175" i="4"/>
  <c r="V177" i="27" s="1"/>
  <c r="B64" i="5"/>
  <c r="X66" i="27" s="1"/>
  <c r="B161" i="4"/>
  <c r="V163" i="27" s="1"/>
  <c r="B209" i="4"/>
  <c r="V211" i="27" s="1"/>
  <c r="B183" i="5"/>
  <c r="X185" i="27" s="1"/>
  <c r="B63" i="5"/>
  <c r="X65" i="27" s="1"/>
  <c r="B54" i="5"/>
  <c r="X56" i="27" s="1"/>
  <c r="B131" i="4"/>
  <c r="V133" i="27" s="1"/>
  <c r="B226" i="4"/>
  <c r="V228" i="27" s="1"/>
  <c r="B42" i="4"/>
  <c r="V44" i="27" s="1"/>
  <c r="B52" i="5"/>
  <c r="X54" i="27" s="1"/>
  <c r="B63" i="4"/>
  <c r="V65" i="27" s="1"/>
  <c r="B54" i="4"/>
  <c r="V56" i="27" s="1"/>
  <c r="B166" i="5"/>
  <c r="X168" i="27" s="1"/>
  <c r="B197" i="4"/>
  <c r="V199" i="27" s="1"/>
  <c r="B249" i="5"/>
  <c r="X251" i="27" s="1"/>
  <c r="B241" i="5"/>
  <c r="X243" i="27" s="1"/>
  <c r="B248" i="5"/>
  <c r="X250" i="27" s="1"/>
  <c r="B240" i="5"/>
  <c r="X242" i="27" s="1"/>
  <c r="B255" i="5"/>
  <c r="X257" i="27" s="1"/>
  <c r="B247" i="5"/>
  <c r="X249" i="27" s="1"/>
  <c r="B239" i="5"/>
  <c r="X241" i="27" s="1"/>
  <c r="B254" i="5"/>
  <c r="X256" i="27" s="1"/>
  <c r="B246" i="5"/>
  <c r="X248" i="27" s="1"/>
  <c r="B238" i="5"/>
  <c r="X240" i="27" s="1"/>
  <c r="B253" i="5"/>
  <c r="X255" i="27" s="1"/>
  <c r="B245" i="5"/>
  <c r="X247" i="27" s="1"/>
  <c r="B237" i="5"/>
  <c r="X239" i="27" s="1"/>
  <c r="B252" i="5"/>
  <c r="X254" i="27" s="1"/>
  <c r="B244" i="5"/>
  <c r="X246" i="27" s="1"/>
  <c r="B236" i="5"/>
  <c r="X238" i="27" s="1"/>
  <c r="B251" i="5"/>
  <c r="X253" i="27" s="1"/>
  <c r="B243" i="5"/>
  <c r="X245" i="27" s="1"/>
  <c r="B235" i="5"/>
  <c r="X237" i="27" s="1"/>
  <c r="U270" i="27"/>
  <c r="B273" i="1"/>
  <c r="U275" i="27" s="1"/>
  <c r="B237" i="4"/>
  <c r="V239" i="27" s="1"/>
  <c r="U269" i="27"/>
  <c r="B254" i="4"/>
  <c r="V256" i="27" s="1"/>
  <c r="B253" i="4"/>
  <c r="V255" i="27" s="1"/>
  <c r="B246" i="4"/>
  <c r="V248" i="27" s="1"/>
  <c r="B245" i="4"/>
  <c r="V247" i="27" s="1"/>
  <c r="B238" i="4"/>
  <c r="V240" i="27" s="1"/>
  <c r="B270" i="4"/>
  <c r="V272" i="27" s="1"/>
  <c r="U272" i="27"/>
  <c r="B252" i="4"/>
  <c r="V254" i="27" s="1"/>
  <c r="B244" i="4"/>
  <c r="V246" i="27" s="1"/>
  <c r="B236" i="4"/>
  <c r="V238" i="27" s="1"/>
  <c r="U266" i="27"/>
  <c r="B251" i="4"/>
  <c r="V253" i="27" s="1"/>
  <c r="B243" i="4"/>
  <c r="V245" i="27" s="1"/>
  <c r="B235" i="4"/>
  <c r="V237" i="27" s="1"/>
  <c r="B261" i="4"/>
  <c r="V263" i="27" s="1"/>
  <c r="B250" i="4"/>
  <c r="V252" i="27" s="1"/>
  <c r="B242" i="4"/>
  <c r="V244" i="27" s="1"/>
  <c r="B249" i="4"/>
  <c r="V251" i="27" s="1"/>
  <c r="B241" i="4"/>
  <c r="V243" i="27" s="1"/>
  <c r="B272" i="4"/>
  <c r="V274" i="27" s="1"/>
  <c r="B248" i="4"/>
  <c r="V250" i="27" s="1"/>
  <c r="B240" i="4"/>
  <c r="V242" i="27" s="1"/>
  <c r="B247" i="4"/>
  <c r="V249" i="27" s="1"/>
  <c r="B239" i="4"/>
  <c r="V241" i="27" s="1"/>
  <c r="B280" i="3"/>
  <c r="Y282" i="27" s="1"/>
  <c r="B271" i="4"/>
  <c r="V273" i="27" s="1"/>
  <c r="B270" i="5"/>
  <c r="X272" i="27" s="1"/>
  <c r="B271" i="5"/>
  <c r="X273" i="27" s="1"/>
  <c r="B269" i="5"/>
  <c r="X271" i="27" s="1"/>
  <c r="B269" i="4"/>
  <c r="V271" i="27" s="1"/>
  <c r="B263" i="4"/>
  <c r="V265" i="27" s="1"/>
  <c r="B262" i="5"/>
  <c r="X264" i="27" s="1"/>
  <c r="B267" i="5"/>
  <c r="X269" i="27" s="1"/>
  <c r="B266" i="5"/>
  <c r="X268" i="27" s="1"/>
  <c r="B266" i="4"/>
  <c r="V268" i="27" s="1"/>
  <c r="B265" i="5"/>
  <c r="X267" i="27" s="1"/>
  <c r="B264" i="5"/>
  <c r="X266" i="27" s="1"/>
  <c r="B265" i="4"/>
  <c r="V267" i="27" s="1"/>
  <c r="B259" i="4"/>
  <c r="V261" i="27" s="1"/>
  <c r="B257" i="5"/>
  <c r="X259" i="27" s="1"/>
  <c r="B256" i="5"/>
  <c r="X258" i="27" s="1"/>
  <c r="B257" i="4"/>
  <c r="V259" i="27" s="1"/>
  <c r="U258" i="27"/>
  <c r="Y275" i="27"/>
  <c r="Y272" i="27"/>
  <c r="B259" i="5"/>
  <c r="X261" i="27" s="1"/>
  <c r="B144" i="4"/>
  <c r="V146" i="27" s="1"/>
  <c r="B56" i="4"/>
  <c r="V58" i="27" s="1"/>
  <c r="B168" i="4"/>
  <c r="V170" i="27" s="1"/>
  <c r="B231" i="4"/>
  <c r="V233" i="27" s="1"/>
  <c r="B144" i="5"/>
  <c r="X146" i="27" s="1"/>
  <c r="B68" i="5"/>
  <c r="X70" i="27" s="1"/>
  <c r="B58" i="4"/>
  <c r="V60" i="27" s="1"/>
  <c r="B116" i="4"/>
  <c r="V118" i="27" s="1"/>
  <c r="B105" i="4"/>
  <c r="V107" i="27" s="1"/>
  <c r="B127" i="4"/>
  <c r="V129" i="27" s="1"/>
  <c r="B10" i="5"/>
  <c r="X12" i="27" s="1"/>
  <c r="B75" i="4"/>
  <c r="V77" i="27" s="1"/>
  <c r="B75" i="5"/>
  <c r="X77" i="27" s="1"/>
  <c r="B178" i="4"/>
  <c r="V180" i="27" s="1"/>
  <c r="B31" i="4"/>
  <c r="V33" i="27" s="1"/>
  <c r="B48" i="5"/>
  <c r="X50" i="27" s="1"/>
  <c r="B67" i="4"/>
  <c r="V69" i="27" s="1"/>
  <c r="B195" i="5"/>
  <c r="X197" i="27" s="1"/>
  <c r="B233" i="4"/>
  <c r="V235" i="27" s="1"/>
  <c r="B195" i="4"/>
  <c r="V197" i="27" s="1"/>
  <c r="B194" i="4"/>
  <c r="V196" i="27" s="1"/>
  <c r="B45" i="4"/>
  <c r="V47" i="27" s="1"/>
  <c r="B30" i="4"/>
  <c r="V32" i="27" s="1"/>
  <c r="B145" i="4"/>
  <c r="V147" i="27" s="1"/>
  <c r="B170" i="4"/>
  <c r="V172" i="27" s="1"/>
  <c r="B160" i="4"/>
  <c r="V162" i="27" s="1"/>
  <c r="B39" i="4"/>
  <c r="V41" i="27" s="1"/>
  <c r="B167" i="5"/>
  <c r="X169" i="27" s="1"/>
  <c r="B193" i="4"/>
  <c r="V195" i="27" s="1"/>
  <c r="B143" i="4"/>
  <c r="V145" i="27" s="1"/>
  <c r="B180" i="4"/>
  <c r="V182" i="27" s="1"/>
  <c r="B179" i="5"/>
  <c r="X181" i="27" s="1"/>
  <c r="B65" i="5"/>
  <c r="X67" i="27" s="1"/>
  <c r="B113" i="4"/>
  <c r="V115" i="27" s="1"/>
  <c r="B167" i="4"/>
  <c r="V169" i="27" s="1"/>
  <c r="B179" i="4"/>
  <c r="V181" i="27" s="1"/>
  <c r="B212" i="5"/>
  <c r="X214" i="27" s="1"/>
  <c r="B228" i="5"/>
  <c r="X230" i="27" s="1"/>
  <c r="B121" i="5"/>
  <c r="X123" i="27" s="1"/>
  <c r="B194" i="5"/>
  <c r="X196" i="27" s="1"/>
  <c r="B193" i="5"/>
  <c r="X195" i="27" s="1"/>
  <c r="B212" i="4"/>
  <c r="V214" i="27" s="1"/>
  <c r="B29" i="4"/>
  <c r="V31" i="27" s="1"/>
  <c r="B32" i="4"/>
  <c r="V34" i="27" s="1"/>
  <c r="B50" i="5"/>
  <c r="X52" i="27" s="1"/>
  <c r="B62" i="4"/>
  <c r="V64" i="27" s="1"/>
  <c r="B53" i="4"/>
  <c r="V55" i="27" s="1"/>
  <c r="B81" i="5"/>
  <c r="X83" i="27" s="1"/>
  <c r="B112" i="5"/>
  <c r="X114" i="27" s="1"/>
  <c r="B110" i="4"/>
  <c r="V112" i="27" s="1"/>
  <c r="B100" i="4"/>
  <c r="V102" i="27" s="1"/>
  <c r="B120" i="5"/>
  <c r="X122" i="27" s="1"/>
  <c r="B164" i="4"/>
  <c r="V166" i="27" s="1"/>
  <c r="B155" i="4"/>
  <c r="V157" i="27" s="1"/>
  <c r="B205" i="4"/>
  <c r="V207" i="27" s="1"/>
  <c r="B71" i="5"/>
  <c r="X73" i="27" s="1"/>
  <c r="B99" i="4"/>
  <c r="V101" i="27" s="1"/>
  <c r="B176" i="4"/>
  <c r="V178" i="27" s="1"/>
  <c r="B175" i="5"/>
  <c r="X177" i="27" s="1"/>
  <c r="B223" i="5"/>
  <c r="X225" i="27" s="1"/>
  <c r="B118" i="4"/>
  <c r="V120" i="27" s="1"/>
  <c r="B98" i="4"/>
  <c r="V100" i="27" s="1"/>
  <c r="B50" i="4"/>
  <c r="V52" i="27" s="1"/>
  <c r="B97" i="4"/>
  <c r="V99" i="27" s="1"/>
  <c r="B96" i="5"/>
  <c r="X98" i="27" s="1"/>
  <c r="B68" i="4"/>
  <c r="V70" i="27" s="1"/>
  <c r="B49" i="4"/>
  <c r="V51" i="27" s="1"/>
  <c r="B77" i="5"/>
  <c r="X79" i="27" s="1"/>
  <c r="B104" i="4"/>
  <c r="V106" i="27" s="1"/>
  <c r="B96" i="4"/>
  <c r="V98" i="27" s="1"/>
  <c r="B132" i="5"/>
  <c r="X134" i="27" s="1"/>
  <c r="B180" i="5"/>
  <c r="X182" i="27" s="1"/>
  <c r="B105" i="5"/>
  <c r="X107" i="27" s="1"/>
  <c r="B66" i="4"/>
  <c r="V68" i="27" s="1"/>
  <c r="B112" i="4"/>
  <c r="V114" i="27" s="1"/>
  <c r="B113" i="5"/>
  <c r="X115" i="27" s="1"/>
  <c r="B104" i="5"/>
  <c r="X106" i="27" s="1"/>
  <c r="B187" i="5"/>
  <c r="X189" i="27" s="1"/>
  <c r="B223" i="4"/>
  <c r="V225" i="27" s="1"/>
  <c r="B11" i="5"/>
  <c r="X13" i="27" s="1"/>
  <c r="B43" i="5"/>
  <c r="X45" i="27" s="1"/>
  <c r="B95" i="5"/>
  <c r="X97" i="27" s="1"/>
  <c r="B94" i="5"/>
  <c r="X96" i="27" s="1"/>
  <c r="B87" i="2"/>
  <c r="W89" i="27" s="1"/>
  <c r="W200" i="27"/>
  <c r="W130" i="27"/>
  <c r="W157" i="27"/>
  <c r="B155" i="5"/>
  <c r="X157" i="27" s="1"/>
  <c r="B3" i="2"/>
  <c r="W5" i="27" s="1"/>
  <c r="W192" i="27"/>
  <c r="W122" i="27"/>
  <c r="B56" i="5"/>
  <c r="X58" i="27" s="1"/>
  <c r="B129" i="5"/>
  <c r="X131" i="27" s="1"/>
  <c r="W184" i="27"/>
  <c r="W106" i="27"/>
  <c r="B51" i="2"/>
  <c r="W53" i="27" s="1"/>
  <c r="B119" i="5"/>
  <c r="X121" i="27" s="1"/>
  <c r="B171" i="5"/>
  <c r="X173" i="27" s="1"/>
  <c r="B226" i="2"/>
  <c r="W176" i="27"/>
  <c r="W98" i="27"/>
  <c r="B111" i="5"/>
  <c r="X113" i="27" s="1"/>
  <c r="B163" i="5"/>
  <c r="X165" i="27" s="1"/>
  <c r="B234" i="5"/>
  <c r="X236" i="27" s="1"/>
  <c r="W232" i="27"/>
  <c r="W168" i="27"/>
  <c r="W90" i="27"/>
  <c r="B42" i="2"/>
  <c r="B42" i="5" s="1"/>
  <c r="X44" i="27" s="1"/>
  <c r="B38" i="5"/>
  <c r="X40" i="27" s="1"/>
  <c r="B110" i="5"/>
  <c r="X112" i="27" s="1"/>
  <c r="B213" i="5"/>
  <c r="X215" i="27" s="1"/>
  <c r="W224" i="27"/>
  <c r="W153" i="27"/>
  <c r="W82" i="27"/>
  <c r="B31" i="5"/>
  <c r="X33" i="27" s="1"/>
  <c r="B103" i="5"/>
  <c r="X105" i="27" s="1"/>
  <c r="B178" i="5"/>
  <c r="X180" i="27" s="1"/>
  <c r="B204" i="5"/>
  <c r="X206" i="27" s="1"/>
  <c r="W216" i="27"/>
  <c r="W146" i="27"/>
  <c r="B5" i="2"/>
  <c r="B91" i="5"/>
  <c r="X93" i="27" s="1"/>
  <c r="B102" i="5"/>
  <c r="X104" i="27" s="1"/>
  <c r="B196" i="5"/>
  <c r="X198" i="27" s="1"/>
  <c r="W208" i="27"/>
  <c r="W138" i="27"/>
  <c r="W59" i="27"/>
  <c r="B44" i="5"/>
  <c r="X46" i="27" s="1"/>
  <c r="W46" i="27"/>
  <c r="B45" i="5"/>
  <c r="X47" i="27" s="1"/>
  <c r="W47" i="27"/>
  <c r="B27" i="5"/>
  <c r="X29" i="27" s="1"/>
  <c r="W29" i="27"/>
  <c r="B49" i="2"/>
  <c r="W101" i="27"/>
  <c r="B99" i="5"/>
  <c r="X101" i="27" s="1"/>
  <c r="B139" i="2"/>
  <c r="B143" i="5"/>
  <c r="X145" i="27" s="1"/>
  <c r="W145" i="27"/>
  <c r="B159" i="5"/>
  <c r="X161" i="27" s="1"/>
  <c r="W161" i="27"/>
  <c r="W235" i="27"/>
  <c r="B233" i="5"/>
  <c r="X235" i="27" s="1"/>
  <c r="W20" i="27"/>
  <c r="B24" i="5"/>
  <c r="X26" i="27" s="1"/>
  <c r="W26" i="27"/>
  <c r="B40" i="5"/>
  <c r="X42" i="27" s="1"/>
  <c r="B69" i="5"/>
  <c r="X71" i="27" s="1"/>
  <c r="W71" i="27"/>
  <c r="B89" i="5"/>
  <c r="X91" i="27" s="1"/>
  <c r="W91" i="27"/>
  <c r="W109" i="27"/>
  <c r="B107" i="5"/>
  <c r="X109" i="27" s="1"/>
  <c r="W162" i="27"/>
  <c r="B160" i="5"/>
  <c r="X162" i="27" s="1"/>
  <c r="W166" i="27"/>
  <c r="B164" i="5"/>
  <c r="X166" i="27" s="1"/>
  <c r="B221" i="5"/>
  <c r="X223" i="27" s="1"/>
  <c r="W223" i="27"/>
  <c r="W12" i="27"/>
  <c r="W120" i="27"/>
  <c r="B118" i="5"/>
  <c r="X120" i="27" s="1"/>
  <c r="B33" i="5"/>
  <c r="X35" i="27" s="1"/>
  <c r="W35" i="27"/>
  <c r="B25" i="5"/>
  <c r="X27" i="27" s="1"/>
  <c r="W27" i="27"/>
  <c r="B93" i="5"/>
  <c r="X95" i="27" s="1"/>
  <c r="W95" i="27"/>
  <c r="W117" i="27"/>
  <c r="B115" i="5"/>
  <c r="X117" i="27" s="1"/>
  <c r="B140" i="5"/>
  <c r="X142" i="27" s="1"/>
  <c r="W142" i="27"/>
  <c r="B207" i="5"/>
  <c r="X209" i="27" s="1"/>
  <c r="W209" i="27"/>
  <c r="W67" i="27"/>
  <c r="W187" i="27"/>
  <c r="B185" i="5"/>
  <c r="X187" i="27" s="1"/>
  <c r="B20" i="5"/>
  <c r="X22" i="27" s="1"/>
  <c r="W22" i="27"/>
  <c r="B19" i="5"/>
  <c r="X21" i="27" s="1"/>
  <c r="W21" i="27"/>
  <c r="B97" i="5"/>
  <c r="X99" i="27" s="1"/>
  <c r="W99" i="27"/>
  <c r="W218" i="27"/>
  <c r="B216" i="5"/>
  <c r="X218" i="27" s="1"/>
  <c r="W203" i="27"/>
  <c r="B201" i="5"/>
  <c r="X203" i="27" s="1"/>
  <c r="B5" i="5"/>
  <c r="X7" i="27" s="1"/>
  <c r="W7" i="27"/>
  <c r="B72" i="5"/>
  <c r="X74" i="27" s="1"/>
  <c r="W74" i="27"/>
  <c r="B14" i="5"/>
  <c r="X16" i="27" s="1"/>
  <c r="W16" i="27"/>
  <c r="B9" i="5"/>
  <c r="X11" i="27" s="1"/>
  <c r="W11" i="27"/>
  <c r="B39" i="5"/>
  <c r="X41" i="27" s="1"/>
  <c r="W41" i="27"/>
  <c r="B37" i="5"/>
  <c r="X39" i="27" s="1"/>
  <c r="B15" i="2"/>
  <c r="W17" i="27" s="1"/>
  <c r="B46" i="5"/>
  <c r="X48" i="27" s="1"/>
  <c r="W48" i="27"/>
  <c r="B35" i="5"/>
  <c r="X37" i="27" s="1"/>
  <c r="B59" i="5"/>
  <c r="X61" i="27" s="1"/>
  <c r="W61" i="27"/>
  <c r="W100" i="27"/>
  <c r="B98" i="5"/>
  <c r="X100" i="27" s="1"/>
  <c r="B145" i="5"/>
  <c r="X147" i="27" s="1"/>
  <c r="W147" i="27"/>
  <c r="W151" i="27"/>
  <c r="B149" i="5"/>
  <c r="X151" i="27" s="1"/>
  <c r="W211" i="27"/>
  <c r="B209" i="5"/>
  <c r="X211" i="27" s="1"/>
  <c r="W114" i="27"/>
  <c r="B4" i="5"/>
  <c r="X6" i="27" s="1"/>
  <c r="W6" i="27"/>
  <c r="B79" i="5"/>
  <c r="X81" i="27" s="1"/>
  <c r="W81" i="27"/>
  <c r="B17" i="5"/>
  <c r="X19" i="27" s="1"/>
  <c r="W19" i="27"/>
  <c r="B30" i="5"/>
  <c r="X32" i="27" s="1"/>
  <c r="W32" i="27"/>
  <c r="B32" i="5"/>
  <c r="X34" i="27" s="1"/>
  <c r="B53" i="5"/>
  <c r="X55" i="27" s="1"/>
  <c r="W55" i="27"/>
  <c r="W69" i="27"/>
  <c r="B67" i="5"/>
  <c r="X69" i="27" s="1"/>
  <c r="B58" i="5"/>
  <c r="X60" i="27" s="1"/>
  <c r="W60" i="27"/>
  <c r="B181" i="5"/>
  <c r="X183" i="27" s="1"/>
  <c r="W183" i="27"/>
  <c r="B173" i="5"/>
  <c r="X175" i="27" s="1"/>
  <c r="W175" i="27"/>
  <c r="W219" i="27"/>
  <c r="B217" i="5"/>
  <c r="X219" i="27" s="1"/>
  <c r="W43" i="27"/>
  <c r="B21" i="5"/>
  <c r="X23" i="27" s="1"/>
  <c r="W23" i="27"/>
  <c r="B6" i="5"/>
  <c r="X8" i="27" s="1"/>
  <c r="W8" i="27"/>
  <c r="B36" i="5"/>
  <c r="X38" i="27" s="1"/>
  <c r="W38" i="27"/>
  <c r="B29" i="5"/>
  <c r="X31" i="27" s="1"/>
  <c r="W31" i="27"/>
  <c r="B55" i="5"/>
  <c r="X57" i="27" s="1"/>
  <c r="W57" i="27"/>
  <c r="B66" i="5"/>
  <c r="X68" i="27" s="1"/>
  <c r="W68" i="27"/>
  <c r="B122" i="5"/>
  <c r="X124" i="27" s="1"/>
  <c r="W124" i="27"/>
  <c r="W137" i="27"/>
  <c r="B135" i="5"/>
  <c r="X137" i="27" s="1"/>
  <c r="B127" i="5"/>
  <c r="X129" i="27" s="1"/>
  <c r="W129" i="27"/>
  <c r="W158" i="27"/>
  <c r="B156" i="5"/>
  <c r="X158" i="27" s="1"/>
  <c r="B189" i="5"/>
  <c r="X191" i="27" s="1"/>
  <c r="W191" i="27"/>
  <c r="W234" i="27"/>
  <c r="B232" i="5"/>
  <c r="X234" i="27" s="1"/>
  <c r="W227" i="27"/>
  <c r="B225" i="5"/>
  <c r="X227" i="27" s="1"/>
  <c r="W160" i="27"/>
  <c r="W36" i="27"/>
  <c r="B205" i="5"/>
  <c r="X207" i="27" s="1"/>
  <c r="B197" i="5"/>
  <c r="X199" i="27" s="1"/>
  <c r="B227" i="5"/>
  <c r="X229" i="27" s="1"/>
  <c r="B219" i="5"/>
  <c r="X221" i="27" s="1"/>
  <c r="W233" i="27"/>
  <c r="W225" i="27"/>
  <c r="W217" i="27"/>
  <c r="W201" i="27"/>
  <c r="W193" i="27"/>
  <c r="W185" i="27"/>
  <c r="W177" i="27"/>
  <c r="W169" i="27"/>
  <c r="W154" i="27"/>
  <c r="W139" i="27"/>
  <c r="W123" i="27"/>
  <c r="W115" i="27"/>
  <c r="W107" i="27"/>
  <c r="W83" i="27"/>
  <c r="W52" i="27"/>
  <c r="B170" i="5"/>
  <c r="X172" i="27" s="1"/>
  <c r="B162" i="5"/>
  <c r="X164" i="27" s="1"/>
  <c r="B148" i="5"/>
  <c r="X150" i="27" s="1"/>
  <c r="B177" i="5"/>
  <c r="X179" i="27" s="1"/>
  <c r="B211" i="5"/>
  <c r="X213" i="27" s="1"/>
  <c r="B203" i="5"/>
  <c r="X205" i="27" s="1"/>
  <c r="W231" i="27"/>
  <c r="W167" i="27"/>
  <c r="W159" i="27"/>
  <c r="W152" i="27"/>
  <c r="W66" i="27"/>
  <c r="W50" i="27"/>
  <c r="B117" i="5"/>
  <c r="X119" i="27" s="1"/>
  <c r="B109" i="5"/>
  <c r="X111" i="27" s="1"/>
  <c r="B101" i="5"/>
  <c r="X103" i="27" s="1"/>
  <c r="B169" i="5"/>
  <c r="X171" i="27" s="1"/>
  <c r="B161" i="5"/>
  <c r="X163" i="27" s="1"/>
  <c r="B154" i="5"/>
  <c r="X156" i="27" s="1"/>
  <c r="B176" i="5"/>
  <c r="X178" i="27" s="1"/>
  <c r="B210" i="5"/>
  <c r="X212" i="27" s="1"/>
  <c r="B202" i="5"/>
  <c r="X204" i="27" s="1"/>
  <c r="B224" i="5"/>
  <c r="X226" i="27" s="1"/>
  <c r="W230" i="27"/>
  <c r="W222" i="27"/>
  <c r="W214" i="27"/>
  <c r="W190" i="27"/>
  <c r="W182" i="27"/>
  <c r="W174" i="27"/>
  <c r="W144" i="27"/>
  <c r="W136" i="27"/>
  <c r="W128" i="27"/>
  <c r="W80" i="27"/>
  <c r="W73" i="27"/>
  <c r="W65" i="27"/>
  <c r="B83" i="5"/>
  <c r="X85" i="27" s="1"/>
  <c r="B116" i="5"/>
  <c r="X118" i="27" s="1"/>
  <c r="B108" i="5"/>
  <c r="X110" i="27" s="1"/>
  <c r="B100" i="5"/>
  <c r="X102" i="27" s="1"/>
  <c r="B168" i="5"/>
  <c r="X170" i="27" s="1"/>
  <c r="B153" i="5"/>
  <c r="X155" i="27" s="1"/>
  <c r="B186" i="5"/>
  <c r="X188" i="27" s="1"/>
  <c r="B218" i="5"/>
  <c r="X220" i="27" s="1"/>
  <c r="W197" i="27"/>
  <c r="W189" i="27"/>
  <c r="W181" i="27"/>
  <c r="W143" i="27"/>
  <c r="W135" i="27"/>
  <c r="W127" i="27"/>
  <c r="W87" i="27"/>
  <c r="W79" i="27"/>
  <c r="W72" i="27"/>
  <c r="W64" i="27"/>
  <c r="W56" i="27"/>
  <c r="B82" i="5"/>
  <c r="X84" i="27" s="1"/>
  <c r="B208" i="5"/>
  <c r="X210" i="27" s="1"/>
  <c r="B200" i="5"/>
  <c r="X202" i="27" s="1"/>
  <c r="W196" i="27"/>
  <c r="W134" i="27"/>
  <c r="W126" i="27"/>
  <c r="W86" i="27"/>
  <c r="W78" i="27"/>
  <c r="W63" i="27"/>
  <c r="B92" i="5"/>
  <c r="X94" i="27" s="1"/>
  <c r="B114" i="5"/>
  <c r="X116" i="27" s="1"/>
  <c r="B106" i="5"/>
  <c r="X108" i="27" s="1"/>
  <c r="B184" i="5"/>
  <c r="X186" i="27" s="1"/>
  <c r="W195" i="27"/>
  <c r="W149" i="27"/>
  <c r="W133" i="27"/>
  <c r="W125" i="27"/>
  <c r="W70" i="27"/>
  <c r="W62" i="27"/>
  <c r="W54" i="27"/>
  <c r="W194" i="27"/>
  <c r="W148" i="27"/>
  <c r="W140" i="27"/>
  <c r="W132" i="27"/>
  <c r="W92" i="27"/>
  <c r="W77" i="27"/>
  <c r="B255" i="1"/>
  <c r="B220" i="4"/>
  <c r="V222" i="27" s="1"/>
  <c r="U172" i="27"/>
  <c r="B202" i="4"/>
  <c r="V204" i="27" s="1"/>
  <c r="B95" i="4"/>
  <c r="V97" i="27" s="1"/>
  <c r="B210" i="4"/>
  <c r="V212" i="27" s="1"/>
  <c r="U228" i="27"/>
  <c r="U164" i="27"/>
  <c r="U78" i="27"/>
  <c r="U220" i="27"/>
  <c r="U150" i="27"/>
  <c r="U71" i="27"/>
  <c r="U142" i="27"/>
  <c r="U55" i="27"/>
  <c r="U126" i="27"/>
  <c r="U47" i="27"/>
  <c r="U86" i="27"/>
  <c r="B121" i="1"/>
  <c r="B121" i="4" s="1"/>
  <c r="V123" i="27" s="1"/>
  <c r="U196" i="27"/>
  <c r="U118" i="27"/>
  <c r="U39" i="27"/>
  <c r="U188" i="27"/>
  <c r="U102" i="27"/>
  <c r="U32" i="27"/>
  <c r="U180" i="27"/>
  <c r="U230" i="27"/>
  <c r="U214" i="27"/>
  <c r="U206" i="27"/>
  <c r="U198" i="27"/>
  <c r="U190" i="27"/>
  <c r="U182" i="27"/>
  <c r="U174" i="27"/>
  <c r="U166" i="27"/>
  <c r="U158" i="27"/>
  <c r="U151" i="27"/>
  <c r="U144" i="27"/>
  <c r="U136" i="27"/>
  <c r="U128" i="27"/>
  <c r="U120" i="27"/>
  <c r="U112" i="27"/>
  <c r="U104" i="27"/>
  <c r="U96" i="27"/>
  <c r="U80" i="27"/>
  <c r="U65" i="27"/>
  <c r="U57" i="27"/>
  <c r="U49" i="27"/>
  <c r="U41" i="27"/>
  <c r="U34" i="27"/>
  <c r="U63" i="27"/>
  <c r="U229" i="27"/>
  <c r="U221" i="27"/>
  <c r="U213" i="27"/>
  <c r="U205" i="27"/>
  <c r="U197" i="27"/>
  <c r="U181" i="27"/>
  <c r="U173" i="27"/>
  <c r="U165" i="27"/>
  <c r="U157" i="27"/>
  <c r="U143" i="27"/>
  <c r="U135" i="27"/>
  <c r="U127" i="27"/>
  <c r="U119" i="27"/>
  <c r="U111" i="27"/>
  <c r="U103" i="27"/>
  <c r="U95" i="27"/>
  <c r="U87" i="27"/>
  <c r="U79" i="27"/>
  <c r="U72" i="27"/>
  <c r="U64" i="27"/>
  <c r="U56" i="27"/>
  <c r="U40" i="27"/>
  <c r="U33" i="27"/>
  <c r="U235" i="27"/>
  <c r="U227" i="27"/>
  <c r="U219" i="27"/>
  <c r="U211" i="27"/>
  <c r="U203" i="27"/>
  <c r="U195" i="27"/>
  <c r="U187" i="27"/>
  <c r="U179" i="27"/>
  <c r="U171" i="27"/>
  <c r="U163" i="27"/>
  <c r="U156" i="27"/>
  <c r="U149" i="27"/>
  <c r="U141" i="27"/>
  <c r="U133" i="27"/>
  <c r="U125" i="27"/>
  <c r="U117" i="27"/>
  <c r="U109" i="27"/>
  <c r="U101" i="27"/>
  <c r="U70" i="27"/>
  <c r="U62" i="27"/>
  <c r="U54" i="27"/>
  <c r="U46" i="27"/>
  <c r="U38" i="27"/>
  <c r="U31" i="27"/>
  <c r="U234" i="27"/>
  <c r="U226" i="27"/>
  <c r="U218" i="27"/>
  <c r="U210" i="27"/>
  <c r="U202" i="27"/>
  <c r="U194" i="27"/>
  <c r="U186" i="27"/>
  <c r="U178" i="27"/>
  <c r="U170" i="27"/>
  <c r="U162" i="27"/>
  <c r="U155" i="27"/>
  <c r="U148" i="27"/>
  <c r="U140" i="27"/>
  <c r="U132" i="27"/>
  <c r="U124" i="27"/>
  <c r="U116" i="27"/>
  <c r="U108" i="27"/>
  <c r="U100" i="27"/>
  <c r="U92" i="27"/>
  <c r="U84" i="27"/>
  <c r="U77" i="27"/>
  <c r="U69" i="27"/>
  <c r="U61" i="27"/>
  <c r="U53" i="27"/>
  <c r="U37" i="27"/>
  <c r="U233" i="27"/>
  <c r="U225" i="27"/>
  <c r="U217" i="27"/>
  <c r="U209" i="27"/>
  <c r="U201" i="27"/>
  <c r="U193" i="27"/>
  <c r="U185" i="27"/>
  <c r="U177" i="27"/>
  <c r="U169" i="27"/>
  <c r="U161" i="27"/>
  <c r="U154" i="27"/>
  <c r="U147" i="27"/>
  <c r="U139" i="27"/>
  <c r="U115" i="27"/>
  <c r="U107" i="27"/>
  <c r="U99" i="27"/>
  <c r="U68" i="27"/>
  <c r="U60" i="27"/>
  <c r="U52" i="27"/>
  <c r="U44" i="27"/>
  <c r="U29" i="27"/>
  <c r="U21" i="27"/>
  <c r="U236" i="27"/>
  <c r="U110" i="27"/>
  <c r="U232" i="27"/>
  <c r="U224" i="27"/>
  <c r="U216" i="27"/>
  <c r="U208" i="27"/>
  <c r="U200" i="27"/>
  <c r="U192" i="27"/>
  <c r="U184" i="27"/>
  <c r="U176" i="27"/>
  <c r="U168" i="27"/>
  <c r="U160" i="27"/>
  <c r="U153" i="27"/>
  <c r="U146" i="27"/>
  <c r="U138" i="27"/>
  <c r="U130" i="27"/>
  <c r="U122" i="27"/>
  <c r="U114" i="27"/>
  <c r="U106" i="27"/>
  <c r="U98" i="27"/>
  <c r="U90" i="27"/>
  <c r="U82" i="27"/>
  <c r="U59" i="27"/>
  <c r="U51" i="27"/>
  <c r="U43" i="27"/>
  <c r="U36" i="27"/>
  <c r="U20" i="27"/>
  <c r="U134" i="27"/>
  <c r="U231" i="27"/>
  <c r="U223" i="27"/>
  <c r="U215" i="27"/>
  <c r="U207" i="27"/>
  <c r="U199" i="27"/>
  <c r="U191" i="27"/>
  <c r="U183" i="27"/>
  <c r="U175" i="27"/>
  <c r="U159" i="27"/>
  <c r="U152" i="27"/>
  <c r="U145" i="27"/>
  <c r="U137" i="27"/>
  <c r="U129" i="27"/>
  <c r="U113" i="27"/>
  <c r="U105" i="27"/>
  <c r="U89" i="27"/>
  <c r="U81" i="27"/>
  <c r="U74" i="27"/>
  <c r="U66" i="27"/>
  <c r="U58" i="27"/>
  <c r="U42" i="27"/>
  <c r="U35" i="27"/>
  <c r="U27" i="27"/>
  <c r="U11" i="27"/>
  <c r="B187" i="1"/>
  <c r="B119" i="1"/>
  <c r="B129" i="1"/>
  <c r="B165" i="1"/>
  <c r="B24" i="1"/>
  <c r="U26" i="27" s="1"/>
  <c r="B74" i="4"/>
  <c r="V76" i="27" s="1"/>
  <c r="B12" i="1"/>
  <c r="B81" i="4"/>
  <c r="V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V93" i="27" s="1"/>
  <c r="B89" i="4"/>
  <c r="V91" i="27" s="1"/>
  <c r="B86" i="4"/>
  <c r="V88" i="27" s="1"/>
  <c r="B73" i="5"/>
  <c r="X75" i="27" s="1"/>
  <c r="B92" i="4"/>
  <c r="V94" i="27" s="1"/>
  <c r="B87" i="5"/>
  <c r="X89" i="27" s="1"/>
  <c r="B86" i="5"/>
  <c r="X88" i="27" s="1"/>
  <c r="B74" i="5"/>
  <c r="X76" i="27" s="1"/>
  <c r="B73" i="4"/>
  <c r="V75" i="27" s="1"/>
  <c r="B47" i="5"/>
  <c r="X49" i="27" s="1"/>
  <c r="B28" i="5"/>
  <c r="X30" i="27" s="1"/>
  <c r="B26" i="5"/>
  <c r="X28" i="27" s="1"/>
  <c r="B28" i="4"/>
  <c r="V30" i="27" s="1"/>
  <c r="B5" i="4"/>
  <c r="V7" i="27" s="1"/>
  <c r="B1" i="4"/>
  <c r="V3" i="27" s="1"/>
  <c r="B16" i="5"/>
  <c r="X18" i="27" s="1"/>
  <c r="B7" i="5"/>
  <c r="X9" i="27" s="1"/>
  <c r="B22" i="5"/>
  <c r="X24" i="27" s="1"/>
  <c r="B16" i="4"/>
  <c r="V18" i="27" s="1"/>
  <c r="B22" i="4"/>
  <c r="V24" i="27" s="1"/>
  <c r="B8" i="4"/>
  <c r="V10" i="27" s="1"/>
  <c r="B17" i="4"/>
  <c r="V19" i="27" s="1"/>
  <c r="B2" i="4"/>
  <c r="V4" i="27" s="1"/>
  <c r="B10" i="4"/>
  <c r="V12" i="27" s="1"/>
  <c r="B13" i="4"/>
  <c r="V15" i="27" s="1"/>
  <c r="B23" i="5"/>
  <c r="X25" i="27" s="1"/>
  <c r="B12" i="5"/>
  <c r="X14" i="27" s="1"/>
  <c r="B2" i="5"/>
  <c r="X4" i="27" s="1"/>
  <c r="B20" i="4"/>
  <c r="V22" i="27" s="1"/>
  <c r="B13" i="5"/>
  <c r="X15" i="27" s="1"/>
  <c r="B23" i="4"/>
  <c r="V25" i="27" s="1"/>
  <c r="B3" i="5"/>
  <c r="X5" i="27" s="1"/>
  <c r="B4" i="4"/>
  <c r="V6" i="27" s="1"/>
  <c r="B15" i="4"/>
  <c r="V17" i="27" s="1"/>
  <c r="B15" i="5"/>
  <c r="X17" i="27" s="1"/>
  <c r="B8" i="5"/>
  <c r="X10" i="27" s="1"/>
  <c r="B26" i="4"/>
  <c r="V28" i="27" s="1"/>
  <c r="B1" i="5"/>
  <c r="X3" i="27" s="1"/>
  <c r="B296" i="4" l="1"/>
  <c r="V298" i="27" s="1"/>
  <c r="B306" i="4"/>
  <c r="V308" i="27" s="1"/>
  <c r="B273" i="4"/>
  <c r="V275" i="27" s="1"/>
  <c r="U257" i="27"/>
  <c r="B255" i="4"/>
  <c r="V257" i="27" s="1"/>
  <c r="B51" i="5"/>
  <c r="X53" i="27" s="1"/>
  <c r="W44" i="27"/>
  <c r="W228" i="27"/>
  <c r="B226" i="5"/>
  <c r="X228" i="27" s="1"/>
  <c r="B139" i="5"/>
  <c r="X141" i="27" s="1"/>
  <c r="W141" i="27"/>
  <c r="B49" i="5"/>
  <c r="X51" i="27" s="1"/>
  <c r="W51" i="27"/>
  <c r="B24" i="4"/>
  <c r="V26" i="27" s="1"/>
  <c r="U123" i="27"/>
  <c r="B11" i="4"/>
  <c r="V13" i="27" s="1"/>
  <c r="U13" i="27"/>
  <c r="B129" i="4"/>
  <c r="V131" i="27" s="1"/>
  <c r="U131" i="27"/>
  <c r="B83" i="4"/>
  <c r="V85" i="27" s="1"/>
  <c r="U85" i="27"/>
  <c r="B46" i="4"/>
  <c r="V48" i="27" s="1"/>
  <c r="U48" i="27"/>
  <c r="B119" i="4"/>
  <c r="V121" i="27" s="1"/>
  <c r="U121" i="27"/>
  <c r="B71" i="4"/>
  <c r="V73" i="27" s="1"/>
  <c r="U73" i="27"/>
  <c r="B65" i="4"/>
  <c r="V67" i="27" s="1"/>
  <c r="U67" i="27"/>
  <c r="B187" i="4"/>
  <c r="V189" i="27" s="1"/>
  <c r="U189" i="27"/>
  <c r="B165" i="4"/>
  <c r="V167" i="27" s="1"/>
  <c r="U167" i="27"/>
  <c r="B48" i="4"/>
  <c r="V50" i="27" s="1"/>
  <c r="U50" i="27"/>
  <c r="B3" i="4"/>
  <c r="V5" i="27" s="1"/>
  <c r="U5" i="27"/>
  <c r="B7" i="4"/>
  <c r="V9" i="27" s="1"/>
  <c r="U9" i="27"/>
  <c r="B12" i="4"/>
  <c r="V14" i="27" s="1"/>
  <c r="U14" i="27"/>
  <c r="B21" i="4"/>
  <c r="V23" i="27" s="1"/>
  <c r="U23" i="27"/>
  <c r="B43" i="4"/>
  <c r="V45" i="27" s="1"/>
  <c r="U45" i="27"/>
  <c r="B14" i="4"/>
  <c r="V16" i="27" s="1"/>
  <c r="U16" i="27"/>
  <c r="B6" i="4"/>
  <c r="V8" i="27" s="1"/>
  <c r="U8" i="27"/>
</calcChain>
</file>

<file path=xl/sharedStrings.xml><?xml version="1.0" encoding="utf-8"?>
<sst xmlns="http://schemas.openxmlformats.org/spreadsheetml/2006/main" count="1678" uniqueCount="574">
  <si>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</si>
  <si>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</si>
  <si>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</si>
  <si>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</si>
  <si>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</si>
  <si>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</si>
  <si>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</si>
  <si>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</si>
  <si>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</si>
  <si>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</si>
  <si>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</si>
  <si>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</si>
  <si>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</si>
  <si>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</si>
  <si>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</si>
  <si>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</si>
  <si>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</si>
  <si>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</si>
  <si>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</si>
  <si>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</si>
  <si>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</si>
  <si>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</si>
  <si>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</si>
  <si>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</si>
  <si>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</si>
  <si>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</si>
  <si>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</si>
  <si>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</si>
  <si>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</si>
  <si>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</si>
  <si>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</si>
  <si>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</si>
  <si>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</si>
  <si>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</si>
  <si>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</si>
  <si>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</si>
  <si>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</si>
  <si>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</si>
  <si>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</si>
  <si>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</si>
  <si>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</si>
  <si>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</si>
  <si>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</si>
  <si>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</si>
  <si>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</si>
  <si>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</si>
  <si>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</si>
  <si>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</si>
  <si>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</si>
  <si>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</si>
  <si>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</si>
  <si>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</si>
  <si>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</si>
  <si>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</si>
  <si>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</si>
  <si>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</si>
  <si>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</si>
  <si>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</si>
  <si>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</si>
  <si>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</si>
  <si>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</si>
  <si>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</si>
  <si>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</si>
  <si>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</si>
  <si>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</si>
  <si>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</si>
  <si>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</si>
  <si>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</si>
  <si>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</si>
  <si>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</si>
  <si>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</si>
  <si>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</si>
  <si>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</si>
  <si>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</si>
  <si>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</si>
  <si>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</si>
  <si>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</si>
  <si>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</si>
  <si>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</si>
  <si>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</si>
  <si>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</si>
  <si>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</si>
  <si>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</si>
  <si>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</si>
  <si>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</si>
  <si>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</si>
  <si>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</si>
  <si>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</si>
  <si>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</si>
  <si>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</si>
  <si>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</si>
  <si>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</si>
  <si>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</si>
  <si>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</si>
  <si>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</si>
  <si>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</si>
  <si>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</si>
  <si>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</si>
  <si>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</si>
  <si>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</si>
  <si>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</si>
  <si>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</si>
  <si>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</si>
  <si>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</si>
  <si>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</si>
  <si>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</si>
  <si>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</si>
  <si>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</si>
  <si>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</si>
  <si>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</si>
  <si>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</si>
  <si>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</si>
  <si>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</si>
  <si>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</si>
  <si>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</si>
  <si>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</si>
  <si>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</si>
  <si>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</si>
  <si>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</si>
  <si>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</si>
  <si>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</si>
  <si>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</si>
  <si>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</si>
  <si>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</si>
  <si>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</si>
  <si>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</si>
  <si>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</si>
  <si>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</si>
  <si>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</si>
  <si>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</si>
  <si>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</si>
  <si>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</si>
  <si>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</si>
  <si>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</si>
  <si>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</si>
  <si>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</si>
  <si>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</si>
  <si>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</si>
  <si>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</si>
  <si>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</si>
  <si>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</si>
  <si>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</si>
  <si>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</si>
  <si>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</si>
  <si>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</si>
  <si>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</si>
  <si>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</si>
  <si>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</si>
  <si>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</si>
  <si>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</si>
  <si>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</si>
  <si>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</si>
  <si>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</si>
  <si>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</si>
  <si>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</si>
  <si>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</si>
  <si>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</si>
  <si>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</si>
  <si>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</si>
  <si>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</si>
  <si>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</si>
  <si>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</si>
  <si>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</si>
  <si>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</si>
  <si>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</si>
  <si>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</si>
  <si>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</si>
  <si>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</si>
  <si>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</si>
  <si>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</si>
  <si>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</si>
  <si>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</si>
  <si>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</si>
  <si>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</si>
  <si>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</si>
  <si>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</si>
  <si>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</si>
  <si>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</si>
  <si>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</si>
  <si>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</si>
  <si>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</si>
  <si>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</si>
  <si>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</si>
  <si>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</si>
  <si>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</si>
  <si>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</si>
  <si>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</si>
  <si>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</si>
  <si>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</si>
  <si>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</si>
  <si>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</si>
  <si>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</si>
  <si>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</si>
  <si>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</si>
  <si>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</si>
  <si>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</si>
  <si>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</si>
  <si>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</si>
  <si>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</si>
  <si>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</si>
  <si>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</si>
  <si>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</si>
  <si>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</si>
  <si>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</si>
  <si>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</si>
  <si>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</si>
  <si>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</si>
  <si>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</si>
  <si>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</si>
  <si>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</si>
  <si>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</si>
  <si>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</si>
  <si>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</si>
  <si>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</si>
  <si>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</si>
  <si>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</si>
  <si>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</si>
  <si>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</si>
  <si>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</si>
  <si>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</si>
  <si>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</si>
  <si>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</si>
  <si>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</si>
  <si>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</si>
  <si>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</si>
  <si>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</si>
  <si>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</si>
  <si>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</si>
  <si>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</si>
  <si>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</si>
  <si>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</si>
  <si>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</si>
  <si>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</si>
  <si>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</si>
  <si>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</si>
  <si>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</si>
  <si>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</si>
  <si>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</si>
  <si>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</si>
  <si>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</si>
  <si>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</si>
  <si>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</si>
  <si>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</si>
  <si>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</si>
  <si>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</si>
  <si>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</si>
  <si>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</si>
  <si>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</si>
  <si>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</si>
  <si>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</si>
  <si>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</si>
  <si>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</si>
  <si>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</si>
  <si>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</si>
  <si>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</si>
  <si>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</si>
  <si>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</si>
  <si>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</si>
  <si>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</si>
  <si>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</si>
  <si>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</si>
  <si>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</si>
  <si>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</si>
  <si>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</si>
  <si>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</si>
  <si>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</si>
  <si>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</si>
  <si>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</si>
  <si>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</si>
  <si>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</si>
  <si>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</si>
  <si>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</si>
  <si>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</si>
  <si>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</si>
  <si>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</si>
  <si>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</si>
  <si>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</si>
  <si>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</si>
  <si>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</si>
  <si>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</si>
  <si>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</si>
  <si>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</si>
  <si>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</si>
  <si>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</si>
  <si>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</si>
  <si>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Rolando Delgado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</si>
  <si>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</si>
  <si>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</si>
  <si>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</si>
  <si>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</si>
  <si>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</si>
  <si>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</si>
  <si>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</si>
  <si>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</si>
  <si>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</si>
  <si>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</si>
  <si>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</si>
  <si>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</si>
  <si>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</si>
  <si>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</si>
  <si>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</si>
  <si>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</si>
  <si>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</si>
  <si>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</si>
  <si>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</si>
  <si>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</si>
  <si>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</si>
  <si>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</si>
  <si>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</si>
  <si>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</si>
  <si>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</si>
  <si>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</si>
  <si>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</si>
  <si>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</si>
  <si>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</si>
  <si>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</si>
  <si>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</si>
  <si>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</si>
  <si>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</si>
  <si>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</si>
  <si>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</si>
  <si>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</si>
  <si>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</si>
  <si>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</si>
  <si>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</si>
  <si>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</si>
  <si>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</si>
  <si>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</si>
  <si>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</si>
  <si>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</si>
  <si>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</si>
  <si>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</si>
  <si>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</si>
  <si>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</si>
  <si>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</si>
  <si>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</si>
  <si>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</si>
  <si>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</si>
  <si>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</si>
  <si>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</si>
  <si>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</si>
  <si>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</si>
  <si>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</si>
  <si>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</si>
  <si>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</si>
  <si>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</si>
  <si>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</si>
  <si>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</si>
  <si>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</si>
  <si>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</si>
  <si>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</si>
  <si>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</si>
  <si>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</si>
  <si>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</si>
  <si>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</si>
  <si>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</si>
  <si>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</si>
  <si>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</si>
  <si>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</si>
  <si>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</si>
  <si>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</si>
  <si>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</si>
  <si>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</si>
  <si>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</si>
  <si>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</si>
  <si>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</si>
  <si>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</si>
  <si>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</si>
  <si>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</si>
  <si>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</si>
  <si>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</si>
  <si>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</si>
  <si>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</si>
  <si>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</si>
  <si>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</si>
  <si>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</si>
  <si>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</si>
  <si>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</si>
  <si>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</si>
  <si>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</si>
  <si>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</si>
  <si>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</si>
  <si>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</si>
  <si>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</si>
  <si>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</si>
  <si>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</si>
  <si>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</si>
  <si>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</si>
  <si>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</si>
  <si>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</si>
  <si>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</si>
  <si>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</si>
  <si>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</si>
  <si>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</si>
  <si>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</si>
  <si>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</si>
  <si>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</si>
  <si>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</si>
  <si>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</si>
  <si>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</si>
  <si>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</si>
  <si>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</si>
  <si>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</si>
  <si>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</si>
  <si>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</si>
  <si>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</si>
  <si>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</si>
  <si>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</si>
  <si>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</si>
  <si>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</si>
  <si>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</si>
  <si>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</si>
  <si>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</si>
  <si>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</si>
  <si>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</si>
  <si>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</si>
  <si>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</si>
  <si>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</si>
  <si>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</si>
  <si>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</si>
  <si>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</si>
  <si>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</si>
  <si>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</si>
  <si>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</si>
  <si>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</si>
  <si>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</si>
  <si>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</si>
  <si>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</si>
  <si>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</si>
  <si>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</si>
  <si>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</si>
  <si>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</si>
  <si>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</si>
  <si>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</si>
  <si>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</si>
  <si>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</si>
  <si>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</si>
  <si>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</si>
  <si>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</si>
  <si>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</si>
  <si>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</si>
  <si>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</si>
  <si>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</si>
  <si>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</si>
  <si>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</si>
  <si>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</si>
  <si>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</si>
  <si>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</si>
  <si>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</si>
  <si>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</si>
  <si>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</si>
  <si>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</si>
  <si>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</si>
  <si>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</si>
  <si>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</si>
  <si>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</si>
  <si>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</si>
  <si>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</si>
  <si>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</si>
  <si>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</si>
  <si>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</si>
  <si>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</si>
  <si>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</si>
  <si>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</si>
  <si>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</si>
  <si>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</si>
  <si>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</si>
  <si>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</si>
  <si>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</si>
  <si>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</si>
  <si>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</si>
  <si>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</si>
  <si>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</si>
  <si>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</si>
  <si>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</si>
  <si>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</si>
  <si>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</si>
  <si>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</si>
  <si>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</si>
  <si>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</si>
  <si>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</si>
  <si>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</si>
  <si>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</si>
  <si>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</si>
  <si>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</si>
  <si>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</si>
  <si>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</si>
  <si>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</si>
  <si>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</si>
  <si>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</si>
  <si>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</si>
  <si>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</si>
  <si>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</si>
  <si>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</si>
  <si>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</si>
  <si>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</si>
  <si>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</si>
  <si>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</si>
  <si>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</si>
  <si>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</si>
  <si>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</si>
  <si>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</si>
  <si>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</si>
  <si>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</si>
  <si>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</si>
  <si>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</si>
  <si>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</si>
  <si>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</si>
  <si>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R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</si>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</sst>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28"/>
  <sheetViews>
    <sheetView topLeftCell="A201" zoomScale="90" zoomScaleNormal="90" workbookViewId="0">
      <selection activeCell="A224" sqref="A224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37.875</v>
      </c>
      <c r="C1">
        <v>5</v>
      </c>
      <c r="D1">
        <v>0</v>
      </c>
      <c r="E1">
        <v>36</v>
      </c>
      <c r="F1">
        <v>113</v>
      </c>
      <c r="G1">
        <v>48</v>
      </c>
      <c r="H1" t="s">
        <v>508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285</v>
      </c>
      <c r="B16" s="1">
        <f t="shared" si="1"/>
        <v>72.5</v>
      </c>
      <c r="C16">
        <v>137</v>
      </c>
      <c r="D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565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286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287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288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289</v>
      </c>
      <c r="B22" s="1">
        <f t="shared" si="1"/>
        <v>116.09090909090909</v>
      </c>
      <c r="C22">
        <v>0</v>
      </c>
      <c r="D22">
        <v>85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  <c r="M22" s="10">
        <v>17</v>
      </c>
    </row>
    <row r="23" spans="1:20" x14ac:dyDescent="0.3">
      <c r="A23" t="s">
        <v>290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291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292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293</v>
      </c>
      <c r="B27" s="1">
        <f t="shared" si="1"/>
        <v>0</v>
      </c>
      <c r="C27">
        <v>0</v>
      </c>
    </row>
    <row r="28" spans="1:20" x14ac:dyDescent="0.3">
      <c r="A28" t="s">
        <v>294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295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296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297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298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299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300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301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302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303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304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305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306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307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308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309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310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311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312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313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314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315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316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317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319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318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320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321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322</v>
      </c>
      <c r="B64" s="1">
        <f t="shared" si="1"/>
        <v>147.75</v>
      </c>
      <c r="C64">
        <f>4*60+48</f>
        <v>288</v>
      </c>
      <c r="D64">
        <v>140</v>
      </c>
      <c r="E64">
        <v>0</v>
      </c>
      <c r="F64">
        <v>163</v>
      </c>
    </row>
    <row r="65" spans="1:25" x14ac:dyDescent="0.3">
      <c r="A65" t="s">
        <v>323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324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325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326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327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328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329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330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331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332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333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334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335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336</v>
      </c>
      <c r="B81" s="1">
        <f t="shared" si="2"/>
        <v>35.714285714285715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</row>
    <row r="82" spans="1:28" x14ac:dyDescent="0.3">
      <c r="A82" t="s">
        <v>337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338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339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340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341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342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343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344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345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346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347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348</v>
      </c>
      <c r="B94" s="1">
        <f t="shared" si="2"/>
        <v>0</v>
      </c>
      <c r="C94">
        <v>0</v>
      </c>
    </row>
    <row r="95" spans="1:28" x14ac:dyDescent="0.3">
      <c r="A95" t="s">
        <v>349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350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351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352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353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354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355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356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5" x14ac:dyDescent="0.3">
      <c r="A105" t="s">
        <v>357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358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359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</row>
    <row r="109" spans="1:15" x14ac:dyDescent="0.3">
      <c r="A109" t="s">
        <v>360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361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362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363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364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8" x14ac:dyDescent="0.3">
      <c r="A116" t="s">
        <v>365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366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</row>
    <row r="119" spans="1:18" x14ac:dyDescent="0.3">
      <c r="A119" t="s">
        <v>367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368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8" x14ac:dyDescent="0.3">
      <c r="A121" t="s">
        <v>369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</row>
    <row r="122" spans="1:18" x14ac:dyDescent="0.3">
      <c r="A122" s="4" t="s">
        <v>370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371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372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373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374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375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7" x14ac:dyDescent="0.3">
      <c r="A129" t="s">
        <v>376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7" x14ac:dyDescent="0.3">
      <c r="A130" t="s">
        <v>377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7" x14ac:dyDescent="0.3">
      <c r="A131" t="s">
        <v>378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7" x14ac:dyDescent="0.3">
      <c r="A132" t="s">
        <v>379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7" x14ac:dyDescent="0.3">
      <c r="A133" t="s">
        <v>380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7" x14ac:dyDescent="0.3">
      <c r="A134" t="s">
        <v>381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7" x14ac:dyDescent="0.3">
      <c r="A135" t="s">
        <v>382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7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7" x14ac:dyDescent="0.3">
      <c r="A137" t="s">
        <v>383</v>
      </c>
      <c r="B137" s="1">
        <f t="shared" si="3"/>
        <v>142</v>
      </c>
      <c r="C137">
        <v>272</v>
      </c>
      <c r="D137">
        <v>12</v>
      </c>
    </row>
    <row r="138" spans="1:27" x14ac:dyDescent="0.3">
      <c r="A138" t="s">
        <v>530</v>
      </c>
      <c r="B138" s="1">
        <f t="shared" si="3"/>
        <v>173.5</v>
      </c>
      <c r="C138">
        <v>143</v>
      </c>
      <c r="D138">
        <v>204</v>
      </c>
    </row>
    <row r="139" spans="1:27" x14ac:dyDescent="0.3">
      <c r="A139" t="s">
        <v>531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7" x14ac:dyDescent="0.3">
      <c r="A140" t="s">
        <v>520</v>
      </c>
      <c r="B140" s="1">
        <f t="shared" si="3"/>
        <v>82.76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>
        <v>0</v>
      </c>
      <c r="AA140">
        <v>64</v>
      </c>
    </row>
    <row r="141" spans="1:27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7" x14ac:dyDescent="0.3">
      <c r="A142" t="s">
        <v>384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7" x14ac:dyDescent="0.3">
      <c r="A143" t="s">
        <v>385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7" x14ac:dyDescent="0.3">
      <c r="A144" t="s">
        <v>386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387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388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389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390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391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392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393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394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395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396</v>
      </c>
      <c r="B156" s="1">
        <f t="shared" si="3"/>
        <v>145</v>
      </c>
      <c r="C156">
        <v>145</v>
      </c>
    </row>
    <row r="157" spans="1:21" x14ac:dyDescent="0.3">
      <c r="A157" t="s">
        <v>397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398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399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400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401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402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403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404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405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406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407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408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409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410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411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413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412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414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415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416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418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417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419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420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421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422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423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424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425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426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427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428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429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430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431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432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433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434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435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436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437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438</v>
      </c>
      <c r="B203" s="1">
        <f t="shared" si="4"/>
        <v>156.5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</row>
    <row r="204" spans="1:31" x14ac:dyDescent="0.3">
      <c r="A204" t="s">
        <v>439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440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441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442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443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444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</row>
    <row r="210" spans="1:20" x14ac:dyDescent="0.3">
      <c r="A210" t="s">
        <v>445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0" x14ac:dyDescent="0.3">
      <c r="A211" t="s">
        <v>446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</row>
    <row r="212" spans="1:20" x14ac:dyDescent="0.3">
      <c r="A212" t="s">
        <v>447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448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449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450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451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452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0" x14ac:dyDescent="0.3">
      <c r="A219" s="4" t="s">
        <v>453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454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455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0" x14ac:dyDescent="0.3">
      <c r="A222" t="s">
        <v>456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573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457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458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460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459</v>
      </c>
      <c r="B227" s="1">
        <f t="shared" si="4"/>
        <v>134</v>
      </c>
      <c r="C227">
        <v>134</v>
      </c>
    </row>
    <row r="228" spans="1:20" x14ac:dyDescent="0.3">
      <c r="A228" t="s">
        <v>461</v>
      </c>
      <c r="B228" s="1">
        <f t="shared" si="4"/>
        <v>285</v>
      </c>
      <c r="C228">
        <v>285</v>
      </c>
    </row>
    <row r="229" spans="1:20" x14ac:dyDescent="0.3">
      <c r="A229" t="s">
        <v>462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463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464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465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466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467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468</v>
      </c>
      <c r="B235" s="1">
        <f t="shared" si="4"/>
        <v>34</v>
      </c>
      <c r="C235">
        <v>34</v>
      </c>
    </row>
    <row r="236" spans="1:20" x14ac:dyDescent="0.3">
      <c r="A236" t="s">
        <v>469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470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471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472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473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474</v>
      </c>
      <c r="B241" s="1">
        <f t="shared" si="4"/>
        <v>319</v>
      </c>
      <c r="C241">
        <v>319</v>
      </c>
    </row>
    <row r="242" spans="1:12" x14ac:dyDescent="0.3">
      <c r="A242" t="s">
        <v>475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476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477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478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479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480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481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482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483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484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485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486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487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488</v>
      </c>
      <c r="B255" s="1">
        <f t="shared" ref="B255:B309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489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490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491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492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493</v>
      </c>
      <c r="B260" s="1">
        <f t="shared" si="5"/>
        <v>386</v>
      </c>
      <c r="C260">
        <v>386</v>
      </c>
    </row>
    <row r="261" spans="1:15" x14ac:dyDescent="0.3">
      <c r="A261" t="s">
        <v>494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495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496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497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498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499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500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501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502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503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504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505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506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512</v>
      </c>
      <c r="B274" s="1">
        <f t="shared" si="5"/>
        <v>0</v>
      </c>
      <c r="C274" s="9">
        <v>0</v>
      </c>
    </row>
    <row r="275" spans="1:12" x14ac:dyDescent="0.3">
      <c r="A275" t="s">
        <v>513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514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515</v>
      </c>
      <c r="B277" s="1">
        <f t="shared" si="5"/>
        <v>0</v>
      </c>
      <c r="C277" s="9">
        <v>0</v>
      </c>
    </row>
    <row r="278" spans="1:12" x14ac:dyDescent="0.3">
      <c r="A278" t="s">
        <v>516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517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518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519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521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522</v>
      </c>
      <c r="B283" s="1">
        <f t="shared" si="5"/>
        <v>0</v>
      </c>
      <c r="C283" s="9">
        <v>0</v>
      </c>
    </row>
    <row r="284" spans="1:12" x14ac:dyDescent="0.3">
      <c r="A284" t="s">
        <v>523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524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525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526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527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528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529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532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533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534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535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536</v>
      </c>
      <c r="B295" s="1">
        <f t="shared" si="5"/>
        <v>0</v>
      </c>
      <c r="C295">
        <v>0</v>
      </c>
    </row>
    <row r="296" spans="1:12" x14ac:dyDescent="0.3">
      <c r="A296" t="s">
        <v>537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538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539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540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541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542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543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544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545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546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547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548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549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550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551</v>
      </c>
    </row>
    <row r="311" spans="1:12" x14ac:dyDescent="0.3">
      <c r="A311" t="s">
        <v>552</v>
      </c>
    </row>
    <row r="312" spans="1:12" x14ac:dyDescent="0.3">
      <c r="A312" t="s">
        <v>553</v>
      </c>
    </row>
    <row r="313" spans="1:12" x14ac:dyDescent="0.3">
      <c r="A313" t="s">
        <v>554</v>
      </c>
    </row>
    <row r="314" spans="1:12" x14ac:dyDescent="0.3">
      <c r="A314" t="s">
        <v>555</v>
      </c>
    </row>
    <row r="315" spans="1:12" x14ac:dyDescent="0.3">
      <c r="A315" t="s">
        <v>556</v>
      </c>
    </row>
    <row r="316" spans="1:12" x14ac:dyDescent="0.3">
      <c r="A316" t="s">
        <v>557</v>
      </c>
    </row>
    <row r="317" spans="1:12" x14ac:dyDescent="0.3">
      <c r="A317" t="s">
        <v>558</v>
      </c>
    </row>
    <row r="318" spans="1:12" x14ac:dyDescent="0.3">
      <c r="A318" t="s">
        <v>559</v>
      </c>
    </row>
    <row r="319" spans="1:12" x14ac:dyDescent="0.3">
      <c r="A319" t="s">
        <v>560</v>
      </c>
    </row>
    <row r="320" spans="1:12" x14ac:dyDescent="0.3">
      <c r="A320" t="s">
        <v>561</v>
      </c>
    </row>
    <row r="321" spans="1:1" x14ac:dyDescent="0.3">
      <c r="A321" t="s">
        <v>562</v>
      </c>
    </row>
    <row r="322" spans="1:1" x14ac:dyDescent="0.3">
      <c r="A322" t="s">
        <v>563</v>
      </c>
    </row>
    <row r="323" spans="1:1" x14ac:dyDescent="0.3">
      <c r="A323" t="s">
        <v>564</v>
      </c>
    </row>
    <row r="324" spans="1:1" x14ac:dyDescent="0.3">
      <c r="A324" t="s">
        <v>566</v>
      </c>
    </row>
    <row r="325" spans="1:1" x14ac:dyDescent="0.3">
      <c r="A325" t="s">
        <v>567</v>
      </c>
    </row>
    <row r="326" spans="1:1" x14ac:dyDescent="0.3">
      <c r="A326" t="s">
        <v>568</v>
      </c>
    </row>
    <row r="327" spans="1:1" x14ac:dyDescent="0.3">
      <c r="A327" t="s">
        <v>569</v>
      </c>
    </row>
    <row r="328" spans="1:1" x14ac:dyDescent="0.3">
      <c r="A328" t="s">
        <v>570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29"/>
  <sheetViews>
    <sheetView topLeftCell="A303" workbookViewId="0">
      <selection activeCell="A310" sqref="A310:A329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6.8120503597122309E-2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0.18831168831168832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0.17042682926829267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0.2354785174257791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0.31706008583690987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4.3929010718678614E-2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5.3846153846153849E-2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7.1754636233951494E-2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0.13391585760517799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0.27408056042031526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489</v>
      </c>
      <c r="B256">
        <f>Control!B256/'Fight Time'!B256</f>
        <v>0.15740740740740738</v>
      </c>
    </row>
    <row r="257" spans="1:2" x14ac:dyDescent="0.3">
      <c r="A257" t="s">
        <v>490</v>
      </c>
      <c r="B257">
        <f>Control!B257/'Fight Time'!B257</f>
        <v>5.2222222222222225E-2</v>
      </c>
    </row>
    <row r="258" spans="1:2" x14ac:dyDescent="0.3">
      <c r="A258" t="s">
        <v>491</v>
      </c>
      <c r="B258">
        <f>Control!B258/'Fight Time'!B258</f>
        <v>0.14676034348165495</v>
      </c>
    </row>
    <row r="259" spans="1:2" x14ac:dyDescent="0.3">
      <c r="A259" t="s">
        <v>492</v>
      </c>
      <c r="B259">
        <f>Control!B259/'Fight Time'!B259</f>
        <v>0.4833131067961165</v>
      </c>
    </row>
    <row r="260" spans="1:2" x14ac:dyDescent="0.3">
      <c r="A260" t="s">
        <v>493</v>
      </c>
      <c r="B260">
        <f>Control!B260/'Fight Time'!B260</f>
        <v>0.77200000000000002</v>
      </c>
    </row>
    <row r="261" spans="1:2" x14ac:dyDescent="0.3">
      <c r="A261" t="s">
        <v>494</v>
      </c>
      <c r="B261">
        <f>Control!B261/'Fight Time'!B261</f>
        <v>0.15417298937784521</v>
      </c>
    </row>
    <row r="262" spans="1:2" x14ac:dyDescent="0.3">
      <c r="A262" t="s">
        <v>495</v>
      </c>
      <c r="B262">
        <f>Control!B262/'Fight Time'!B262</f>
        <v>0.30962521294718909</v>
      </c>
    </row>
    <row r="263" spans="1:2" x14ac:dyDescent="0.3">
      <c r="A263" t="s">
        <v>496</v>
      </c>
      <c r="B263">
        <f>Control!B263/'Fight Time'!B263</f>
        <v>0.31863359224922744</v>
      </c>
    </row>
    <row r="264" spans="1:2" x14ac:dyDescent="0.3">
      <c r="A264" t="s">
        <v>497</v>
      </c>
      <c r="B264">
        <f>Control!B264/'Fight Time'!B264</f>
        <v>0.39675414364640882</v>
      </c>
    </row>
    <row r="265" spans="1:2" x14ac:dyDescent="0.3">
      <c r="A265" t="s">
        <v>498</v>
      </c>
      <c r="B265">
        <f>Control!B265/'Fight Time'!B265</f>
        <v>0.32455795677799604</v>
      </c>
    </row>
    <row r="266" spans="1:2" x14ac:dyDescent="0.3">
      <c r="A266" t="s">
        <v>499</v>
      </c>
      <c r="B266">
        <f>Control!B266/'Fight Time'!B266</f>
        <v>0.27535121328224776</v>
      </c>
    </row>
    <row r="267" spans="1:2" x14ac:dyDescent="0.3">
      <c r="A267" t="s">
        <v>500</v>
      </c>
      <c r="B267">
        <f>Control!B267/'Fight Time'!B267</f>
        <v>0.28274967574578469</v>
      </c>
    </row>
    <row r="268" spans="1:2" x14ac:dyDescent="0.3">
      <c r="A268" t="s">
        <v>501</v>
      </c>
      <c r="B268">
        <f>Control!B268/'Fight Time'!B268</f>
        <v>0.26651785714285714</v>
      </c>
    </row>
    <row r="269" spans="1:2" x14ac:dyDescent="0.3">
      <c r="A269" t="s">
        <v>502</v>
      </c>
      <c r="B269">
        <f>Control!B269/'Fight Time'!B269</f>
        <v>8.3499572527785698E-2</v>
      </c>
    </row>
    <row r="270" spans="1:2" x14ac:dyDescent="0.3">
      <c r="A270" t="s">
        <v>503</v>
      </c>
      <c r="B270">
        <f>Control!B270/'Fight Time'!B270</f>
        <v>0.29167179234838231</v>
      </c>
    </row>
    <row r="271" spans="1:2" x14ac:dyDescent="0.3">
      <c r="A271" t="s">
        <v>504</v>
      </c>
      <c r="B271">
        <f>Control!B271/'Fight Time'!B271</f>
        <v>0.5592510470559251</v>
      </c>
    </row>
    <row r="272" spans="1:2" x14ac:dyDescent="0.3">
      <c r="A272" t="s">
        <v>505</v>
      </c>
      <c r="B272">
        <f>Control!B272/'Fight Time'!B272</f>
        <v>0.1978082191780822</v>
      </c>
    </row>
    <row r="273" spans="1:2" x14ac:dyDescent="0.3">
      <c r="A273" t="s">
        <v>506</v>
      </c>
      <c r="B273">
        <f>Control!B273/'Fight Time'!B273</f>
        <v>1.0292207792207793</v>
      </c>
    </row>
    <row r="274" spans="1:2" x14ac:dyDescent="0.3">
      <c r="A274" s="4" t="s">
        <v>512</v>
      </c>
      <c r="B274">
        <f>Control!B274/'Fight Time'!B274</f>
        <v>0</v>
      </c>
    </row>
    <row r="275" spans="1:2" x14ac:dyDescent="0.3">
      <c r="A275" t="s">
        <v>513</v>
      </c>
      <c r="B275">
        <f>Control!B275/'Fight Time'!B275</f>
        <v>0.26826666666666665</v>
      </c>
    </row>
    <row r="276" spans="1:2" x14ac:dyDescent="0.3">
      <c r="A276" t="s">
        <v>514</v>
      </c>
      <c r="B276">
        <f>Control!B276/'Fight Time'!B276</f>
        <v>0.50163220892274207</v>
      </c>
    </row>
    <row r="277" spans="1:2" x14ac:dyDescent="0.3">
      <c r="A277" t="s">
        <v>515</v>
      </c>
      <c r="B277">
        <f>Control!B277/'Fight Time'!B277</f>
        <v>0</v>
      </c>
    </row>
    <row r="278" spans="1:2" x14ac:dyDescent="0.3">
      <c r="A278" t="s">
        <v>516</v>
      </c>
      <c r="B278">
        <f>Control!B278/'Fight Time'!B278</f>
        <v>3.9800995024875619E-3</v>
      </c>
    </row>
    <row r="279" spans="1:2" x14ac:dyDescent="0.3">
      <c r="A279" t="s">
        <v>517</v>
      </c>
      <c r="B279">
        <f>Control!B279/'Fight Time'!B279</f>
        <v>9.0007365578197884E-2</v>
      </c>
    </row>
    <row r="280" spans="1:2" x14ac:dyDescent="0.3">
      <c r="A280" t="s">
        <v>518</v>
      </c>
      <c r="B280">
        <f>Control!B280/'Fight Time'!B280</f>
        <v>0.42788830715532283</v>
      </c>
    </row>
    <row r="281" spans="1:2" x14ac:dyDescent="0.3">
      <c r="A281" t="s">
        <v>519</v>
      </c>
      <c r="B281">
        <f>Control!B281/'Fight Time'!B281</f>
        <v>0.11</v>
      </c>
    </row>
    <row r="282" spans="1:2" x14ac:dyDescent="0.3">
      <c r="A282" t="s">
        <v>521</v>
      </c>
      <c r="B282">
        <f>Control!B282/'Fight Time'!B282</f>
        <v>0.19352975158867708</v>
      </c>
    </row>
    <row r="283" spans="1:2" x14ac:dyDescent="0.3">
      <c r="A283" t="s">
        <v>522</v>
      </c>
      <c r="B283">
        <f>Control!B283/'Fight Time'!B283</f>
        <v>0</v>
      </c>
    </row>
    <row r="284" spans="1:2" x14ac:dyDescent="0.3">
      <c r="A284" t="s">
        <v>523</v>
      </c>
      <c r="B284">
        <f>Control!B284/'Fight Time'!B284</f>
        <v>0.27978025582158084</v>
      </c>
    </row>
    <row r="285" spans="1:2" x14ac:dyDescent="0.3">
      <c r="A285" t="s">
        <v>524</v>
      </c>
      <c r="B285">
        <f>Control!B285/'Fight Time'!B285</f>
        <v>0.58530986993113998</v>
      </c>
    </row>
    <row r="286" spans="1:2" x14ac:dyDescent="0.3">
      <c r="A286" t="s">
        <v>525</v>
      </c>
      <c r="B286">
        <f>Control!B286/'Fight Time'!B286</f>
        <v>0.24055829228243022</v>
      </c>
    </row>
    <row r="287" spans="1:2" x14ac:dyDescent="0.3">
      <c r="A287" t="s">
        <v>526</v>
      </c>
      <c r="B287">
        <f>Control!B287/'Fight Time'!B287</f>
        <v>5.1204819277108436E-3</v>
      </c>
    </row>
    <row r="288" spans="1:2" x14ac:dyDescent="0.3">
      <c r="A288" t="s">
        <v>527</v>
      </c>
      <c r="B288">
        <f>Control!B288/'Fight Time'!B288</f>
        <v>0.32915422885572143</v>
      </c>
    </row>
    <row r="289" spans="1:2" x14ac:dyDescent="0.3">
      <c r="A289" t="s">
        <v>528</v>
      </c>
      <c r="B289">
        <f>Control!B289/'Fight Time'!B289</f>
        <v>6.8549212195621032E-2</v>
      </c>
    </row>
    <row r="290" spans="1:2" x14ac:dyDescent="0.3">
      <c r="A290" t="s">
        <v>529</v>
      </c>
      <c r="B290">
        <f>Control!B290/'Fight Time'!B290</f>
        <v>0.20451640391989775</v>
      </c>
    </row>
    <row r="291" spans="1:2" x14ac:dyDescent="0.3">
      <c r="A291" s="4" t="s">
        <v>532</v>
      </c>
      <c r="B291">
        <f>Control!B291/'Fight Time'!B291</f>
        <v>0.18083333333333335</v>
      </c>
    </row>
    <row r="292" spans="1:2" x14ac:dyDescent="0.3">
      <c r="A292" t="s">
        <v>533</v>
      </c>
      <c r="B292">
        <f>Control!B292/'Fight Time'!B292</f>
        <v>0.20555555555555555</v>
      </c>
    </row>
    <row r="293" spans="1:2" x14ac:dyDescent="0.3">
      <c r="A293" t="s">
        <v>534</v>
      </c>
      <c r="B293">
        <f>Control!B293/'Fight Time'!B293</f>
        <v>0.18992248062015504</v>
      </c>
    </row>
    <row r="294" spans="1:2" x14ac:dyDescent="0.3">
      <c r="A294" t="s">
        <v>535</v>
      </c>
      <c r="B294">
        <f>Control!B294/'Fight Time'!B294</f>
        <v>0.13192686357243319</v>
      </c>
    </row>
    <row r="295" spans="1:2" x14ac:dyDescent="0.3">
      <c r="A295" t="s">
        <v>536</v>
      </c>
      <c r="B295">
        <f>Control!B295/'Fight Time'!B295</f>
        <v>0</v>
      </c>
    </row>
    <row r="296" spans="1:2" x14ac:dyDescent="0.3">
      <c r="A296" t="s">
        <v>537</v>
      </c>
      <c r="B296">
        <f>Control!B296/'Fight Time'!B296</f>
        <v>0.42808798646362101</v>
      </c>
    </row>
    <row r="297" spans="1:2" x14ac:dyDescent="0.3">
      <c r="A297" t="s">
        <v>538</v>
      </c>
      <c r="B297">
        <f>Control!B297/'Fight Time'!B297</f>
        <v>8.9999999999999993E-3</v>
      </c>
    </row>
    <row r="298" spans="1:2" x14ac:dyDescent="0.3">
      <c r="A298" t="s">
        <v>539</v>
      </c>
      <c r="B298">
        <f>Control!B298/'Fight Time'!B298</f>
        <v>2.6119402985074626E-2</v>
      </c>
    </row>
    <row r="299" spans="1:2" x14ac:dyDescent="0.3">
      <c r="A299" t="s">
        <v>540</v>
      </c>
      <c r="B299">
        <f>Control!B299/'Fight Time'!B299</f>
        <v>0.28138297872340423</v>
      </c>
    </row>
    <row r="300" spans="1:2" x14ac:dyDescent="0.3">
      <c r="A300" t="s">
        <v>541</v>
      </c>
      <c r="B300">
        <f>Control!B300/'Fight Time'!B300</f>
        <v>0.49107142857142855</v>
      </c>
    </row>
    <row r="301" spans="1:2" x14ac:dyDescent="0.3">
      <c r="A301" t="s">
        <v>542</v>
      </c>
      <c r="B301">
        <f>Control!B301/'Fight Time'!B301</f>
        <v>0.23593749999999999</v>
      </c>
    </row>
    <row r="302" spans="1:2" x14ac:dyDescent="0.3">
      <c r="A302" t="s">
        <v>543</v>
      </c>
      <c r="B302">
        <f>Control!B302/'Fight Time'!B302</f>
        <v>9.5599999999999991E-2</v>
      </c>
    </row>
    <row r="303" spans="1:2" x14ac:dyDescent="0.3">
      <c r="A303" t="s">
        <v>544</v>
      </c>
      <c r="B303">
        <f>Control!B303/'Fight Time'!B303</f>
        <v>0.3487544483985765</v>
      </c>
    </row>
    <row r="304" spans="1:2" x14ac:dyDescent="0.3">
      <c r="A304" t="s">
        <v>545</v>
      </c>
      <c r="B304">
        <f>Control!B304/'Fight Time'!B304</f>
        <v>0.24096583442838371</v>
      </c>
    </row>
    <row r="305" spans="1:2" x14ac:dyDescent="0.3">
      <c r="A305" t="s">
        <v>546</v>
      </c>
      <c r="B305">
        <f>Control!B305/'Fight Time'!B305</f>
        <v>0.10452462772050401</v>
      </c>
    </row>
    <row r="306" spans="1:2" x14ac:dyDescent="0.3">
      <c r="A306" t="s">
        <v>547</v>
      </c>
      <c r="B306">
        <f>Control!B306/'Fight Time'!B306</f>
        <v>0.35355329949238584</v>
      </c>
    </row>
    <row r="307" spans="1:2" x14ac:dyDescent="0.3">
      <c r="A307" t="s">
        <v>548</v>
      </c>
      <c r="B307">
        <f>Control!B307/'Fight Time'!B307</f>
        <v>0.17109458023379384</v>
      </c>
    </row>
    <row r="308" spans="1:2" x14ac:dyDescent="0.3">
      <c r="A308" t="s">
        <v>549</v>
      </c>
      <c r="B308">
        <f>Control!B308/'Fight Time'!B308</f>
        <v>0.16275430359937401</v>
      </c>
    </row>
    <row r="309" spans="1:2" x14ac:dyDescent="0.3">
      <c r="A309" t="s">
        <v>550</v>
      </c>
      <c r="B309">
        <f>Control!B309/'Fight Time'!B309</f>
        <v>0.30618092509209988</v>
      </c>
    </row>
    <row r="310" spans="1:2" x14ac:dyDescent="0.3">
      <c r="A310" s="4" t="s">
        <v>551</v>
      </c>
    </row>
    <row r="311" spans="1:2" x14ac:dyDescent="0.3">
      <c r="A311" t="s">
        <v>552</v>
      </c>
    </row>
    <row r="312" spans="1:2" x14ac:dyDescent="0.3">
      <c r="A312" t="s">
        <v>553</v>
      </c>
    </row>
    <row r="313" spans="1:2" x14ac:dyDescent="0.3">
      <c r="A313" t="s">
        <v>570</v>
      </c>
    </row>
    <row r="314" spans="1:2" x14ac:dyDescent="0.3">
      <c r="A314" t="s">
        <v>554</v>
      </c>
    </row>
    <row r="315" spans="1:2" x14ac:dyDescent="0.3">
      <c r="A315" t="s">
        <v>555</v>
      </c>
    </row>
    <row r="316" spans="1:2" x14ac:dyDescent="0.3">
      <c r="A316" t="s">
        <v>556</v>
      </c>
    </row>
    <row r="317" spans="1:2" x14ac:dyDescent="0.3">
      <c r="A317" t="s">
        <v>557</v>
      </c>
    </row>
    <row r="318" spans="1:2" x14ac:dyDescent="0.3">
      <c r="A318" t="s">
        <v>558</v>
      </c>
    </row>
    <row r="319" spans="1:2" x14ac:dyDescent="0.3">
      <c r="A319" t="s">
        <v>559</v>
      </c>
    </row>
    <row r="320" spans="1:2" x14ac:dyDescent="0.3">
      <c r="A320" t="s">
        <v>560</v>
      </c>
    </row>
    <row r="321" spans="1:1" x14ac:dyDescent="0.3">
      <c r="A321" t="s">
        <v>561</v>
      </c>
    </row>
    <row r="322" spans="1:1" x14ac:dyDescent="0.3">
      <c r="A322" t="s">
        <v>562</v>
      </c>
    </row>
    <row r="323" spans="1:1" x14ac:dyDescent="0.3">
      <c r="A323" t="s">
        <v>563</v>
      </c>
    </row>
    <row r="324" spans="1:1" x14ac:dyDescent="0.3">
      <c r="A324" t="s">
        <v>564</v>
      </c>
    </row>
    <row r="325" spans="1:1" x14ac:dyDescent="0.3">
      <c r="A325" t="s">
        <v>565</v>
      </c>
    </row>
    <row r="326" spans="1:1" x14ac:dyDescent="0.3">
      <c r="A326" t="s">
        <v>566</v>
      </c>
    </row>
    <row r="327" spans="1:1" x14ac:dyDescent="0.3">
      <c r="A327" t="s">
        <v>567</v>
      </c>
    </row>
    <row r="328" spans="1:1" x14ac:dyDescent="0.3">
      <c r="A328" t="s">
        <v>568</v>
      </c>
    </row>
    <row r="329" spans="1:1" x14ac:dyDescent="0.3">
      <c r="A329" t="s">
        <v>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29"/>
  <sheetViews>
    <sheetView topLeftCell="A307" zoomScaleNormal="100" workbookViewId="0">
      <selection activeCell="A310" sqref="A310:A329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30.5</v>
      </c>
      <c r="C16">
        <v>14</v>
      </c>
      <c r="D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 t="shared" si="0"/>
        <v>40.81818181818182</v>
      </c>
      <c r="C22">
        <v>0</v>
      </c>
      <c r="D22">
        <v>85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  <c r="M22" s="11">
        <v>129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121.5</v>
      </c>
      <c r="C64">
        <v>344</v>
      </c>
      <c r="D64">
        <v>56</v>
      </c>
      <c r="E64">
        <v>4</v>
      </c>
      <c r="F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134.42857142857142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</row>
    <row r="109" spans="1:15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8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8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8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8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8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8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8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8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8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8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8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8" x14ac:dyDescent="0.3">
      <c r="A140" t="s">
        <v>139</v>
      </c>
      <c r="B140" s="1">
        <f t="shared" si="2"/>
        <v>236.19230769230768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</row>
    <row r="141" spans="1:28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8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8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8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96.5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09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489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490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491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492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493</v>
      </c>
      <c r="B260" s="1">
        <f t="shared" si="4"/>
        <v>3</v>
      </c>
      <c r="C260">
        <v>3</v>
      </c>
    </row>
    <row r="261" spans="1:15" x14ac:dyDescent="0.3">
      <c r="A261" t="s">
        <v>494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495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496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497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498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499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500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501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502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503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504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505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506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512</v>
      </c>
      <c r="B274" s="1">
        <f t="shared" si="4"/>
        <v>0</v>
      </c>
      <c r="C274" s="9">
        <v>0</v>
      </c>
    </row>
    <row r="275" spans="1:12" x14ac:dyDescent="0.3">
      <c r="A275" t="s">
        <v>513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514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515</v>
      </c>
      <c r="B277" s="1">
        <f t="shared" si="4"/>
        <v>0</v>
      </c>
      <c r="C277" s="9">
        <v>0</v>
      </c>
    </row>
    <row r="278" spans="1:12" x14ac:dyDescent="0.3">
      <c r="A278" t="s">
        <v>516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517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518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519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521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522</v>
      </c>
      <c r="B283" s="1">
        <f t="shared" si="4"/>
        <v>0</v>
      </c>
      <c r="C283" s="9">
        <v>0</v>
      </c>
    </row>
    <row r="284" spans="1:12" x14ac:dyDescent="0.3">
      <c r="A284" t="s">
        <v>523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524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525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526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527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528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529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532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533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534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535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536</v>
      </c>
      <c r="B295" s="1">
        <f t="shared" si="4"/>
        <v>36</v>
      </c>
      <c r="C295">
        <v>36</v>
      </c>
    </row>
    <row r="296" spans="1:12" x14ac:dyDescent="0.3">
      <c r="A296" t="s">
        <v>537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538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539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540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541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542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543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544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545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546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547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548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549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550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551</v>
      </c>
    </row>
    <row r="311" spans="1:12" x14ac:dyDescent="0.3">
      <c r="A311" t="s">
        <v>552</v>
      </c>
    </row>
    <row r="312" spans="1:12" x14ac:dyDescent="0.3">
      <c r="A312" t="s">
        <v>553</v>
      </c>
    </row>
    <row r="313" spans="1:12" x14ac:dyDescent="0.3">
      <c r="A313" t="s">
        <v>570</v>
      </c>
    </row>
    <row r="314" spans="1:12" x14ac:dyDescent="0.3">
      <c r="A314" t="s">
        <v>554</v>
      </c>
    </row>
    <row r="315" spans="1:12" x14ac:dyDescent="0.3">
      <c r="A315" t="s">
        <v>555</v>
      </c>
    </row>
    <row r="316" spans="1:12" x14ac:dyDescent="0.3">
      <c r="A316" t="s">
        <v>556</v>
      </c>
    </row>
    <row r="317" spans="1:12" x14ac:dyDescent="0.3">
      <c r="A317" t="s">
        <v>557</v>
      </c>
    </row>
    <row r="318" spans="1:12" x14ac:dyDescent="0.3">
      <c r="A318" t="s">
        <v>558</v>
      </c>
    </row>
    <row r="319" spans="1:12" x14ac:dyDescent="0.3">
      <c r="A319" t="s">
        <v>559</v>
      </c>
    </row>
    <row r="320" spans="1:12" x14ac:dyDescent="0.3">
      <c r="A320" t="s">
        <v>560</v>
      </c>
    </row>
    <row r="321" spans="1:1" x14ac:dyDescent="0.3">
      <c r="A321" t="s">
        <v>561</v>
      </c>
    </row>
    <row r="322" spans="1:1" x14ac:dyDescent="0.3">
      <c r="A322" t="s">
        <v>562</v>
      </c>
    </row>
    <row r="323" spans="1:1" x14ac:dyDescent="0.3">
      <c r="A323" t="s">
        <v>563</v>
      </c>
    </row>
    <row r="324" spans="1:1" x14ac:dyDescent="0.3">
      <c r="A324" t="s">
        <v>564</v>
      </c>
    </row>
    <row r="325" spans="1:1" x14ac:dyDescent="0.3">
      <c r="A325" t="s">
        <v>565</v>
      </c>
    </row>
    <row r="326" spans="1:1" x14ac:dyDescent="0.3">
      <c r="A326" t="s">
        <v>566</v>
      </c>
    </row>
    <row r="327" spans="1:1" x14ac:dyDescent="0.3">
      <c r="A327" t="s">
        <v>567</v>
      </c>
    </row>
    <row r="328" spans="1:1" x14ac:dyDescent="0.3">
      <c r="A328" t="s">
        <v>568</v>
      </c>
    </row>
    <row r="329" spans="1:1" x14ac:dyDescent="0.3">
      <c r="A329" t="s">
        <v>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29"/>
  <sheetViews>
    <sheetView topLeftCell="A306" workbookViewId="0">
      <selection activeCell="A310" sqref="A310:A329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7.9220779220779219E-2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0.18628048780487805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8.2795500645399228E-2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0.26072961373390557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0.1653487963451063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0.11709401709401709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9.3865905848787443E-2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0.38218820014936516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0.1690017513134851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489</v>
      </c>
      <c r="B256">
        <f>Controlled!B256/'Fight Time'!B256</f>
        <v>1.5555555555555555E-2</v>
      </c>
    </row>
    <row r="257" spans="1:2" x14ac:dyDescent="0.3">
      <c r="A257" t="s">
        <v>490</v>
      </c>
      <c r="B257">
        <f>Controlled!B257/'Fight Time'!B257</f>
        <v>5.8888888888888886E-2</v>
      </c>
    </row>
    <row r="258" spans="1:2" x14ac:dyDescent="0.3">
      <c r="A258" t="s">
        <v>491</v>
      </c>
      <c r="B258">
        <f>Controlled!B258/'Fight Time'!B258</f>
        <v>8.9773614363778301E-2</v>
      </c>
    </row>
    <row r="259" spans="1:2" x14ac:dyDescent="0.3">
      <c r="A259" t="s">
        <v>492</v>
      </c>
      <c r="B259">
        <f>Controlled!B259/'Fight Time'!B259</f>
        <v>0.29065533980582525</v>
      </c>
    </row>
    <row r="260" spans="1:2" x14ac:dyDescent="0.3">
      <c r="A260" t="s">
        <v>493</v>
      </c>
      <c r="B260">
        <f>Controlled!B260/'Fight Time'!B260</f>
        <v>6.0000000000000001E-3</v>
      </c>
    </row>
    <row r="261" spans="1:2" x14ac:dyDescent="0.3">
      <c r="A261" t="s">
        <v>494</v>
      </c>
      <c r="B261">
        <f>Controlled!B261/'Fight Time'!B261</f>
        <v>0.19559939301972687</v>
      </c>
    </row>
    <row r="262" spans="1:2" x14ac:dyDescent="0.3">
      <c r="A262" t="s">
        <v>495</v>
      </c>
      <c r="B262">
        <f>Controlled!B262/'Fight Time'!B262</f>
        <v>0.3270868824531516</v>
      </c>
    </row>
    <row r="263" spans="1:2" x14ac:dyDescent="0.3">
      <c r="A263" t="s">
        <v>496</v>
      </c>
      <c r="B263">
        <f>Controlled!B263/'Fight Time'!B263</f>
        <v>0.18683705002923243</v>
      </c>
    </row>
    <row r="264" spans="1:2" x14ac:dyDescent="0.3">
      <c r="A264" t="s">
        <v>497</v>
      </c>
      <c r="B264">
        <f>Controlled!B264/'Fight Time'!B264</f>
        <v>0.4606353591160221</v>
      </c>
    </row>
    <row r="265" spans="1:2" x14ac:dyDescent="0.3">
      <c r="A265" t="s">
        <v>498</v>
      </c>
      <c r="B265">
        <f>Controlled!B265/'Fight Time'!B265</f>
        <v>0.4255402750491159</v>
      </c>
    </row>
    <row r="266" spans="1:2" x14ac:dyDescent="0.3">
      <c r="A266" t="s">
        <v>499</v>
      </c>
      <c r="B266">
        <f>Controlled!B266/'Fight Time'!B266</f>
        <v>0.10932311621966795</v>
      </c>
    </row>
    <row r="267" spans="1:2" x14ac:dyDescent="0.3">
      <c r="A267" t="s">
        <v>500</v>
      </c>
      <c r="B267">
        <f>Controlled!B267/'Fight Time'!B267</f>
        <v>0.41828793774319067</v>
      </c>
    </row>
    <row r="268" spans="1:2" x14ac:dyDescent="0.3">
      <c r="A268" t="s">
        <v>501</v>
      </c>
      <c r="B268">
        <f>Controlled!B268/'Fight Time'!B268</f>
        <v>4.0625000000000001E-2</v>
      </c>
    </row>
    <row r="269" spans="1:2" x14ac:dyDescent="0.3">
      <c r="A269" t="s">
        <v>502</v>
      </c>
      <c r="B269">
        <f>Controlled!B269/'Fight Time'!B269</f>
        <v>3.4482758620689655E-2</v>
      </c>
    </row>
    <row r="270" spans="1:2" x14ac:dyDescent="0.3">
      <c r="A270" t="s">
        <v>503</v>
      </c>
      <c r="B270">
        <f>Controlled!B270/'Fight Time'!B270</f>
        <v>0.15020297699594046</v>
      </c>
    </row>
    <row r="271" spans="1:2" x14ac:dyDescent="0.3">
      <c r="A271" t="s">
        <v>504</v>
      </c>
      <c r="B271">
        <f>Controlled!B271/'Fight Time'!B271</f>
        <v>3.5846267553584624E-2</v>
      </c>
    </row>
    <row r="272" spans="1:2" x14ac:dyDescent="0.3">
      <c r="A272" t="s">
        <v>505</v>
      </c>
      <c r="B272">
        <f>Controlled!B272/'Fight Time'!B272</f>
        <v>0.35410958904109591</v>
      </c>
    </row>
    <row r="273" spans="1:2" x14ac:dyDescent="0.3">
      <c r="A273" t="s">
        <v>506</v>
      </c>
      <c r="B273">
        <f>Controlled!B273/'Fight Time'!B273</f>
        <v>1.9332939787485241E-2</v>
      </c>
    </row>
    <row r="274" spans="1:2" x14ac:dyDescent="0.3">
      <c r="A274" s="4" t="s">
        <v>512</v>
      </c>
      <c r="B274">
        <f>Controlled!B274/'Fight Time'!B274</f>
        <v>0</v>
      </c>
    </row>
    <row r="275" spans="1:2" x14ac:dyDescent="0.3">
      <c r="A275" t="s">
        <v>513</v>
      </c>
      <c r="B275">
        <f>Controlled!B275/'Fight Time'!B275</f>
        <v>4.1599999999999998E-2</v>
      </c>
    </row>
    <row r="276" spans="1:2" x14ac:dyDescent="0.3">
      <c r="A276" t="s">
        <v>514</v>
      </c>
      <c r="B276">
        <f>Controlled!B276/'Fight Time'!B276</f>
        <v>0.11316648531011969</v>
      </c>
    </row>
    <row r="277" spans="1:2" x14ac:dyDescent="0.3">
      <c r="A277" t="s">
        <v>515</v>
      </c>
      <c r="B277">
        <f>Controlled!B277/'Fight Time'!B277</f>
        <v>0</v>
      </c>
    </row>
    <row r="278" spans="1:2" x14ac:dyDescent="0.3">
      <c r="A278" t="s">
        <v>516</v>
      </c>
      <c r="B278">
        <f>Controlled!B278/'Fight Time'!B278</f>
        <v>2.228855721393035E-2</v>
      </c>
    </row>
    <row r="279" spans="1:2" x14ac:dyDescent="0.3">
      <c r="A279" t="s">
        <v>517</v>
      </c>
      <c r="B279">
        <f>Controlled!B279/'Fight Time'!B279</f>
        <v>0.29167689663638596</v>
      </c>
    </row>
    <row r="280" spans="1:2" x14ac:dyDescent="0.3">
      <c r="A280" t="s">
        <v>518</v>
      </c>
      <c r="B280">
        <f>Controlled!B280/'Fight Time'!B280</f>
        <v>9.1431064572425821E-2</v>
      </c>
    </row>
    <row r="281" spans="1:2" x14ac:dyDescent="0.3">
      <c r="A281" t="s">
        <v>519</v>
      </c>
      <c r="B281">
        <f>Controlled!B281/'Fight Time'!B281</f>
        <v>9.5517241379310336E-2</v>
      </c>
    </row>
    <row r="282" spans="1:2" x14ac:dyDescent="0.3">
      <c r="A282" t="s">
        <v>521</v>
      </c>
      <c r="B282">
        <f>Controlled!B282/'Fight Time'!B282</f>
        <v>0.19699595609474294</v>
      </c>
    </row>
    <row r="283" spans="1:2" x14ac:dyDescent="0.3">
      <c r="A283" t="s">
        <v>522</v>
      </c>
      <c r="B283">
        <f>Controlled!B283/'Fight Time'!B283</f>
        <v>0</v>
      </c>
    </row>
    <row r="284" spans="1:2" x14ac:dyDescent="0.3">
      <c r="A284" t="s">
        <v>523</v>
      </c>
      <c r="B284">
        <f>Controlled!B284/'Fight Time'!B284</f>
        <v>0.11995736306985896</v>
      </c>
    </row>
    <row r="285" spans="1:2" x14ac:dyDescent="0.3">
      <c r="A285" t="s">
        <v>524</v>
      </c>
      <c r="B285">
        <f>Controlled!B285/'Fight Time'!B285</f>
        <v>1.1476664116296864E-2</v>
      </c>
    </row>
    <row r="286" spans="1:2" x14ac:dyDescent="0.3">
      <c r="A286" t="s">
        <v>525</v>
      </c>
      <c r="B286">
        <f>Controlled!B286/'Fight Time'!B286</f>
        <v>0.37315270935960593</v>
      </c>
    </row>
    <row r="287" spans="1:2" x14ac:dyDescent="0.3">
      <c r="A287" t="s">
        <v>526</v>
      </c>
      <c r="B287">
        <f>Controlled!B287/'Fight Time'!B287</f>
        <v>0.15406626506024096</v>
      </c>
    </row>
    <row r="288" spans="1:2" x14ac:dyDescent="0.3">
      <c r="A288" t="s">
        <v>527</v>
      </c>
      <c r="B288">
        <f>Controlled!B288/'Fight Time'!B288</f>
        <v>5.4726368159203981E-2</v>
      </c>
    </row>
    <row r="289" spans="1:2" x14ac:dyDescent="0.3">
      <c r="A289" t="s">
        <v>528</v>
      </c>
      <c r="B289">
        <f>Controlled!B289/'Fight Time'!B289</f>
        <v>0.47268262737875993</v>
      </c>
    </row>
    <row r="290" spans="1:2" x14ac:dyDescent="0.3">
      <c r="A290" t="s">
        <v>529</v>
      </c>
      <c r="B290">
        <f>Controlled!B290/'Fight Time'!B290</f>
        <v>0.11887515977844056</v>
      </c>
    </row>
    <row r="291" spans="1:2" x14ac:dyDescent="0.3">
      <c r="A291" s="4" t="s">
        <v>532</v>
      </c>
      <c r="B291">
        <f>Controlled!B291/'Fight Time'!B291</f>
        <v>0.34972222222222221</v>
      </c>
    </row>
    <row r="292" spans="1:2" x14ac:dyDescent="0.3">
      <c r="A292" t="s">
        <v>533</v>
      </c>
      <c r="B292">
        <f>Controlled!B292/'Fight Time'!B292</f>
        <v>5.6172839506172842E-2</v>
      </c>
    </row>
    <row r="293" spans="1:2" x14ac:dyDescent="0.3">
      <c r="A293" t="s">
        <v>534</v>
      </c>
      <c r="B293">
        <f>Controlled!B293/'Fight Time'!B293</f>
        <v>0.3287733698130415</v>
      </c>
    </row>
    <row r="294" spans="1:2" x14ac:dyDescent="0.3">
      <c r="A294" t="s">
        <v>535</v>
      </c>
      <c r="B294">
        <f>Controlled!B294/'Fight Time'!B294</f>
        <v>0.18846694796061886</v>
      </c>
    </row>
    <row r="295" spans="1:2" x14ac:dyDescent="0.3">
      <c r="A295" t="s">
        <v>536</v>
      </c>
      <c r="B295">
        <f>Controlled!B295/'Fight Time'!B295</f>
        <v>0.04</v>
      </c>
    </row>
    <row r="296" spans="1:2" x14ac:dyDescent="0.3">
      <c r="A296" t="s">
        <v>537</v>
      </c>
      <c r="B296">
        <f>Controlled!B296/'Fight Time'!B296</f>
        <v>0.1077834179357022</v>
      </c>
    </row>
    <row r="297" spans="1:2" x14ac:dyDescent="0.3">
      <c r="A297" t="s">
        <v>538</v>
      </c>
      <c r="B297">
        <f>Controlled!B297/'Fight Time'!B297</f>
        <v>5.0000000000000001E-3</v>
      </c>
    </row>
    <row r="298" spans="1:2" x14ac:dyDescent="0.3">
      <c r="A298" t="s">
        <v>539</v>
      </c>
      <c r="B298">
        <f>Controlled!B298/'Fight Time'!B298</f>
        <v>0</v>
      </c>
    </row>
    <row r="299" spans="1:2" x14ac:dyDescent="0.3">
      <c r="A299" t="s">
        <v>540</v>
      </c>
      <c r="B299">
        <f>Controlled!B299/'Fight Time'!B299</f>
        <v>5.4920212765957446E-2</v>
      </c>
    </row>
    <row r="300" spans="1:2" x14ac:dyDescent="0.3">
      <c r="A300" t="s">
        <v>541</v>
      </c>
      <c r="B300">
        <f>Controlled!B300/'Fight Time'!B300</f>
        <v>0.19642857142857142</v>
      </c>
    </row>
    <row r="301" spans="1:2" x14ac:dyDescent="0.3">
      <c r="A301" t="s">
        <v>542</v>
      </c>
      <c r="B301">
        <f>Controlled!B301/'Fight Time'!B301</f>
        <v>0.17890624999999999</v>
      </c>
    </row>
    <row r="302" spans="1:2" x14ac:dyDescent="0.3">
      <c r="A302" t="s">
        <v>543</v>
      </c>
      <c r="B302">
        <f>Controlled!B302/'Fight Time'!B302</f>
        <v>0.26880000000000004</v>
      </c>
    </row>
    <row r="303" spans="1:2" x14ac:dyDescent="0.3">
      <c r="A303" t="s">
        <v>544</v>
      </c>
      <c r="B303">
        <f>Controlled!B303/'Fight Time'!B303</f>
        <v>8.0071174377224202E-3</v>
      </c>
    </row>
    <row r="304" spans="1:2" x14ac:dyDescent="0.3">
      <c r="A304" t="s">
        <v>545</v>
      </c>
      <c r="B304">
        <f>Controlled!B304/'Fight Time'!B304</f>
        <v>9.0834428383705645E-2</v>
      </c>
    </row>
    <row r="305" spans="1:2" x14ac:dyDescent="0.3">
      <c r="A305" t="s">
        <v>546</v>
      </c>
      <c r="B305">
        <f>Controlled!B305/'Fight Time'!B305</f>
        <v>0.12485681557846508</v>
      </c>
    </row>
    <row r="306" spans="1:2" x14ac:dyDescent="0.3">
      <c r="A306" t="s">
        <v>547</v>
      </c>
      <c r="B306">
        <f>Controlled!B306/'Fight Time'!B306</f>
        <v>0.23083756345177667</v>
      </c>
    </row>
    <row r="307" spans="1:2" x14ac:dyDescent="0.3">
      <c r="A307" t="s">
        <v>548</v>
      </c>
      <c r="B307">
        <f>Controlled!B307/'Fight Time'!B307</f>
        <v>0.13044633368756642</v>
      </c>
    </row>
    <row r="308" spans="1:2" x14ac:dyDescent="0.3">
      <c r="A308" t="s">
        <v>549</v>
      </c>
      <c r="B308">
        <f>Controlled!B308/'Fight Time'!B308</f>
        <v>0.13302034428794993</v>
      </c>
    </row>
    <row r="309" spans="1:2" x14ac:dyDescent="0.3">
      <c r="A309" t="s">
        <v>550</v>
      </c>
      <c r="B309">
        <f>Controlled!B309/'Fight Time'!B309</f>
        <v>9.8922090326101789E-2</v>
      </c>
    </row>
    <row r="310" spans="1:2" x14ac:dyDescent="0.3">
      <c r="A310" s="4" t="s">
        <v>551</v>
      </c>
    </row>
    <row r="311" spans="1:2" x14ac:dyDescent="0.3">
      <c r="A311" t="s">
        <v>552</v>
      </c>
    </row>
    <row r="312" spans="1:2" x14ac:dyDescent="0.3">
      <c r="A312" t="s">
        <v>553</v>
      </c>
    </row>
    <row r="313" spans="1:2" x14ac:dyDescent="0.3">
      <c r="A313" t="s">
        <v>570</v>
      </c>
    </row>
    <row r="314" spans="1:2" x14ac:dyDescent="0.3">
      <c r="A314" t="s">
        <v>554</v>
      </c>
    </row>
    <row r="315" spans="1:2" x14ac:dyDescent="0.3">
      <c r="A315" t="s">
        <v>555</v>
      </c>
    </row>
    <row r="316" spans="1:2" x14ac:dyDescent="0.3">
      <c r="A316" t="s">
        <v>556</v>
      </c>
    </row>
    <row r="317" spans="1:2" x14ac:dyDescent="0.3">
      <c r="A317" t="s">
        <v>557</v>
      </c>
    </row>
    <row r="318" spans="1:2" x14ac:dyDescent="0.3">
      <c r="A318" t="s">
        <v>558</v>
      </c>
    </row>
    <row r="319" spans="1:2" x14ac:dyDescent="0.3">
      <c r="A319" t="s">
        <v>559</v>
      </c>
    </row>
    <row r="320" spans="1:2" x14ac:dyDescent="0.3">
      <c r="A320" t="s">
        <v>560</v>
      </c>
    </row>
    <row r="321" spans="1:1" x14ac:dyDescent="0.3">
      <c r="A321" t="s">
        <v>561</v>
      </c>
    </row>
    <row r="322" spans="1:1" x14ac:dyDescent="0.3">
      <c r="A322" t="s">
        <v>562</v>
      </c>
    </row>
    <row r="323" spans="1:1" x14ac:dyDescent="0.3">
      <c r="A323" t="s">
        <v>563</v>
      </c>
    </row>
    <row r="324" spans="1:1" x14ac:dyDescent="0.3">
      <c r="A324" t="s">
        <v>564</v>
      </c>
    </row>
    <row r="325" spans="1:1" x14ac:dyDescent="0.3">
      <c r="A325" t="s">
        <v>565</v>
      </c>
    </row>
    <row r="326" spans="1:1" x14ac:dyDescent="0.3">
      <c r="A326" t="s">
        <v>566</v>
      </c>
    </row>
    <row r="327" spans="1:1" x14ac:dyDescent="0.3">
      <c r="A327" t="s">
        <v>567</v>
      </c>
    </row>
    <row r="328" spans="1:1" x14ac:dyDescent="0.3">
      <c r="A328" t="s">
        <v>568</v>
      </c>
    </row>
    <row r="329" spans="1:1" x14ac:dyDescent="0.3">
      <c r="A329" t="s">
        <v>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329"/>
  <sheetViews>
    <sheetView topLeftCell="A309" workbookViewId="0">
      <selection activeCell="A310" sqref="A310:A329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f>6*60+25</f>
        <v>385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v>656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8*60+13</f>
        <v>493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7*60+46</f>
        <v>466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13*60+33</f>
        <v>813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v>650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660+41</f>
        <v>701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v>571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489</v>
      </c>
      <c r="B256">
        <v>900</v>
      </c>
    </row>
    <row r="257" spans="1:2" x14ac:dyDescent="0.3">
      <c r="A257" t="s">
        <v>490</v>
      </c>
      <c r="B257">
        <v>900</v>
      </c>
    </row>
    <row r="258" spans="1:2" x14ac:dyDescent="0.3">
      <c r="A258" t="s">
        <v>491</v>
      </c>
      <c r="B258">
        <v>427</v>
      </c>
    </row>
    <row r="259" spans="1:2" x14ac:dyDescent="0.3">
      <c r="A259" t="s">
        <v>492</v>
      </c>
      <c r="B259">
        <f>360+52</f>
        <v>412</v>
      </c>
    </row>
    <row r="260" spans="1:2" x14ac:dyDescent="0.3">
      <c r="A260" t="s">
        <v>493</v>
      </c>
      <c r="B260">
        <v>500</v>
      </c>
    </row>
    <row r="261" spans="1:2" x14ac:dyDescent="0.3">
      <c r="A261" t="s">
        <v>494</v>
      </c>
      <c r="B261">
        <v>659</v>
      </c>
    </row>
    <row r="262" spans="1:2" x14ac:dyDescent="0.3">
      <c r="A262" t="s">
        <v>495</v>
      </c>
      <c r="B262">
        <f>9*60+47</f>
        <v>587</v>
      </c>
    </row>
    <row r="263" spans="1:2" x14ac:dyDescent="0.3">
      <c r="A263" t="s">
        <v>496</v>
      </c>
      <c r="B263">
        <v>921</v>
      </c>
    </row>
    <row r="264" spans="1:2" x14ac:dyDescent="0.3">
      <c r="A264" t="s">
        <v>497</v>
      </c>
      <c r="B264">
        <f>12*60+4</f>
        <v>724</v>
      </c>
    </row>
    <row r="265" spans="1:2" x14ac:dyDescent="0.3">
      <c r="A265" t="s">
        <v>498</v>
      </c>
      <c r="B265">
        <v>509</v>
      </c>
    </row>
    <row r="266" spans="1:2" x14ac:dyDescent="0.3">
      <c r="A266" t="s">
        <v>499</v>
      </c>
      <c r="B266">
        <v>435</v>
      </c>
    </row>
    <row r="267" spans="1:2" x14ac:dyDescent="0.3">
      <c r="A267" t="s">
        <v>500</v>
      </c>
      <c r="B267">
        <v>257</v>
      </c>
    </row>
    <row r="268" spans="1:2" x14ac:dyDescent="0.3">
      <c r="A268" t="s">
        <v>501</v>
      </c>
      <c r="B268">
        <f>9*60+20</f>
        <v>560</v>
      </c>
    </row>
    <row r="269" spans="1:2" x14ac:dyDescent="0.3">
      <c r="A269" t="s">
        <v>502</v>
      </c>
      <c r="B269">
        <v>638</v>
      </c>
    </row>
    <row r="270" spans="1:2" x14ac:dyDescent="0.3">
      <c r="A270" t="s">
        <v>503</v>
      </c>
      <c r="B270">
        <f>12*60+19</f>
        <v>739</v>
      </c>
    </row>
    <row r="271" spans="1:2" x14ac:dyDescent="0.3">
      <c r="A271" t="s">
        <v>504</v>
      </c>
      <c r="B271">
        <v>738</v>
      </c>
    </row>
    <row r="272" spans="1:2" x14ac:dyDescent="0.3">
      <c r="A272" t="s">
        <v>505</v>
      </c>
      <c r="B272">
        <f>12*60+10</f>
        <v>730</v>
      </c>
    </row>
    <row r="273" spans="1:15" x14ac:dyDescent="0.3">
      <c r="A273" t="s">
        <v>506</v>
      </c>
      <c r="B273">
        <f>14*60+7</f>
        <v>847</v>
      </c>
    </row>
    <row r="274" spans="1:15" x14ac:dyDescent="0.3">
      <c r="A274" s="4" t="s">
        <v>512</v>
      </c>
      <c r="B274">
        <f>AVERAGE(C274:Q274)</f>
        <v>900</v>
      </c>
      <c r="C274" s="9">
        <v>900</v>
      </c>
    </row>
    <row r="275" spans="1:15" x14ac:dyDescent="0.3">
      <c r="A275" t="s">
        <v>513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514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515</v>
      </c>
      <c r="B277">
        <f t="shared" si="0"/>
        <v>900</v>
      </c>
      <c r="C277" s="9">
        <v>900</v>
      </c>
    </row>
    <row r="278" spans="1:15" x14ac:dyDescent="0.3">
      <c r="A278" t="s">
        <v>516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517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518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519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521</v>
      </c>
      <c r="B282">
        <f t="shared" si="0"/>
        <v>577</v>
      </c>
      <c r="C282">
        <f>9*60+37</f>
        <v>577</v>
      </c>
    </row>
    <row r="283" spans="1:15" x14ac:dyDescent="0.3">
      <c r="A283" t="s">
        <v>522</v>
      </c>
      <c r="B283">
        <f t="shared" si="0"/>
        <v>900</v>
      </c>
      <c r="C283" s="9">
        <v>900</v>
      </c>
    </row>
    <row r="284" spans="1:15" x14ac:dyDescent="0.3">
      <c r="A284" t="s">
        <v>523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524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525</v>
      </c>
      <c r="B286">
        <f>13*60+32</f>
        <v>812</v>
      </c>
    </row>
    <row r="287" spans="1:15" x14ac:dyDescent="0.3">
      <c r="A287" t="s">
        <v>526</v>
      </c>
      <c r="B287">
        <f>11*60+4</f>
        <v>664</v>
      </c>
    </row>
    <row r="288" spans="1:15" x14ac:dyDescent="0.3">
      <c r="A288" t="s">
        <v>527</v>
      </c>
      <c r="B288">
        <f>16*60+45</f>
        <v>1005</v>
      </c>
    </row>
    <row r="289" spans="1:10" x14ac:dyDescent="0.3">
      <c r="A289" t="s">
        <v>528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529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  <row r="291" spans="1:10" x14ac:dyDescent="0.3">
      <c r="A291" s="4" t="s">
        <v>532</v>
      </c>
      <c r="B291">
        <v>900</v>
      </c>
    </row>
    <row r="292" spans="1:10" x14ac:dyDescent="0.3">
      <c r="A292" t="s">
        <v>533</v>
      </c>
      <c r="B292">
        <f>13*60+30</f>
        <v>810</v>
      </c>
    </row>
    <row r="293" spans="1:10" x14ac:dyDescent="0.3">
      <c r="A293" t="s">
        <v>534</v>
      </c>
      <c r="B293">
        <f>12*60+11</f>
        <v>731</v>
      </c>
    </row>
    <row r="294" spans="1:10" x14ac:dyDescent="0.3">
      <c r="A294" t="s">
        <v>535</v>
      </c>
      <c r="B294">
        <f>11*60+51</f>
        <v>711</v>
      </c>
    </row>
    <row r="295" spans="1:10" x14ac:dyDescent="0.3">
      <c r="A295" t="s">
        <v>536</v>
      </c>
      <c r="B295">
        <v>900</v>
      </c>
    </row>
    <row r="296" spans="1:10" x14ac:dyDescent="0.3">
      <c r="A296" t="s">
        <v>537</v>
      </c>
      <c r="B296">
        <f>9*60+51</f>
        <v>591</v>
      </c>
    </row>
    <row r="297" spans="1:10" x14ac:dyDescent="0.3">
      <c r="A297" t="s">
        <v>538</v>
      </c>
      <c r="B297">
        <f>8*60+20</f>
        <v>500</v>
      </c>
    </row>
    <row r="298" spans="1:10" x14ac:dyDescent="0.3">
      <c r="A298" t="s">
        <v>539</v>
      </c>
      <c r="B298">
        <v>134</v>
      </c>
    </row>
    <row r="299" spans="1:10" x14ac:dyDescent="0.3">
      <c r="A299" t="s">
        <v>540</v>
      </c>
      <c r="B299">
        <f>12*60+32</f>
        <v>752</v>
      </c>
    </row>
    <row r="300" spans="1:10" x14ac:dyDescent="0.3">
      <c r="A300" t="s">
        <v>541</v>
      </c>
      <c r="B300">
        <f>9*60+20</f>
        <v>560</v>
      </c>
    </row>
    <row r="301" spans="1:10" x14ac:dyDescent="0.3">
      <c r="A301" t="s">
        <v>542</v>
      </c>
      <c r="B301">
        <v>640</v>
      </c>
    </row>
    <row r="302" spans="1:10" x14ac:dyDescent="0.3">
      <c r="A302" t="s">
        <v>543</v>
      </c>
      <c r="B302">
        <v>500</v>
      </c>
    </row>
    <row r="303" spans="1:10" x14ac:dyDescent="0.3">
      <c r="A303" t="s">
        <v>544</v>
      </c>
      <c r="B303">
        <f>9*60+22</f>
        <v>562</v>
      </c>
    </row>
    <row r="304" spans="1:10" x14ac:dyDescent="0.3">
      <c r="A304" t="s">
        <v>545</v>
      </c>
      <c r="B304">
        <f>12*60+41</f>
        <v>761</v>
      </c>
    </row>
    <row r="305" spans="1:2" x14ac:dyDescent="0.3">
      <c r="A305" t="s">
        <v>546</v>
      </c>
      <c r="B305">
        <f>9*60+42</f>
        <v>582</v>
      </c>
    </row>
    <row r="306" spans="1:2" x14ac:dyDescent="0.3">
      <c r="A306" t="s">
        <v>547</v>
      </c>
      <c r="B306">
        <f>13*60+8</f>
        <v>788</v>
      </c>
    </row>
    <row r="307" spans="1:2" x14ac:dyDescent="0.3">
      <c r="A307" t="s">
        <v>548</v>
      </c>
      <c r="B307">
        <v>941</v>
      </c>
    </row>
    <row r="308" spans="1:2" x14ac:dyDescent="0.3">
      <c r="A308" t="s">
        <v>549</v>
      </c>
      <c r="B308">
        <v>639</v>
      </c>
    </row>
    <row r="309" spans="1:2" x14ac:dyDescent="0.3">
      <c r="A309" t="s">
        <v>550</v>
      </c>
      <c r="B309">
        <f>17*60+27</f>
        <v>1047</v>
      </c>
    </row>
    <row r="310" spans="1:2" x14ac:dyDescent="0.3">
      <c r="A310" s="4" t="s">
        <v>551</v>
      </c>
    </row>
    <row r="311" spans="1:2" x14ac:dyDescent="0.3">
      <c r="A311" t="s">
        <v>552</v>
      </c>
    </row>
    <row r="312" spans="1:2" x14ac:dyDescent="0.3">
      <c r="A312" t="s">
        <v>553</v>
      </c>
    </row>
    <row r="313" spans="1:2" x14ac:dyDescent="0.3">
      <c r="A313" t="s">
        <v>570</v>
      </c>
    </row>
    <row r="314" spans="1:2" x14ac:dyDescent="0.3">
      <c r="A314" t="s">
        <v>554</v>
      </c>
    </row>
    <row r="315" spans="1:2" x14ac:dyDescent="0.3">
      <c r="A315" t="s">
        <v>555</v>
      </c>
    </row>
    <row r="316" spans="1:2" x14ac:dyDescent="0.3">
      <c r="A316" t="s">
        <v>556</v>
      </c>
    </row>
    <row r="317" spans="1:2" x14ac:dyDescent="0.3">
      <c r="A317" t="s">
        <v>557</v>
      </c>
    </row>
    <row r="318" spans="1:2" x14ac:dyDescent="0.3">
      <c r="A318" t="s">
        <v>558</v>
      </c>
    </row>
    <row r="319" spans="1:2" x14ac:dyDescent="0.3">
      <c r="A319" t="s">
        <v>559</v>
      </c>
    </row>
    <row r="320" spans="1:2" x14ac:dyDescent="0.3">
      <c r="A320" t="s">
        <v>560</v>
      </c>
    </row>
    <row r="321" spans="1:1" x14ac:dyDescent="0.3">
      <c r="A321" t="s">
        <v>561</v>
      </c>
    </row>
    <row r="322" spans="1:1" x14ac:dyDescent="0.3">
      <c r="A322" t="s">
        <v>562</v>
      </c>
    </row>
    <row r="323" spans="1:1" x14ac:dyDescent="0.3">
      <c r="A323" t="s">
        <v>563</v>
      </c>
    </row>
    <row r="324" spans="1:1" x14ac:dyDescent="0.3">
      <c r="A324" t="s">
        <v>564</v>
      </c>
    </row>
    <row r="325" spans="1:1" x14ac:dyDescent="0.3">
      <c r="A325" t="s">
        <v>565</v>
      </c>
    </row>
    <row r="326" spans="1:1" x14ac:dyDescent="0.3">
      <c r="A326" t="s">
        <v>566</v>
      </c>
    </row>
    <row r="327" spans="1:1" x14ac:dyDescent="0.3">
      <c r="A327" t="s">
        <v>567</v>
      </c>
    </row>
    <row r="328" spans="1:1" x14ac:dyDescent="0.3">
      <c r="A328" t="s">
        <v>568</v>
      </c>
    </row>
    <row r="329" spans="1:1" x14ac:dyDescent="0.3">
      <c r="A329" t="s">
        <v>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Z664"/>
  <sheetViews>
    <sheetView tabSelected="1" topLeftCell="A2" zoomScale="80" zoomScaleNormal="80" workbookViewId="0">
      <pane ySplit="1" topLeftCell="A303" activePane="bottomLeft" state="frozen"/>
      <selection activeCell="A2" sqref="A2"/>
      <selection pane="bottomLeft" activeCell="A42" sqref="A42"/>
    </sheetView>
  </sheetViews>
  <sheetFormatPr defaultRowHeight="14.4" x14ac:dyDescent="0.3"/>
  <cols>
    <col min="1" max="1" width="21.109375" bestFit="1" customWidth="1"/>
    <col min="5" max="5" width="9.44140625" bestFit="1" customWidth="1"/>
    <col min="6" max="6" width="10.77734375" bestFit="1" customWidth="1"/>
    <col min="13" max="13" width="17.77734375" style="8" bestFit="1" customWidth="1"/>
    <col min="14" max="14" width="19.88671875" style="8" bestFit="1" customWidth="1"/>
    <col min="21" max="21" width="15.33203125" bestFit="1" customWidth="1"/>
    <col min="22" max="22" width="12.109375" bestFit="1" customWidth="1"/>
    <col min="23" max="23" width="15.6640625" bestFit="1" customWidth="1"/>
    <col min="24" max="24" width="12.109375" bestFit="1" customWidth="1"/>
    <col min="25" max="25" width="10.5546875" bestFit="1" customWidth="1"/>
  </cols>
  <sheetData>
    <row r="1" spans="1:26" ht="14.4" hidden="1" customHeight="1" x14ac:dyDescent="0.3">
      <c r="A1" s="12" t="s">
        <v>254</v>
      </c>
      <c r="B1" s="12"/>
      <c r="C1" s="12"/>
      <c r="D1" s="12"/>
      <c r="E1" s="7"/>
      <c r="F1" s="7"/>
      <c r="G1" s="12" t="s">
        <v>255</v>
      </c>
      <c r="H1" s="12"/>
      <c r="I1" s="12" t="s">
        <v>256</v>
      </c>
      <c r="J1" s="12"/>
      <c r="K1" s="12" t="s">
        <v>257</v>
      </c>
      <c r="L1" s="12"/>
      <c r="M1" s="12" t="s">
        <v>258</v>
      </c>
      <c r="N1" s="12"/>
      <c r="O1" s="12"/>
      <c r="P1" s="12"/>
      <c r="Q1" s="12"/>
      <c r="R1" s="7"/>
      <c r="S1" s="12" t="s">
        <v>509</v>
      </c>
      <c r="T1" s="12" t="s">
        <v>510</v>
      </c>
      <c r="U1" s="12" t="s">
        <v>259</v>
      </c>
      <c r="V1" s="12"/>
      <c r="W1" s="12" t="s">
        <v>260</v>
      </c>
      <c r="X1" s="12"/>
    </row>
    <row r="2" spans="1:26" x14ac:dyDescent="0.3">
      <c r="A2" s="6" t="s">
        <v>274</v>
      </c>
      <c r="B2" t="s">
        <v>262</v>
      </c>
      <c r="C2" t="s">
        <v>263</v>
      </c>
      <c r="D2" t="s">
        <v>264</v>
      </c>
      <c r="E2" t="s">
        <v>571</v>
      </c>
      <c r="F2" t="s">
        <v>572</v>
      </c>
      <c r="G2" t="s">
        <v>265</v>
      </c>
      <c r="H2" t="s">
        <v>266</v>
      </c>
      <c r="I2" t="s">
        <v>265</v>
      </c>
      <c r="J2" t="s">
        <v>266</v>
      </c>
      <c r="K2" t="s">
        <v>265</v>
      </c>
      <c r="L2" t="s">
        <v>266</v>
      </c>
      <c r="M2" s="8" t="s">
        <v>267</v>
      </c>
      <c r="N2" s="8" t="s">
        <v>268</v>
      </c>
      <c r="O2" t="s">
        <v>269</v>
      </c>
      <c r="P2" t="s">
        <v>270</v>
      </c>
      <c r="Q2" t="s">
        <v>271</v>
      </c>
      <c r="R2" t="s">
        <v>511</v>
      </c>
      <c r="S2" s="12"/>
      <c r="T2" s="12"/>
      <c r="U2" t="s">
        <v>272</v>
      </c>
      <c r="V2" t="s">
        <v>273</v>
      </c>
      <c r="W2" t="s">
        <v>272</v>
      </c>
      <c r="X2" t="s">
        <v>273</v>
      </c>
      <c r="Y2" t="s">
        <v>261</v>
      </c>
      <c r="Z2" s="6" t="s">
        <v>507</v>
      </c>
    </row>
    <row r="3" spans="1:26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6</v>
      </c>
      <c r="F3">
        <v>4</v>
      </c>
      <c r="G3">
        <v>0.47</v>
      </c>
      <c r="H3">
        <v>0</v>
      </c>
      <c r="I3">
        <v>0.13</v>
      </c>
      <c r="J3">
        <v>0.25</v>
      </c>
      <c r="K3">
        <v>0.4</v>
      </c>
      <c r="L3">
        <v>0.75</v>
      </c>
      <c r="M3" s="8">
        <v>5.36</v>
      </c>
      <c r="N3" s="8">
        <v>5.19</v>
      </c>
      <c r="R3">
        <v>0</v>
      </c>
      <c r="S3">
        <v>0</v>
      </c>
      <c r="T3">
        <v>0.6</v>
      </c>
      <c r="U3">
        <f>Control!B1</f>
        <v>37.875</v>
      </c>
      <c r="V3">
        <f>'Ctrl pct'!B1</f>
        <v>6.8120503597122309E-2</v>
      </c>
      <c r="W3">
        <f>Controlled!B1</f>
        <v>22.555555555555557</v>
      </c>
      <c r="X3">
        <f>'Controlled pct'!B1</f>
        <v>4.0567545963229416E-2</v>
      </c>
      <c r="Y3">
        <f>'Fight Time'!B1</f>
        <v>556</v>
      </c>
      <c r="Z3" s="7">
        <v>-1</v>
      </c>
    </row>
    <row r="4" spans="1:26" x14ac:dyDescent="0.3">
      <c r="A4" t="str">
        <f>Control!A2</f>
        <v>Gabriel Bonfim</v>
      </c>
      <c r="E4">
        <v>4</v>
      </c>
      <c r="F4">
        <v>1</v>
      </c>
      <c r="U4">
        <f>Control!B2</f>
        <v>69.5</v>
      </c>
      <c r="V4">
        <f>'Ctrl pct'!B2</f>
        <v>0.18783783783783783</v>
      </c>
      <c r="W4">
        <f>Controlled!B2</f>
        <v>46.5</v>
      </c>
      <c r="X4">
        <f>'Controlled pct'!B2</f>
        <v>0.12567567567567567</v>
      </c>
      <c r="Y4">
        <f>'Fight Time'!B2</f>
        <v>370</v>
      </c>
    </row>
    <row r="5" spans="1:26" x14ac:dyDescent="0.3">
      <c r="A5" t="str">
        <f>Control!A3</f>
        <v>Angela Hill</v>
      </c>
      <c r="E5">
        <v>13</v>
      </c>
      <c r="F5">
        <v>14</v>
      </c>
      <c r="U5">
        <f>Control!B3</f>
        <v>129.7037037037037</v>
      </c>
      <c r="V5">
        <f>'Ctrl pct'!B3</f>
        <v>0.15081826012058569</v>
      </c>
      <c r="W5">
        <f>Controlled!B3</f>
        <v>153.40740740740742</v>
      </c>
      <c r="X5">
        <f>'Controlled pct'!B3</f>
        <v>0.17838070628768304</v>
      </c>
      <c r="Y5">
        <f>'Fight Time'!B3</f>
        <v>860</v>
      </c>
    </row>
    <row r="6" spans="1:26" x14ac:dyDescent="0.3">
      <c r="A6" t="str">
        <f>Control!A4</f>
        <v>Ketlen Sousa</v>
      </c>
      <c r="E6">
        <v>2</v>
      </c>
      <c r="F6">
        <v>2</v>
      </c>
      <c r="U6">
        <f>Control!B4</f>
        <v>52.25</v>
      </c>
      <c r="V6">
        <f>'Ctrl pct'!B4</f>
        <v>0.13194444444444445</v>
      </c>
      <c r="W6">
        <f>Controlled!B4</f>
        <v>131.5</v>
      </c>
      <c r="X6">
        <f>'Controlled pct'!B4</f>
        <v>0.33207070707070707</v>
      </c>
      <c r="Y6">
        <f>'Fight Time'!B4</f>
        <v>396</v>
      </c>
    </row>
    <row r="7" spans="1:26" x14ac:dyDescent="0.3">
      <c r="A7" t="str">
        <f>Control!A5</f>
        <v>Jesus Aguilar</v>
      </c>
      <c r="E7">
        <v>3</v>
      </c>
      <c r="F7">
        <v>2</v>
      </c>
      <c r="U7">
        <f>Control!B5</f>
        <v>133</v>
      </c>
      <c r="V7">
        <f>'Ctrl pct'!B5</f>
        <v>0.32439024390243903</v>
      </c>
      <c r="W7">
        <f>Controlled!B5</f>
        <v>270.66666666666669</v>
      </c>
      <c r="X7">
        <f>'Controlled pct'!B5</f>
        <v>0.66016260162601625</v>
      </c>
      <c r="Y7">
        <f>'Fight Time'!B5</f>
        <v>410</v>
      </c>
    </row>
    <row r="8" spans="1:26" x14ac:dyDescent="0.3">
      <c r="A8" t="str">
        <f>Control!A6</f>
        <v>Raphael Estevam</v>
      </c>
      <c r="E8">
        <v>2</v>
      </c>
      <c r="F8">
        <v>0</v>
      </c>
      <c r="U8">
        <f>Control!B6</f>
        <v>508.33333333333331</v>
      </c>
      <c r="V8">
        <f>'Ctrl pct'!B6</f>
        <v>0.75532441802872707</v>
      </c>
      <c r="W8">
        <f>Controlled!B6</f>
        <v>39</v>
      </c>
      <c r="X8">
        <f>'Controlled pct'!B6</f>
        <v>5.7949479940564638E-2</v>
      </c>
      <c r="Y8">
        <f>'Fight Time'!B6</f>
        <v>673</v>
      </c>
    </row>
    <row r="9" spans="1:26" x14ac:dyDescent="0.3">
      <c r="A9" t="str">
        <f>Control!A7</f>
        <v>Valter Walker</v>
      </c>
      <c r="E9">
        <v>2</v>
      </c>
      <c r="F9">
        <v>1</v>
      </c>
      <c r="U9">
        <f>Control!B7</f>
        <v>336.5</v>
      </c>
      <c r="V9">
        <f>'Ctrl pct'!B7</f>
        <v>0.56270903010033446</v>
      </c>
      <c r="W9">
        <f>Controlled!B7</f>
        <v>21.5</v>
      </c>
      <c r="X9">
        <f>'Controlled pct'!B7</f>
        <v>3.595317725752508E-2</v>
      </c>
      <c r="Y9">
        <f>'Fight Time'!B7</f>
        <v>598</v>
      </c>
    </row>
    <row r="10" spans="1:26" s="13" customFormat="1" x14ac:dyDescent="0.3">
      <c r="A10" s="13">
        <v>0</v>
      </c>
      <c r="U10" s="13">
        <f>Control!B8</f>
        <v>42</v>
      </c>
      <c r="V10" s="13">
        <f>'Ctrl pct'!B8</f>
        <v>5.675675675675676E-2</v>
      </c>
      <c r="W10" s="13">
        <f>Controlled!B8</f>
        <v>57.727272727272727</v>
      </c>
      <c r="X10" s="13">
        <f>'Controlled pct'!B8</f>
        <v>7.8009828009828003E-2</v>
      </c>
      <c r="Y10" s="13">
        <f>'Fight Time'!B8</f>
        <v>740</v>
      </c>
    </row>
    <row r="11" spans="1:26" x14ac:dyDescent="0.3">
      <c r="A11" t="str">
        <f>Control!A9</f>
        <v>Elijah Smith</v>
      </c>
      <c r="E11">
        <v>1</v>
      </c>
      <c r="F11">
        <v>0</v>
      </c>
      <c r="U11">
        <f>Control!B9</f>
        <v>153.5</v>
      </c>
      <c r="V11">
        <f>'Ctrl pct'!B9</f>
        <v>0.17055555555555554</v>
      </c>
      <c r="W11">
        <f>Controlled!B9</f>
        <v>123.5</v>
      </c>
      <c r="X11">
        <f>'Controlled pct'!B9</f>
        <v>0.13722222222222222</v>
      </c>
      <c r="Y11">
        <f>'Fight Time'!B9</f>
        <v>900</v>
      </c>
    </row>
    <row r="12" spans="1:26" x14ac:dyDescent="0.3">
      <c r="A12" t="str">
        <f>Control!A10</f>
        <v>Jacqueline Cavalcanti</v>
      </c>
      <c r="E12">
        <v>4</v>
      </c>
      <c r="F12">
        <v>0</v>
      </c>
      <c r="U12">
        <f>Control!B10</f>
        <v>36.5</v>
      </c>
      <c r="V12">
        <f>'Ctrl pct'!B10</f>
        <v>4.0555555555555553E-2</v>
      </c>
      <c r="W12">
        <f>Controlled!B10</f>
        <v>62</v>
      </c>
      <c r="X12">
        <f>'Controlled pct'!B10</f>
        <v>6.8888888888888888E-2</v>
      </c>
      <c r="Y12">
        <f>'Fight Time'!B10</f>
        <v>900</v>
      </c>
    </row>
    <row r="13" spans="1:26" x14ac:dyDescent="0.3">
      <c r="A13" t="str">
        <f>Control!A11</f>
        <v>Julia Avila</v>
      </c>
      <c r="E13">
        <v>3</v>
      </c>
      <c r="F13">
        <v>3</v>
      </c>
      <c r="U13">
        <f>Control!B11</f>
        <v>112.66666666666667</v>
      </c>
      <c r="V13">
        <f>'Ctrl pct'!B11</f>
        <v>0.16790859413810233</v>
      </c>
      <c r="W13">
        <f>Controlled!B11</f>
        <v>300.39999999999998</v>
      </c>
      <c r="X13">
        <f>'Controlled pct'!B11</f>
        <v>0.4476900149031296</v>
      </c>
      <c r="Y13">
        <f>'Fight Time'!B11</f>
        <v>671</v>
      </c>
    </row>
    <row r="14" spans="1:26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8</v>
      </c>
      <c r="F14">
        <v>3</v>
      </c>
      <c r="G14">
        <v>0.31</v>
      </c>
      <c r="H14">
        <v>1</v>
      </c>
      <c r="I14">
        <v>0.31</v>
      </c>
      <c r="J14">
        <v>0</v>
      </c>
      <c r="K14">
        <v>0.38</v>
      </c>
      <c r="L14">
        <v>0</v>
      </c>
      <c r="M14" s="8">
        <v>2.89</v>
      </c>
      <c r="N14" s="8">
        <v>2.65</v>
      </c>
      <c r="O14">
        <v>0.69</v>
      </c>
      <c r="P14">
        <v>0.19</v>
      </c>
      <c r="Q14">
        <v>0.12</v>
      </c>
      <c r="R14">
        <v>3.38</v>
      </c>
      <c r="S14">
        <v>0.54</v>
      </c>
      <c r="T14">
        <v>0.85</v>
      </c>
      <c r="U14">
        <f>Control!B12</f>
        <v>301.3</v>
      </c>
      <c r="V14">
        <f>'Ctrl pct'!B12</f>
        <v>0.45651515151515154</v>
      </c>
      <c r="W14">
        <f>Controlled!B12</f>
        <v>38.9</v>
      </c>
      <c r="X14">
        <f>'Controlled pct'!B12</f>
        <v>5.8939393939393937E-2</v>
      </c>
      <c r="Y14">
        <f>'Fight Time'!B12</f>
        <v>660</v>
      </c>
      <c r="Z14">
        <v>3</v>
      </c>
    </row>
    <row r="15" spans="1:26" x14ac:dyDescent="0.3">
      <c r="A15" t="str">
        <f>Control!A13</f>
        <v>Rodolfo Vieira</v>
      </c>
      <c r="E15">
        <v>5</v>
      </c>
      <c r="F15">
        <v>3</v>
      </c>
      <c r="U15">
        <f>Control!B13</f>
        <v>171.75</v>
      </c>
      <c r="V15">
        <f>'Ctrl pct'!B13</f>
        <v>0.34908536585365851</v>
      </c>
      <c r="W15">
        <f>Controlled!B13</f>
        <v>24.75</v>
      </c>
      <c r="X15">
        <f>'Controlled pct'!B13</f>
        <v>5.0304878048780491E-2</v>
      </c>
      <c r="Y15">
        <f>'Fight Time'!B13</f>
        <v>492</v>
      </c>
    </row>
    <row r="16" spans="1:26" x14ac:dyDescent="0.3">
      <c r="A16" t="str">
        <f>Control!A14</f>
        <v>Dylan Budka</v>
      </c>
      <c r="E16">
        <v>0</v>
      </c>
      <c r="F16">
        <v>3</v>
      </c>
      <c r="U16">
        <f>Control!B14</f>
        <v>185.25</v>
      </c>
      <c r="V16">
        <f>'Ctrl pct'!B14</f>
        <v>0.24899193548387097</v>
      </c>
      <c r="W16">
        <f>Controlled!B14</f>
        <v>224.75</v>
      </c>
      <c r="X16">
        <f>'Controlled pct'!B14</f>
        <v>0.30208333333333331</v>
      </c>
      <c r="Y16">
        <f>'Fight Time'!B14</f>
        <v>744</v>
      </c>
    </row>
    <row r="17" spans="1:26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8</v>
      </c>
      <c r="F17">
        <v>5</v>
      </c>
      <c r="G17">
        <v>0.86</v>
      </c>
      <c r="H17">
        <v>0.6</v>
      </c>
      <c r="I17">
        <v>7.0000000000000007E-2</v>
      </c>
      <c r="J17">
        <v>0.2</v>
      </c>
      <c r="K17">
        <v>7.0000000000000007E-2</v>
      </c>
      <c r="L17">
        <v>0.2</v>
      </c>
      <c r="M17" s="8">
        <v>3.78</v>
      </c>
      <c r="N17" s="8">
        <v>3.85</v>
      </c>
      <c r="O17">
        <v>0.67</v>
      </c>
      <c r="P17">
        <v>0.26</v>
      </c>
      <c r="Q17">
        <v>7.0000000000000007E-2</v>
      </c>
      <c r="R17">
        <v>1.97</v>
      </c>
      <c r="S17">
        <v>0.38</v>
      </c>
      <c r="T17">
        <v>0.65</v>
      </c>
      <c r="U17">
        <f>Control!B15</f>
        <v>92.769230769230774</v>
      </c>
      <c r="V17">
        <f>'Ctrl pct'!B15</f>
        <v>0.22035446738534625</v>
      </c>
      <c r="W17">
        <f>Controlled!B15</f>
        <v>110.69230769230769</v>
      </c>
      <c r="X17">
        <f>'Controlled pct'!B15</f>
        <v>0.26292709665631281</v>
      </c>
      <c r="Y17">
        <f>'Fight Time'!B15</f>
        <v>421</v>
      </c>
      <c r="Z17">
        <v>1</v>
      </c>
    </row>
    <row r="18" spans="1:26" x14ac:dyDescent="0.3">
      <c r="A18" t="str">
        <f>Control!A16</f>
        <v>Rolando Delgado</v>
      </c>
      <c r="E18">
        <v>1</v>
      </c>
      <c r="F18">
        <v>0</v>
      </c>
      <c r="U18">
        <f>Control!B16</f>
        <v>72.5</v>
      </c>
      <c r="V18">
        <f>'Ctrl pct'!B16</f>
        <v>0.18831168831168832</v>
      </c>
      <c r="W18">
        <f>Controlled!B16</f>
        <v>30.5</v>
      </c>
      <c r="X18">
        <f>'Controlled pct'!B16</f>
        <v>7.9220779220779219E-2</v>
      </c>
      <c r="Y18">
        <f>'Fight Time'!B16</f>
        <v>385</v>
      </c>
    </row>
    <row r="19" spans="1:26" x14ac:dyDescent="0.3">
      <c r="A19" t="str">
        <f>Control!A17</f>
        <v>Connor Matthews</v>
      </c>
      <c r="E19">
        <v>0</v>
      </c>
      <c r="F19">
        <v>3</v>
      </c>
      <c r="U19">
        <f>Control!B17</f>
        <v>92</v>
      </c>
      <c r="V19">
        <f>'Ctrl pct'!B17</f>
        <v>0.11400247831474597</v>
      </c>
      <c r="W19">
        <f>Controlled!B17</f>
        <v>95.25</v>
      </c>
      <c r="X19">
        <f>'Controlled pct'!B17</f>
        <v>0.11802973977695168</v>
      </c>
      <c r="Y19">
        <f>'Fight Time'!B17</f>
        <v>807</v>
      </c>
    </row>
    <row r="20" spans="1:26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3</v>
      </c>
      <c r="F20">
        <v>0</v>
      </c>
      <c r="G20">
        <v>0.7</v>
      </c>
      <c r="H20">
        <v>0</v>
      </c>
      <c r="I20">
        <v>0.2</v>
      </c>
      <c r="J20">
        <v>1</v>
      </c>
      <c r="K20">
        <v>0.1</v>
      </c>
      <c r="L20">
        <v>0</v>
      </c>
      <c r="M20" s="8">
        <v>4.7</v>
      </c>
      <c r="N20" s="8">
        <v>5.66</v>
      </c>
      <c r="R20">
        <v>1.54</v>
      </c>
      <c r="S20">
        <v>0.62</v>
      </c>
      <c r="T20">
        <v>0.75</v>
      </c>
      <c r="U20">
        <f>Control!B18</f>
        <v>111.8</v>
      </c>
      <c r="V20">
        <f>'Ctrl pct'!B18</f>
        <v>0.17042682926829267</v>
      </c>
      <c r="W20">
        <f>Controlled!B18</f>
        <v>122.2</v>
      </c>
      <c r="X20">
        <f>'Controlled pct'!B18</f>
        <v>0.18628048780487805</v>
      </c>
      <c r="Y20">
        <f>'Fight Time'!B18</f>
        <v>656</v>
      </c>
      <c r="Z20">
        <v>10</v>
      </c>
    </row>
    <row r="21" spans="1:26" x14ac:dyDescent="0.3">
      <c r="A21" t="str">
        <f>Control!A19</f>
        <v>Ismael Bonfim</v>
      </c>
      <c r="E21">
        <v>2</v>
      </c>
      <c r="F21">
        <v>2</v>
      </c>
      <c r="U21">
        <f>Control!B19</f>
        <v>18.600000000000001</v>
      </c>
      <c r="V21">
        <f>'Ctrl pct'!B19</f>
        <v>2.9477020602218702E-2</v>
      </c>
      <c r="W21">
        <f>Controlled!B19</f>
        <v>79.599999999999994</v>
      </c>
      <c r="X21">
        <f>'Controlled pct'!B19</f>
        <v>0.12614896988906496</v>
      </c>
      <c r="Y21">
        <f>'Fight Time'!B19</f>
        <v>631</v>
      </c>
    </row>
    <row r="22" spans="1:26" x14ac:dyDescent="0.3">
      <c r="A22" t="str">
        <f>Control!A20</f>
        <v>Calvin Kattar</v>
      </c>
      <c r="E22">
        <v>7</v>
      </c>
      <c r="F22">
        <v>7</v>
      </c>
      <c r="U22">
        <f>Control!B20</f>
        <v>25.785714285714285</v>
      </c>
      <c r="V22">
        <f>'Ctrl pct'!B20</f>
        <v>2.9136400322841E-2</v>
      </c>
      <c r="W22">
        <f>Controlled!B20</f>
        <v>57.214285714285715</v>
      </c>
      <c r="X22">
        <f>'Controlled pct'!B20</f>
        <v>6.4648910411622282E-2</v>
      </c>
      <c r="Y22">
        <f>'Fight Time'!B20</f>
        <v>885</v>
      </c>
    </row>
    <row r="23" spans="1:26" x14ac:dyDescent="0.3">
      <c r="A23" t="str">
        <f>Control!A21</f>
        <v>Youssef Zalal</v>
      </c>
      <c r="E23">
        <v>7</v>
      </c>
      <c r="F23">
        <v>3</v>
      </c>
      <c r="U23">
        <f>Control!B21</f>
        <v>232.54545454545453</v>
      </c>
      <c r="V23">
        <f>'Ctrl pct'!B21</f>
        <v>0.31855541718555413</v>
      </c>
      <c r="W23">
        <f>Controlled!B21</f>
        <v>148</v>
      </c>
      <c r="X23">
        <f>'Controlled pct'!B21</f>
        <v>0.20273972602739726</v>
      </c>
      <c r="Y23">
        <f>'Fight Time'!B21</f>
        <v>730</v>
      </c>
    </row>
    <row r="24" spans="1:26" x14ac:dyDescent="0.3">
      <c r="A24" t="str">
        <f>Control!A22</f>
        <v>Gregory Rodriguez</v>
      </c>
      <c r="E24">
        <v>7</v>
      </c>
      <c r="F24">
        <v>3</v>
      </c>
      <c r="U24">
        <f>Control!B22</f>
        <v>116.09090909090909</v>
      </c>
      <c r="V24">
        <f>'Ctrl pct'!B22</f>
        <v>0.2354785174257791</v>
      </c>
      <c r="W24">
        <f>Controlled!B22</f>
        <v>40.81818181818182</v>
      </c>
      <c r="X24">
        <f>'Controlled pct'!B22</f>
        <v>8.2795500645399228E-2</v>
      </c>
      <c r="Y24">
        <f>'Fight Time'!B22</f>
        <v>493</v>
      </c>
    </row>
    <row r="25" spans="1:26" x14ac:dyDescent="0.3">
      <c r="A25" t="str">
        <f>Control!A23</f>
        <v>Jarred Cannonier</v>
      </c>
      <c r="E25">
        <v>11</v>
      </c>
      <c r="F25">
        <v>8</v>
      </c>
      <c r="U25">
        <f>Control!B23</f>
        <v>73.222222222222229</v>
      </c>
      <c r="V25">
        <f>'Ctrl pct'!B23</f>
        <v>8.8646758138283571E-2</v>
      </c>
      <c r="W25">
        <f>Controlled!B23</f>
        <v>66.315789473684205</v>
      </c>
      <c r="X25">
        <f>'Controlled pct'!B23</f>
        <v>8.0285459411239962E-2</v>
      </c>
      <c r="Y25">
        <f>'Fight Time'!B23</f>
        <v>826</v>
      </c>
    </row>
    <row r="26" spans="1:26" x14ac:dyDescent="0.3">
      <c r="A26" t="str">
        <f>Control!A24</f>
        <v>Jared Gordon</v>
      </c>
      <c r="E26">
        <v>9</v>
      </c>
      <c r="F26">
        <v>6</v>
      </c>
      <c r="U26">
        <f>Control!B24</f>
        <v>266.42857142857144</v>
      </c>
      <c r="V26">
        <f>'Ctrl pct'!B24</f>
        <v>0.39412510566356723</v>
      </c>
      <c r="W26">
        <f>Controlled!B24</f>
        <v>79.714285714285708</v>
      </c>
      <c r="X26">
        <f>'Controlled pct'!B24</f>
        <v>0.11792054099746406</v>
      </c>
      <c r="Y26">
        <f>'Fight Time'!B24</f>
        <v>676</v>
      </c>
    </row>
    <row r="27" spans="1:26" x14ac:dyDescent="0.3">
      <c r="A27" t="str">
        <f>Control!A25</f>
        <v>Rafael Cerqueira</v>
      </c>
      <c r="E27">
        <v>0</v>
      </c>
      <c r="F27">
        <v>2</v>
      </c>
      <c r="U27">
        <f>Control!B25</f>
        <v>0</v>
      </c>
      <c r="V27">
        <f>'Ctrl pct'!B25</f>
        <v>0</v>
      </c>
      <c r="W27">
        <f>Controlled!B25</f>
        <v>0</v>
      </c>
      <c r="X27">
        <f>'Controlled pct'!B25</f>
        <v>0</v>
      </c>
      <c r="Y27">
        <f>'Fight Time'!B25</f>
        <v>51</v>
      </c>
    </row>
    <row r="28" spans="1:26" x14ac:dyDescent="0.3">
      <c r="A28" t="str">
        <f>Control!A26</f>
        <v>Modestas Bukauskas</v>
      </c>
      <c r="E28">
        <v>6</v>
      </c>
      <c r="F28">
        <v>4</v>
      </c>
      <c r="U28">
        <f>Control!B26</f>
        <v>52.444444444444443</v>
      </c>
      <c r="V28">
        <f>'Ctrl pct'!B26</f>
        <v>8.8738484677570964E-2</v>
      </c>
      <c r="W28">
        <f>Controlled!B26</f>
        <v>63.111111111111114</v>
      </c>
      <c r="X28">
        <f>'Controlled pct'!B26</f>
        <v>0.10678699003572101</v>
      </c>
      <c r="Y28">
        <f>'Fight Time'!B26</f>
        <v>591</v>
      </c>
    </row>
    <row r="29" spans="1:26" x14ac:dyDescent="0.3">
      <c r="A29" t="str">
        <f>Control!A27</f>
        <v>Eric McConico</v>
      </c>
      <c r="E29">
        <v>0</v>
      </c>
      <c r="F29">
        <v>1</v>
      </c>
      <c r="U29">
        <f>Control!B27</f>
        <v>0</v>
      </c>
      <c r="V29" t="e">
        <f>'Ctrl pct'!B27</f>
        <v>#DIV/0!</v>
      </c>
      <c r="W29">
        <f>Controlled!B27</f>
        <v>36</v>
      </c>
      <c r="X29" t="e">
        <f>'Controlled pct'!B27</f>
        <v>#DIV/0!</v>
      </c>
      <c r="Y29">
        <f>'Fight Time'!B27</f>
        <v>0</v>
      </c>
    </row>
    <row r="30" spans="1:26" x14ac:dyDescent="0.3">
      <c r="A30" t="str">
        <f>Control!A28</f>
        <v>Nusurlton Ruziboev</v>
      </c>
      <c r="E30">
        <v>4</v>
      </c>
      <c r="F30">
        <v>1</v>
      </c>
      <c r="U30">
        <f>Control!B28</f>
        <v>18.75</v>
      </c>
      <c r="V30">
        <f>'Ctrl pct'!B28</f>
        <v>4.7831632653061222E-2</v>
      </c>
      <c r="W30">
        <f>Controlled!B28</f>
        <v>82.5</v>
      </c>
      <c r="X30">
        <f>'Controlled pct'!B28</f>
        <v>0.21045918367346939</v>
      </c>
      <c r="Y30">
        <f>'Fight Time'!B28</f>
        <v>392</v>
      </c>
    </row>
    <row r="31" spans="1:26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10</v>
      </c>
      <c r="F31">
        <v>5</v>
      </c>
      <c r="G31">
        <v>0.33</v>
      </c>
      <c r="H31">
        <v>0.33</v>
      </c>
      <c r="I31">
        <v>0.19</v>
      </c>
      <c r="J31">
        <v>0.17</v>
      </c>
      <c r="K31">
        <v>0.48</v>
      </c>
      <c r="L31">
        <v>0.5</v>
      </c>
      <c r="M31" s="8">
        <v>2.98</v>
      </c>
      <c r="N31" s="8">
        <v>3.87</v>
      </c>
      <c r="O31">
        <v>0.6</v>
      </c>
      <c r="P31">
        <v>0.17</v>
      </c>
      <c r="Q31">
        <v>0.14000000000000001</v>
      </c>
      <c r="R31">
        <v>5.17</v>
      </c>
      <c r="S31">
        <v>0.44</v>
      </c>
      <c r="T31">
        <v>0.75</v>
      </c>
      <c r="U31">
        <f>Control!B29</f>
        <v>199.13333333333333</v>
      </c>
      <c r="V31">
        <f>'Ctrl pct'!B29</f>
        <v>0.2683737646001797</v>
      </c>
      <c r="W31">
        <f>Controlled!B29</f>
        <v>22.866666666666667</v>
      </c>
      <c r="X31">
        <f>'Controlled pct'!B29</f>
        <v>3.0817610062893082E-2</v>
      </c>
      <c r="Y31">
        <f>'Fight Time'!B29</f>
        <v>742</v>
      </c>
      <c r="Z31">
        <v>1</v>
      </c>
    </row>
    <row r="32" spans="1:26" x14ac:dyDescent="0.3">
      <c r="A32" t="str">
        <f>Control!A30</f>
        <v>Javid Basharat</v>
      </c>
      <c r="E32">
        <v>3</v>
      </c>
      <c r="F32">
        <v>2</v>
      </c>
      <c r="U32">
        <f>Control!B30</f>
        <v>163.28571428571428</v>
      </c>
      <c r="V32">
        <f>'Ctrl pct'!B30</f>
        <v>0.20539083557951482</v>
      </c>
      <c r="W32">
        <f>Controlled!B30</f>
        <v>49.714285714285715</v>
      </c>
      <c r="X32">
        <f>'Controlled pct'!B30</f>
        <v>6.253369272237197E-2</v>
      </c>
      <c r="Y32">
        <f>'Fight Time'!B30</f>
        <v>795</v>
      </c>
    </row>
    <row r="33" spans="1:26" x14ac:dyDescent="0.3">
      <c r="A33" t="str">
        <f>Control!A31</f>
        <v>Adam Fugitt</v>
      </c>
      <c r="E33">
        <v>2</v>
      </c>
      <c r="F33">
        <v>2</v>
      </c>
      <c r="U33">
        <f>Control!B31</f>
        <v>72.75</v>
      </c>
      <c r="V33">
        <f>'Ctrl pct'!B31</f>
        <v>0.13155515370705245</v>
      </c>
      <c r="W33">
        <f>Controlled!B31</f>
        <v>24.75</v>
      </c>
      <c r="X33">
        <f>'Controlled pct'!B31</f>
        <v>4.4755877034358044E-2</v>
      </c>
      <c r="Y33">
        <f>'Fight Time'!B31</f>
        <v>553</v>
      </c>
    </row>
    <row r="34" spans="1:26" x14ac:dyDescent="0.3">
      <c r="A34" t="str">
        <f>Control!A32</f>
        <v>Ray Goff</v>
      </c>
      <c r="E34">
        <v>1</v>
      </c>
      <c r="F34">
        <v>2</v>
      </c>
      <c r="U34">
        <f>Control!B32</f>
        <v>96</v>
      </c>
      <c r="V34">
        <f>'Ctrl pct'!B32</f>
        <v>0.21380846325167038</v>
      </c>
      <c r="W34">
        <f>Controlled!B32</f>
        <v>11.333333333333334</v>
      </c>
      <c r="X34">
        <f>'Controlled pct'!B32</f>
        <v>2.5241276911655532E-2</v>
      </c>
      <c r="Y34">
        <f>'Fight Time'!B32</f>
        <v>449</v>
      </c>
    </row>
    <row r="35" spans="1:26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3</v>
      </c>
      <c r="F35">
        <v>0</v>
      </c>
      <c r="G35">
        <v>0.88</v>
      </c>
      <c r="H35">
        <v>0</v>
      </c>
      <c r="I35">
        <v>0.13</v>
      </c>
      <c r="J35">
        <v>0</v>
      </c>
      <c r="K35">
        <v>0</v>
      </c>
      <c r="L35">
        <v>0</v>
      </c>
      <c r="M35" s="8">
        <v>5.29</v>
      </c>
      <c r="N35" s="8">
        <v>3.84</v>
      </c>
      <c r="O35">
        <v>0.96</v>
      </c>
      <c r="P35">
        <v>0.03</v>
      </c>
      <c r="Q35">
        <v>0.01</v>
      </c>
      <c r="R35">
        <v>0.75</v>
      </c>
      <c r="S35">
        <v>0.33</v>
      </c>
      <c r="T35">
        <v>0.82</v>
      </c>
      <c r="U35">
        <f>Control!B33</f>
        <v>94.333333333333329</v>
      </c>
      <c r="V35">
        <f>'Ctrl pct'!B33</f>
        <v>0.23524522028262676</v>
      </c>
      <c r="W35">
        <f>Controlled!B33</f>
        <v>87.333333333333329</v>
      </c>
      <c r="X35">
        <f>'Controlled pct'!B33</f>
        <v>0.21778886118038238</v>
      </c>
      <c r="Y35">
        <f>'Fight Time'!B33</f>
        <v>401</v>
      </c>
      <c r="Z35">
        <v>9</v>
      </c>
    </row>
    <row r="36" spans="1:26" x14ac:dyDescent="0.3">
      <c r="A36" t="str">
        <f>Control!A34</f>
        <v>Nick Klein</v>
      </c>
      <c r="E36">
        <v>0</v>
      </c>
      <c r="F36">
        <v>1</v>
      </c>
      <c r="U36">
        <f>Control!B34</f>
        <v>104</v>
      </c>
      <c r="V36">
        <f>'Ctrl pct'!B34</f>
        <v>2.810810810810811</v>
      </c>
      <c r="W36">
        <f>Controlled!B34</f>
        <v>17.5</v>
      </c>
      <c r="X36">
        <f>'Controlled pct'!B34</f>
        <v>0.47297297297297297</v>
      </c>
      <c r="Y36">
        <f>'Fight Time'!B34</f>
        <v>37</v>
      </c>
    </row>
    <row r="37" spans="1:26" x14ac:dyDescent="0.3">
      <c r="A37" t="str">
        <f>Control!A35</f>
        <v>Andre Fili</v>
      </c>
      <c r="E37">
        <v>12</v>
      </c>
      <c r="F37">
        <v>11</v>
      </c>
      <c r="U37">
        <f>Control!B35</f>
        <v>100.91666666666667</v>
      </c>
      <c r="V37">
        <f>'Ctrl pct'!B35</f>
        <v>0.15842490842490844</v>
      </c>
      <c r="W37">
        <f>Controlled!B35</f>
        <v>104.65217391304348</v>
      </c>
      <c r="X37">
        <f>'Controlled pct'!B35</f>
        <v>0.16428912702204629</v>
      </c>
      <c r="Y37">
        <f>'Fight Time'!B35</f>
        <v>637</v>
      </c>
    </row>
    <row r="38" spans="1:26" x14ac:dyDescent="0.3">
      <c r="A38" t="str">
        <f>Control!A36</f>
        <v>Julius Walker</v>
      </c>
      <c r="E38">
        <v>0</v>
      </c>
      <c r="F38">
        <v>1</v>
      </c>
      <c r="U38">
        <f>Control!B36</f>
        <v>331</v>
      </c>
      <c r="V38" t="e">
        <f>'Ctrl pct'!B36</f>
        <v>#DIV/0!</v>
      </c>
      <c r="W38">
        <f>Controlled!B36</f>
        <v>43</v>
      </c>
      <c r="X38" t="e">
        <f>'Controlled pct'!B36</f>
        <v>#DIV/0!</v>
      </c>
      <c r="Y38">
        <f>'Fight Time'!B36</f>
        <v>0</v>
      </c>
    </row>
    <row r="39" spans="1:26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10</v>
      </c>
      <c r="F39">
        <v>5</v>
      </c>
      <c r="G39">
        <v>0.56000000000000005</v>
      </c>
      <c r="H39">
        <v>0.6</v>
      </c>
      <c r="I39">
        <v>0.25</v>
      </c>
      <c r="J39">
        <v>0</v>
      </c>
      <c r="K39">
        <v>0.19</v>
      </c>
      <c r="L39">
        <v>0.4</v>
      </c>
      <c r="M39" s="8">
        <v>4</v>
      </c>
      <c r="N39" s="8">
        <v>3.92</v>
      </c>
      <c r="O39">
        <v>0.83</v>
      </c>
      <c r="P39">
        <v>0.09</v>
      </c>
      <c r="Q39">
        <v>0.08</v>
      </c>
      <c r="R39">
        <v>0.56000000000000005</v>
      </c>
      <c r="S39">
        <v>0.31</v>
      </c>
      <c r="T39">
        <v>0.78</v>
      </c>
      <c r="U39">
        <f>Control!B37</f>
        <v>132.53333333333333</v>
      </c>
      <c r="V39">
        <f>'Ctrl pct'!B37</f>
        <v>0.29451851851851851</v>
      </c>
      <c r="W39">
        <f>Controlled!B37</f>
        <v>89.933333333333337</v>
      </c>
      <c r="X39">
        <f>'Controlled pct'!B37</f>
        <v>0.19985185185185186</v>
      </c>
      <c r="Y39">
        <f>'Fight Time'!B37</f>
        <v>450</v>
      </c>
      <c r="Z39">
        <v>1</v>
      </c>
    </row>
    <row r="40" spans="1:26" x14ac:dyDescent="0.3">
      <c r="A40" t="str">
        <f>Control!A38</f>
        <v>Melsik Baghdasaryan</v>
      </c>
      <c r="E40">
        <v>3</v>
      </c>
      <c r="F40">
        <v>2</v>
      </c>
      <c r="U40">
        <f>Control!B38</f>
        <v>72.5</v>
      </c>
      <c r="V40">
        <f>'Ctrl pct'!B38</f>
        <v>0.10269121813031161</v>
      </c>
      <c r="W40">
        <f>Controlled!B38</f>
        <v>98.333333333333329</v>
      </c>
      <c r="X40">
        <f>'Controlled pct'!B38</f>
        <v>0.1392823418319169</v>
      </c>
      <c r="Y40">
        <f>'Fight Time'!B38</f>
        <v>706</v>
      </c>
    </row>
    <row r="41" spans="1:26" s="13" customFormat="1" x14ac:dyDescent="0.3">
      <c r="A41" s="13">
        <v>0</v>
      </c>
      <c r="U41" s="13">
        <f>Control!B39</f>
        <v>6.4</v>
      </c>
      <c r="V41" s="13">
        <f>'Ctrl pct'!B39</f>
        <v>1.1510791366906475E-2</v>
      </c>
      <c r="W41" s="13">
        <f>Controlled!B39</f>
        <v>24.4</v>
      </c>
      <c r="X41" s="13">
        <f>'Controlled pct'!B39</f>
        <v>4.388489208633093E-2</v>
      </c>
      <c r="Y41" s="13">
        <f>'Fight Time'!B39</f>
        <v>556</v>
      </c>
    </row>
    <row r="42" spans="1:26" x14ac:dyDescent="0.3">
      <c r="A42" t="str">
        <f>Control!A40</f>
        <v>Ibo Alsan</v>
      </c>
      <c r="E42">
        <v>2</v>
      </c>
      <c r="F42">
        <v>1</v>
      </c>
      <c r="U42">
        <f>Control!B40</f>
        <v>0.5</v>
      </c>
      <c r="V42">
        <f>'Ctrl pct'!B40</f>
        <v>1.6949152542372881E-3</v>
      </c>
      <c r="W42">
        <f>Controlled!B40</f>
        <v>21</v>
      </c>
      <c r="X42">
        <f>'Controlled pct'!B40</f>
        <v>7.1186440677966104E-2</v>
      </c>
      <c r="Y42">
        <f>'Fight Time'!B40</f>
        <v>295</v>
      </c>
    </row>
    <row r="43" spans="1:26" x14ac:dyDescent="0.3">
      <c r="A43" t="str">
        <f>Control!A41</f>
        <v>Jean Matsumoto</v>
      </c>
      <c r="E43">
        <v>2</v>
      </c>
      <c r="F43">
        <v>1</v>
      </c>
      <c r="U43">
        <f>Control!B41</f>
        <v>155.75</v>
      </c>
      <c r="V43">
        <f>'Ctrl pct'!B41</f>
        <v>0.19468750000000001</v>
      </c>
      <c r="W43">
        <f>Controlled!B41</f>
        <v>236.25</v>
      </c>
      <c r="X43">
        <f>'Controlled pct'!B41</f>
        <v>0.29531249999999998</v>
      </c>
      <c r="Y43">
        <f>'Fight Time'!B41</f>
        <v>800</v>
      </c>
    </row>
    <row r="44" spans="1:26" x14ac:dyDescent="0.3">
      <c r="A44" t="str">
        <f>Control!A42</f>
        <v>Rob Font</v>
      </c>
      <c r="E44">
        <v>12</v>
      </c>
      <c r="F44">
        <v>7</v>
      </c>
      <c r="U44">
        <f>Control!B42</f>
        <v>63.526315789473685</v>
      </c>
      <c r="V44">
        <f>'Ctrl pct'!B42</f>
        <v>8.1758450179502812E-2</v>
      </c>
      <c r="W44">
        <f>Controlled!B42</f>
        <v>199.10526315789474</v>
      </c>
      <c r="X44">
        <f>'Controlled pct'!B42</f>
        <v>0.25624872993294046</v>
      </c>
      <c r="Y44">
        <f>'Fight Time'!B42</f>
        <v>777</v>
      </c>
    </row>
    <row r="45" spans="1:26" x14ac:dyDescent="0.3">
      <c r="A45" t="str">
        <f>Control!A43</f>
        <v>Anthony Hernandez</v>
      </c>
      <c r="E45">
        <v>8</v>
      </c>
      <c r="F45">
        <v>2</v>
      </c>
      <c r="U45">
        <f>Control!B43</f>
        <v>380.6</v>
      </c>
      <c r="V45">
        <f>'Ctrl pct'!B43</f>
        <v>0.68453237410071943</v>
      </c>
      <c r="W45">
        <f>Controlled!B43</f>
        <v>87.6</v>
      </c>
      <c r="X45">
        <f>'Controlled pct'!B43</f>
        <v>0.15755395683453235</v>
      </c>
      <c r="Y45">
        <f>'Fight Time'!B43</f>
        <v>556</v>
      </c>
    </row>
    <row r="46" spans="1:26" x14ac:dyDescent="0.3">
      <c r="A46" t="str">
        <f>Control!A44</f>
        <v>Brendan Allen</v>
      </c>
      <c r="E46">
        <v>12</v>
      </c>
      <c r="F46">
        <v>4</v>
      </c>
      <c r="U46">
        <f>Control!B44</f>
        <v>197.375</v>
      </c>
      <c r="V46">
        <f>'Ctrl pct'!B44</f>
        <v>0.32623966942148758</v>
      </c>
      <c r="W46">
        <f>Controlled!B44</f>
        <v>159</v>
      </c>
      <c r="X46">
        <f>'Controlled pct'!B44</f>
        <v>0.2628099173553719</v>
      </c>
      <c r="Y46">
        <f>'Fight Time'!B44</f>
        <v>605</v>
      </c>
    </row>
    <row r="47" spans="1:26" x14ac:dyDescent="0.3">
      <c r="A47" t="str">
        <f>Control!A45</f>
        <v>Song Yadong</v>
      </c>
      <c r="E47">
        <v>11</v>
      </c>
      <c r="F47">
        <v>3</v>
      </c>
      <c r="U47">
        <f>Control!B45</f>
        <v>109</v>
      </c>
      <c r="V47">
        <f>'Ctrl pct'!B45</f>
        <v>0.1404639175257732</v>
      </c>
      <c r="W47">
        <f>Controlled!B45</f>
        <v>74.599999999999994</v>
      </c>
      <c r="X47">
        <f>'Controlled pct'!B45</f>
        <v>9.6134020618556693E-2</v>
      </c>
      <c r="Y47">
        <f>'Fight Time'!B45</f>
        <v>776</v>
      </c>
    </row>
    <row r="48" spans="1:26" x14ac:dyDescent="0.3">
      <c r="A48" t="str">
        <f>Control!A46</f>
        <v>Henry Cejudo</v>
      </c>
      <c r="E48">
        <v>10</v>
      </c>
      <c r="F48">
        <v>5</v>
      </c>
      <c r="U48">
        <f>Control!B46</f>
        <v>169.26666666666668</v>
      </c>
      <c r="V48">
        <f>'Ctrl pct'!B46</f>
        <v>0.20948844884488452</v>
      </c>
      <c r="W48">
        <f>Controlled!B46</f>
        <v>54.533333333333331</v>
      </c>
      <c r="X48">
        <f>'Controlled pct'!B46</f>
        <v>6.7491749174917487E-2</v>
      </c>
      <c r="Y48">
        <f>'Fight Time'!B46</f>
        <v>808</v>
      </c>
    </row>
    <row r="49" spans="1:25" x14ac:dyDescent="0.3">
      <c r="A49" t="str">
        <f>Control!A47</f>
        <v>Ion Cutelaba</v>
      </c>
      <c r="E49">
        <v>8</v>
      </c>
      <c r="F49">
        <v>10</v>
      </c>
      <c r="U49">
        <f>Control!B47</f>
        <v>100.5</v>
      </c>
      <c r="V49">
        <f>'Ctrl pct'!B47</f>
        <v>0.20721649484536084</v>
      </c>
      <c r="W49">
        <f>Controlled!B47</f>
        <v>95.5</v>
      </c>
      <c r="X49">
        <f>'Controlled pct'!B47</f>
        <v>0.19690721649484536</v>
      </c>
      <c r="Y49">
        <f>'Fight Time'!B47</f>
        <v>485</v>
      </c>
    </row>
    <row r="50" spans="1:25" x14ac:dyDescent="0.3">
      <c r="A50" t="str">
        <f>Control!A48</f>
        <v>Montana De La Rosa</v>
      </c>
      <c r="E50">
        <v>6</v>
      </c>
      <c r="F50">
        <v>5</v>
      </c>
      <c r="U50">
        <f>Control!B48</f>
        <v>244.08333333333334</v>
      </c>
      <c r="V50">
        <f>'Ctrl pct'!B48</f>
        <v>0.33390332877336981</v>
      </c>
      <c r="W50">
        <f>Controlled!B48</f>
        <v>116.75</v>
      </c>
      <c r="X50">
        <f>'Controlled pct'!B48</f>
        <v>0.15971272229822162</v>
      </c>
      <c r="Y50">
        <f>'Fight Time'!B48</f>
        <v>731</v>
      </c>
    </row>
    <row r="51" spans="1:25" x14ac:dyDescent="0.3">
      <c r="A51" t="str">
        <f>Control!A49</f>
        <v>Luana Carolina</v>
      </c>
      <c r="E51">
        <v>6</v>
      </c>
      <c r="F51">
        <v>3</v>
      </c>
      <c r="U51">
        <f>Control!B49</f>
        <v>146.88888888888889</v>
      </c>
      <c r="V51">
        <f>'Ctrl pct'!B49</f>
        <v>0.18384091225142538</v>
      </c>
      <c r="W51">
        <f>Controlled!B49</f>
        <v>198.88888888888889</v>
      </c>
      <c r="X51">
        <f>'Controlled pct'!B49</f>
        <v>0.24892226394103739</v>
      </c>
      <c r="Y51">
        <f>'Fight Time'!B49</f>
        <v>799</v>
      </c>
    </row>
    <row r="52" spans="1:25" x14ac:dyDescent="0.3">
      <c r="A52" t="str">
        <f>Control!A50</f>
        <v>Ramazonbek Temirov</v>
      </c>
      <c r="E52">
        <v>2</v>
      </c>
      <c r="F52">
        <v>0</v>
      </c>
      <c r="U52">
        <f>Control!B50</f>
        <v>14</v>
      </c>
      <c r="V52">
        <f>'Ctrl pct'!B50</f>
        <v>8.2352941176470587E-2</v>
      </c>
      <c r="W52">
        <f>Controlled!B50</f>
        <v>44</v>
      </c>
      <c r="X52">
        <f>'Controlled pct'!B50</f>
        <v>0.25882352941176473</v>
      </c>
      <c r="Y52">
        <f>'Fight Time'!B50</f>
        <v>170</v>
      </c>
    </row>
    <row r="53" spans="1:25" x14ac:dyDescent="0.3">
      <c r="A53" t="str">
        <f>Control!A51</f>
        <v>Charles Johnson</v>
      </c>
      <c r="E53">
        <v>6</v>
      </c>
      <c r="F53">
        <v>5</v>
      </c>
      <c r="U53">
        <f>Control!B51</f>
        <v>61.636363636363633</v>
      </c>
      <c r="V53">
        <f>'Ctrl pct'!B51</f>
        <v>7.6188335768063817E-2</v>
      </c>
      <c r="W53">
        <f>Controlled!B51</f>
        <v>197.18181818181819</v>
      </c>
      <c r="X53">
        <f>'Controlled pct'!B51</f>
        <v>0.24373525115181482</v>
      </c>
      <c r="Y53">
        <f>'Fight Time'!B51</f>
        <v>809</v>
      </c>
    </row>
    <row r="54" spans="1:25" x14ac:dyDescent="0.3">
      <c r="A54" t="str">
        <f>Control!A52</f>
        <v>JJ Aldrich</v>
      </c>
      <c r="E54">
        <v>10</v>
      </c>
      <c r="F54">
        <v>6</v>
      </c>
      <c r="U54">
        <f>Control!B52</f>
        <v>142.4375</v>
      </c>
      <c r="V54">
        <f>'Ctrl pct'!B52</f>
        <v>0.17328163017031631</v>
      </c>
      <c r="W54">
        <f>Controlled!B52</f>
        <v>61.9375</v>
      </c>
      <c r="X54">
        <f>'Controlled pct'!B52</f>
        <v>7.5349756690997569E-2</v>
      </c>
      <c r="Y54">
        <f>'Fight Time'!B52</f>
        <v>822</v>
      </c>
    </row>
    <row r="55" spans="1:25" x14ac:dyDescent="0.3">
      <c r="A55" t="str">
        <f>Control!A53</f>
        <v>Andrea Lee</v>
      </c>
      <c r="E55">
        <v>5</v>
      </c>
      <c r="F55">
        <v>9</v>
      </c>
      <c r="U55">
        <f>Control!B53</f>
        <v>130.42857142857142</v>
      </c>
      <c r="V55">
        <f>'Ctrl pct'!B53</f>
        <v>0.15290571093619157</v>
      </c>
      <c r="W55">
        <f>Controlled!B53</f>
        <v>177.5</v>
      </c>
      <c r="X55">
        <f>'Controlled pct'!B53</f>
        <v>0.20808909730363423</v>
      </c>
      <c r="Y55">
        <f>'Fight Time'!B53</f>
        <v>853</v>
      </c>
    </row>
    <row r="56" spans="1:25" x14ac:dyDescent="0.3">
      <c r="A56" t="str">
        <f>Control!A54</f>
        <v>Danny Silva</v>
      </c>
      <c r="E56">
        <v>2</v>
      </c>
      <c r="F56">
        <v>0</v>
      </c>
      <c r="U56">
        <f>Control!B54</f>
        <v>141</v>
      </c>
      <c r="V56">
        <f>'Ctrl pct'!B54</f>
        <v>0.15666666666666668</v>
      </c>
      <c r="W56">
        <f>Controlled!B54</f>
        <v>6.666666666666667</v>
      </c>
      <c r="X56">
        <f>'Controlled pct'!B54</f>
        <v>7.4074074074074077E-3</v>
      </c>
      <c r="Y56">
        <f>'Fight Time'!B54</f>
        <v>900</v>
      </c>
    </row>
    <row r="57" spans="1:25" x14ac:dyDescent="0.3">
      <c r="A57" t="str">
        <f>Control!A55</f>
        <v>Lucas Almeida</v>
      </c>
      <c r="E57">
        <v>2</v>
      </c>
      <c r="F57">
        <v>3</v>
      </c>
      <c r="U57">
        <f>Control!B55</f>
        <v>36.833333333333336</v>
      </c>
      <c r="V57">
        <f>'Ctrl pct'!B55</f>
        <v>5.9891598915989164E-2</v>
      </c>
      <c r="W57">
        <f>Controlled!B55</f>
        <v>153.83333333333334</v>
      </c>
      <c r="X57">
        <f>'Controlled pct'!B55</f>
        <v>0.25013550135501356</v>
      </c>
      <c r="Y57">
        <f>'Fight Time'!B55</f>
        <v>615</v>
      </c>
    </row>
    <row r="58" spans="1:25" x14ac:dyDescent="0.3">
      <c r="A58" t="str">
        <f>Control!A56</f>
        <v>John Castaneda</v>
      </c>
      <c r="E58">
        <v>4</v>
      </c>
      <c r="F58">
        <v>4</v>
      </c>
      <c r="U58">
        <f>Control!B56</f>
        <v>110.71428571428571</v>
      </c>
      <c r="V58">
        <f>'Ctrl pct'!B56</f>
        <v>0.14644746787603929</v>
      </c>
      <c r="W58">
        <f>Controlled!B56</f>
        <v>49.285714285714285</v>
      </c>
      <c r="X58">
        <f>'Controlled pct'!B56</f>
        <v>6.5192743764172334E-2</v>
      </c>
      <c r="Y58">
        <f>'Fight Time'!B56</f>
        <v>756</v>
      </c>
    </row>
    <row r="59" spans="1:25" x14ac:dyDescent="0.3">
      <c r="A59" t="str">
        <f>Control!A57</f>
        <v>Douglas de Andrade</v>
      </c>
      <c r="E59">
        <v>7</v>
      </c>
      <c r="F59">
        <v>6</v>
      </c>
      <c r="U59">
        <f>Control!B57</f>
        <v>44.153846153846153</v>
      </c>
      <c r="V59">
        <f>'Ctrl pct'!B57</f>
        <v>5.8793403666905664E-2</v>
      </c>
      <c r="W59">
        <f>Controlled!B57</f>
        <v>82.692307692307693</v>
      </c>
      <c r="X59">
        <f>'Controlled pct'!B57</f>
        <v>0.11010959745979719</v>
      </c>
      <c r="Y59">
        <f>'Fight Time'!B57</f>
        <v>751</v>
      </c>
    </row>
    <row r="60" spans="1:25" x14ac:dyDescent="0.3">
      <c r="A60" t="str">
        <f>Control!A58</f>
        <v>Chepe Mariscal</v>
      </c>
      <c r="E60">
        <v>5</v>
      </c>
      <c r="F60">
        <v>0</v>
      </c>
      <c r="U60">
        <f>Control!B58</f>
        <v>273.8</v>
      </c>
      <c r="V60">
        <f>'Ctrl pct'!B58</f>
        <v>0.34225</v>
      </c>
      <c r="W60">
        <f>Controlled!B58</f>
        <v>119.6</v>
      </c>
      <c r="X60">
        <f>'Controlled pct'!B58</f>
        <v>0.14949999999999999</v>
      </c>
      <c r="Y60">
        <f>'Fight Time'!B58</f>
        <v>800</v>
      </c>
    </row>
    <row r="61" spans="1:25" x14ac:dyDescent="0.3">
      <c r="A61" t="str">
        <f>Control!A59</f>
        <v>Ricardo Ramos</v>
      </c>
      <c r="E61">
        <v>8</v>
      </c>
      <c r="F61">
        <v>6</v>
      </c>
      <c r="U61">
        <f>Control!B59</f>
        <v>82.5</v>
      </c>
      <c r="V61">
        <f>'Ctrl pct'!B59</f>
        <v>0.14972776769509982</v>
      </c>
      <c r="W61">
        <f>Controlled!B59</f>
        <v>62.785714285714285</v>
      </c>
      <c r="X61">
        <f>'Controlled pct'!B59</f>
        <v>0.11394866476536168</v>
      </c>
      <c r="Y61">
        <f>'Fight Time'!B59</f>
        <v>551</v>
      </c>
    </row>
    <row r="62" spans="1:25" x14ac:dyDescent="0.3">
      <c r="A62" t="str">
        <f>Control!A60</f>
        <v>Marrio Pinto</v>
      </c>
      <c r="E62">
        <v>1</v>
      </c>
      <c r="F62">
        <v>0</v>
      </c>
      <c r="U62">
        <f>Control!B60</f>
        <v>10</v>
      </c>
      <c r="V62">
        <f>'Ctrl pct'!B60</f>
        <v>9.7087378640776698E-2</v>
      </c>
      <c r="W62">
        <f>Controlled!B60</f>
        <v>26.5</v>
      </c>
      <c r="X62">
        <f>'Controlled pct'!B60</f>
        <v>0.25728155339805825</v>
      </c>
      <c r="Y62">
        <f>'Fight Time'!B60</f>
        <v>103</v>
      </c>
    </row>
    <row r="63" spans="1:25" x14ac:dyDescent="0.3">
      <c r="A63" t="str">
        <f>Control!A61</f>
        <v>Austen Lane</v>
      </c>
      <c r="E63">
        <v>1</v>
      </c>
      <c r="F63">
        <v>3</v>
      </c>
      <c r="U63">
        <f>Control!B61</f>
        <v>160.83333333333334</v>
      </c>
      <c r="V63">
        <f>'Ctrl pct'!B61</f>
        <v>0.54335585585585588</v>
      </c>
      <c r="W63">
        <f>Controlled!B61</f>
        <v>31</v>
      </c>
      <c r="X63">
        <f>'Controlled pct'!B61</f>
        <v>0.10472972972972973</v>
      </c>
      <c r="Y63">
        <f>'Fight Time'!B61</f>
        <v>296</v>
      </c>
    </row>
    <row r="64" spans="1:25" x14ac:dyDescent="0.3">
      <c r="A64" t="str">
        <f>Control!A62</f>
        <v>Danny Barlow</v>
      </c>
      <c r="E64">
        <v>2</v>
      </c>
      <c r="F64">
        <v>1</v>
      </c>
      <c r="U64">
        <f>Control!B62</f>
        <v>29.666666666666668</v>
      </c>
      <c r="V64">
        <f>'Ctrl pct'!B62</f>
        <v>5.3743961352657008E-2</v>
      </c>
      <c r="W64">
        <f>Controlled!B62</f>
        <v>4</v>
      </c>
      <c r="X64">
        <f>'Controlled pct'!B62</f>
        <v>7.246376811594203E-3</v>
      </c>
      <c r="Y64">
        <f>'Fight Time'!B62</f>
        <v>552</v>
      </c>
    </row>
    <row r="65" spans="1:26" x14ac:dyDescent="0.3">
      <c r="A65" t="str">
        <f>Control!A63</f>
        <v>Sam Patterson</v>
      </c>
      <c r="E65">
        <v>3</v>
      </c>
      <c r="F65">
        <v>1</v>
      </c>
      <c r="U65">
        <f>Control!B63</f>
        <v>60.6</v>
      </c>
      <c r="V65">
        <f>'Ctrl pct'!B63</f>
        <v>0.26120689655172413</v>
      </c>
      <c r="W65">
        <f>Controlled!B63</f>
        <v>26.4</v>
      </c>
      <c r="X65">
        <f>'Controlled pct'!B63</f>
        <v>0.11379310344827585</v>
      </c>
      <c r="Y65">
        <f>'Fight Time'!B63</f>
        <v>232</v>
      </c>
    </row>
    <row r="66" spans="1:26" x14ac:dyDescent="0.3">
      <c r="A66" t="str">
        <f>Control!A64</f>
        <v>Hyder Amil</v>
      </c>
      <c r="E66">
        <v>3</v>
      </c>
      <c r="F66">
        <v>0</v>
      </c>
      <c r="U66">
        <f>Control!B64</f>
        <v>147.75</v>
      </c>
      <c r="V66">
        <f>'Ctrl pct'!B64</f>
        <v>0.31706008583690987</v>
      </c>
      <c r="W66">
        <f>Controlled!B64</f>
        <v>121.5</v>
      </c>
      <c r="X66">
        <f>'Controlled pct'!B64</f>
        <v>0.26072961373390557</v>
      </c>
      <c r="Y66">
        <f>'Fight Time'!B64</f>
        <v>466</v>
      </c>
    </row>
    <row r="67" spans="1:26" x14ac:dyDescent="0.3">
      <c r="A67" t="str">
        <f>Control!A65</f>
        <v>Williams Gomis</v>
      </c>
      <c r="E67">
        <v>4</v>
      </c>
      <c r="F67">
        <v>1</v>
      </c>
      <c r="U67">
        <f>Control!B65</f>
        <v>174</v>
      </c>
      <c r="V67">
        <f>'Ctrl pct'!B65</f>
        <v>0.20232558139534884</v>
      </c>
      <c r="W67">
        <f>Controlled!B65</f>
        <v>200.2</v>
      </c>
      <c r="X67">
        <f>'Controlled pct'!B65</f>
        <v>0.2327906976744186</v>
      </c>
      <c r="Y67">
        <f>'Fight Time'!B65</f>
        <v>860</v>
      </c>
    </row>
    <row r="68" spans="1:26" x14ac:dyDescent="0.3">
      <c r="A68" t="str">
        <f>Control!A66</f>
        <v>Esteban Ribovics</v>
      </c>
      <c r="E68">
        <v>3</v>
      </c>
      <c r="F68">
        <v>2</v>
      </c>
      <c r="U68">
        <f>Control!B66</f>
        <v>21.2</v>
      </c>
      <c r="V68">
        <f>'Ctrl pct'!B66</f>
        <v>3.7522123893805305E-2</v>
      </c>
      <c r="W68">
        <f>Controlled!B66</f>
        <v>180.6</v>
      </c>
      <c r="X68">
        <f>'Controlled pct'!B66</f>
        <v>0.31964601769911505</v>
      </c>
      <c r="Y68">
        <f>'Fight Time'!B66</f>
        <v>565</v>
      </c>
    </row>
    <row r="69" spans="1:26" x14ac:dyDescent="0.3">
      <c r="A69" t="str">
        <f>Control!A67</f>
        <v>Nasrat Haqparast</v>
      </c>
      <c r="E69">
        <v>10</v>
      </c>
      <c r="F69">
        <v>4</v>
      </c>
      <c r="U69">
        <f>Control!B67</f>
        <v>29.357142857142858</v>
      </c>
      <c r="V69">
        <f>'Ctrl pct'!B67</f>
        <v>4.010538641686183E-2</v>
      </c>
      <c r="W69">
        <f>Controlled!B67</f>
        <v>82.857142857142861</v>
      </c>
      <c r="X69">
        <f>'Controlled pct'!B67</f>
        <v>0.1131928181108509</v>
      </c>
      <c r="Y69">
        <f>'Fight Time'!B67</f>
        <v>732</v>
      </c>
    </row>
    <row r="70" spans="1:26" x14ac:dyDescent="0.3">
      <c r="A70" t="str">
        <f>Control!A68</f>
        <v>Julian Marquez</v>
      </c>
      <c r="E70">
        <v>3</v>
      </c>
      <c r="F70">
        <v>5</v>
      </c>
      <c r="U70">
        <f>Control!B68</f>
        <v>27.625</v>
      </c>
      <c r="V70">
        <f>'Ctrl pct'!B68</f>
        <v>5.7313278008298753E-2</v>
      </c>
      <c r="W70">
        <f>Controlled!B68</f>
        <v>148</v>
      </c>
      <c r="X70">
        <f>'Controlled pct'!B68</f>
        <v>0.30705394190871371</v>
      </c>
      <c r="Y70">
        <f>'Fight Time'!B68</f>
        <v>482</v>
      </c>
    </row>
    <row r="71" spans="1:26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5</v>
      </c>
      <c r="F71">
        <v>6</v>
      </c>
      <c r="G71">
        <v>0.55000000000000004</v>
      </c>
      <c r="H71">
        <v>0.33</v>
      </c>
      <c r="I71">
        <v>0.27</v>
      </c>
      <c r="J71">
        <v>0.33</v>
      </c>
      <c r="K71">
        <v>0.18</v>
      </c>
      <c r="L71">
        <v>0.33</v>
      </c>
      <c r="M71" s="8">
        <v>2.14</v>
      </c>
      <c r="N71" s="8">
        <v>2.98</v>
      </c>
      <c r="O71">
        <v>0.81</v>
      </c>
      <c r="P71">
        <v>0.11</v>
      </c>
      <c r="Q71">
        <v>0.08</v>
      </c>
      <c r="R71">
        <v>2.15</v>
      </c>
      <c r="S71">
        <v>0.47</v>
      </c>
      <c r="T71">
        <v>0.68</v>
      </c>
      <c r="U71">
        <f>Control!B69</f>
        <v>62</v>
      </c>
      <c r="V71">
        <f>'Ctrl pct'!B69</f>
        <v>0.17765042979942694</v>
      </c>
      <c r="W71">
        <f>Controlled!B69</f>
        <v>217.54545454545453</v>
      </c>
      <c r="X71">
        <f>'Controlled pct'!B69</f>
        <v>0.62333941130502735</v>
      </c>
      <c r="Y71">
        <f>'Fight Time'!B69</f>
        <v>349</v>
      </c>
      <c r="Z71">
        <v>1</v>
      </c>
    </row>
    <row r="72" spans="1:26" x14ac:dyDescent="0.3">
      <c r="A72" t="str">
        <f>Control!A70</f>
        <v>Manel Kape</v>
      </c>
      <c r="E72">
        <v>6</v>
      </c>
      <c r="F72">
        <v>3</v>
      </c>
      <c r="U72">
        <f>Control!B70</f>
        <v>22.666666666666668</v>
      </c>
      <c r="V72">
        <f>'Ctrl pct'!B70</f>
        <v>3.1569173630454972E-2</v>
      </c>
      <c r="W72">
        <f>Controlled!B70</f>
        <v>52.888888888888886</v>
      </c>
      <c r="X72">
        <f>'Controlled pct'!B70</f>
        <v>7.3661405137728259E-2</v>
      </c>
      <c r="Y72">
        <f>'Fight Time'!B70</f>
        <v>718</v>
      </c>
    </row>
    <row r="73" spans="1:26" x14ac:dyDescent="0.3">
      <c r="A73" t="str">
        <f>Control!A71</f>
        <v>Asu Almabayev</v>
      </c>
      <c r="E73">
        <v>4</v>
      </c>
      <c r="F73">
        <v>1</v>
      </c>
      <c r="U73">
        <f>Control!B71</f>
        <v>379.4</v>
      </c>
      <c r="V73">
        <f>'Ctrl pct'!B71</f>
        <v>0.47543859649122805</v>
      </c>
      <c r="W73">
        <f>Controlled!B71</f>
        <v>25.4</v>
      </c>
      <c r="X73">
        <f>'Controlled pct'!B71</f>
        <v>3.182957393483709E-2</v>
      </c>
      <c r="Y73">
        <f>'Fight Time'!B71</f>
        <v>798</v>
      </c>
    </row>
    <row r="74" spans="1:26" x14ac:dyDescent="0.3">
      <c r="A74" t="str">
        <f>Control!A72</f>
        <v>Ozzy Diaz</v>
      </c>
      <c r="E74">
        <v>1</v>
      </c>
      <c r="F74">
        <v>1</v>
      </c>
      <c r="U74">
        <f>Control!B72</f>
        <v>11</v>
      </c>
      <c r="V74">
        <f>'Ctrl pct'!B72</f>
        <v>4.0441176470588237E-2</v>
      </c>
      <c r="W74">
        <f>Controlled!B72</f>
        <v>66</v>
      </c>
      <c r="X74">
        <f>'Controlled pct'!B72</f>
        <v>0.24264705882352941</v>
      </c>
      <c r="Y74">
        <f>'Fight Time'!B72</f>
        <v>272</v>
      </c>
    </row>
    <row r="75" spans="1:26" x14ac:dyDescent="0.3">
      <c r="A75" t="str">
        <f>Control!A73</f>
        <v>Djorden Santos</v>
      </c>
      <c r="E75">
        <v>0</v>
      </c>
      <c r="F75">
        <v>1</v>
      </c>
      <c r="U75">
        <f>Control!B73</f>
        <v>140.5</v>
      </c>
      <c r="V75">
        <f>'Ctrl pct'!B73</f>
        <v>0.15611111111111112</v>
      </c>
      <c r="W75">
        <f>Controlled!B73</f>
        <v>124</v>
      </c>
      <c r="X75">
        <f>'Controlled pct'!B73</f>
        <v>0.13777777777777778</v>
      </c>
      <c r="Y75">
        <f>'Fight Time'!B73</f>
        <v>900</v>
      </c>
    </row>
    <row r="76" spans="1:26" x14ac:dyDescent="0.3">
      <c r="A76" t="str">
        <f>Control!A74</f>
        <v>Chris Gutierrez</v>
      </c>
      <c r="E76">
        <v>10</v>
      </c>
      <c r="F76">
        <v>3</v>
      </c>
      <c r="U76">
        <f>Control!B74</f>
        <v>35.230769230769234</v>
      </c>
      <c r="V76">
        <f>'Ctrl pct'!B74</f>
        <v>4.403846153846154E-2</v>
      </c>
      <c r="W76">
        <f>Controlled!B74</f>
        <v>185.38461538461539</v>
      </c>
      <c r="X76">
        <f>'Controlled pct'!B74</f>
        <v>0.23173076923076924</v>
      </c>
      <c r="Y76">
        <f>'Fight Time'!B74</f>
        <v>800</v>
      </c>
    </row>
    <row r="77" spans="1:26" x14ac:dyDescent="0.3">
      <c r="A77" t="str">
        <f>Control!A75</f>
        <v>Francis Marshall</v>
      </c>
      <c r="E77">
        <v>2</v>
      </c>
      <c r="F77">
        <v>3</v>
      </c>
      <c r="U77">
        <f>Control!B75</f>
        <v>209.5</v>
      </c>
      <c r="V77">
        <f>'Ctrl pct'!B75</f>
        <v>0.31175595238095238</v>
      </c>
      <c r="W77">
        <f>Controlled!B75</f>
        <v>48.666666666666664</v>
      </c>
      <c r="X77">
        <f>'Controlled pct'!B75</f>
        <v>7.2420634920634913E-2</v>
      </c>
      <c r="Y77">
        <f>'Fight Time'!B75</f>
        <v>672</v>
      </c>
    </row>
    <row r="78" spans="1:26" x14ac:dyDescent="0.3">
      <c r="A78" t="str">
        <f>Control!A76</f>
        <v>Carlos Leal</v>
      </c>
      <c r="E78">
        <v>1</v>
      </c>
      <c r="F78">
        <v>1</v>
      </c>
      <c r="U78">
        <f>Control!B76</f>
        <v>8</v>
      </c>
      <c r="V78">
        <f>'Ctrl pct'!B76</f>
        <v>8.8888888888888889E-3</v>
      </c>
      <c r="W78">
        <f>Controlled!B76</f>
        <v>107</v>
      </c>
      <c r="X78">
        <f>'Controlled pct'!B76</f>
        <v>0.11888888888888889</v>
      </c>
      <c r="Y78">
        <f>'Fight Time'!B76</f>
        <v>900</v>
      </c>
    </row>
    <row r="79" spans="1:26" x14ac:dyDescent="0.3">
      <c r="A79" t="str">
        <f>Control!A77</f>
        <v>Alex Morono</v>
      </c>
      <c r="E79">
        <v>13</v>
      </c>
      <c r="F79">
        <v>9</v>
      </c>
      <c r="U79">
        <f>Control!B77</f>
        <v>40.956521739130437</v>
      </c>
      <c r="V79">
        <f>'Ctrl pct'!B77</f>
        <v>5.6569781407638728E-2</v>
      </c>
      <c r="W79">
        <f>Controlled!B77</f>
        <v>92.565217391304344</v>
      </c>
      <c r="X79">
        <f>'Controlled pct'!B77</f>
        <v>0.12785251020898389</v>
      </c>
      <c r="Y79">
        <f>'Fight Time'!B77</f>
        <v>724</v>
      </c>
    </row>
    <row r="80" spans="1:26" x14ac:dyDescent="0.3">
      <c r="A80" t="str">
        <f>Control!A78</f>
        <v>Bruno Ferreira</v>
      </c>
      <c r="E80">
        <v>4</v>
      </c>
      <c r="F80">
        <v>2</v>
      </c>
      <c r="U80">
        <f>Control!B78</f>
        <v>28.714285714285715</v>
      </c>
      <c r="V80">
        <f>'Ctrl pct'!B78</f>
        <v>9.5396298054105363E-2</v>
      </c>
      <c r="W80">
        <f>Controlled!B78</f>
        <v>45.428571428571431</v>
      </c>
      <c r="X80">
        <f>'Controlled pct'!B78</f>
        <v>0.15092548647365925</v>
      </c>
      <c r="Y80">
        <f>'Fight Time'!B78</f>
        <v>301</v>
      </c>
    </row>
    <row r="81" spans="1:26" x14ac:dyDescent="0.3">
      <c r="A81" t="str">
        <f>Control!A79</f>
        <v>Armen Petrosyan</v>
      </c>
      <c r="E81">
        <v>3</v>
      </c>
      <c r="F81">
        <v>4</v>
      </c>
      <c r="U81">
        <f>Control!B79</f>
        <v>37.75</v>
      </c>
      <c r="V81">
        <f>'Ctrl pct'!B79</f>
        <v>5.5678466076696166E-2</v>
      </c>
      <c r="W81">
        <f>Controlled!B79</f>
        <v>159.125</v>
      </c>
      <c r="X81">
        <f>'Controlled pct'!B79</f>
        <v>0.2346976401179941</v>
      </c>
      <c r="Y81">
        <f>'Fight Time'!B79</f>
        <v>678</v>
      </c>
    </row>
    <row r="82" spans="1:26" x14ac:dyDescent="0.3">
      <c r="A82" t="str">
        <f>Control!A80</f>
        <v>Rei Tsuruya</v>
      </c>
      <c r="E82">
        <v>1</v>
      </c>
      <c r="F82">
        <v>1</v>
      </c>
      <c r="U82">
        <f>Control!B80</f>
        <v>324.39999999999998</v>
      </c>
      <c r="V82">
        <f>'Ctrl pct'!B80</f>
        <v>0.52322580645161287</v>
      </c>
      <c r="W82">
        <f>Controlled!B80</f>
        <v>74.599999999999994</v>
      </c>
      <c r="X82">
        <f>'Controlled pct'!B80</f>
        <v>0.12032258064516128</v>
      </c>
      <c r="Y82">
        <f>'Fight Time'!B80</f>
        <v>620</v>
      </c>
    </row>
    <row r="83" spans="1:26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7</v>
      </c>
      <c r="F83">
        <v>1</v>
      </c>
      <c r="G83">
        <v>0.46</v>
      </c>
      <c r="H83">
        <v>0.5</v>
      </c>
      <c r="I83">
        <v>0.15</v>
      </c>
      <c r="J83">
        <v>0.5</v>
      </c>
      <c r="K83">
        <v>0.38</v>
      </c>
      <c r="L83">
        <v>0</v>
      </c>
      <c r="M83" s="8">
        <v>8.1</v>
      </c>
      <c r="N83" s="8">
        <v>5.24</v>
      </c>
      <c r="R83">
        <v>1.1100000000000001</v>
      </c>
      <c r="S83">
        <v>0.63</v>
      </c>
      <c r="T83">
        <v>0.8</v>
      </c>
      <c r="U83">
        <f>Control!B81</f>
        <v>35.714285714285715</v>
      </c>
      <c r="V83">
        <f>'Ctrl pct'!B81</f>
        <v>4.3929010718678614E-2</v>
      </c>
      <c r="W83">
        <f>Controlled!B81</f>
        <v>134.42857142857142</v>
      </c>
      <c r="X83">
        <f>'Controlled pct'!B81</f>
        <v>0.1653487963451063</v>
      </c>
      <c r="Y83">
        <f>'Fight Time'!B81</f>
        <v>813</v>
      </c>
      <c r="Z83">
        <v>3</v>
      </c>
    </row>
    <row r="84" spans="1:26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0</v>
      </c>
      <c r="F84">
        <v>0</v>
      </c>
      <c r="G84">
        <v>0.5</v>
      </c>
      <c r="H84">
        <v>0</v>
      </c>
      <c r="I84">
        <v>0.25</v>
      </c>
      <c r="J84">
        <v>0</v>
      </c>
      <c r="K84">
        <v>0.25</v>
      </c>
      <c r="L84">
        <v>1</v>
      </c>
      <c r="M84" s="8">
        <v>5.82</v>
      </c>
      <c r="N84" s="8">
        <v>1.25</v>
      </c>
      <c r="R84">
        <v>2.82</v>
      </c>
      <c r="S84">
        <v>0.75</v>
      </c>
      <c r="T84">
        <v>1</v>
      </c>
      <c r="U84">
        <f>Control!B82</f>
        <v>223.5</v>
      </c>
      <c r="V84">
        <f>'Ctrl pct'!B82</f>
        <v>0.46562500000000001</v>
      </c>
      <c r="W84">
        <f>Controlled!B82</f>
        <v>53</v>
      </c>
      <c r="X84">
        <f>'Controlled pct'!B82</f>
        <v>0.11041666666666666</v>
      </c>
      <c r="Y84">
        <f>'Fight Time'!B82</f>
        <v>480</v>
      </c>
      <c r="Z84">
        <v>13</v>
      </c>
    </row>
    <row r="85" spans="1:26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13</v>
      </c>
      <c r="F85">
        <v>5</v>
      </c>
      <c r="G85">
        <v>0.72</v>
      </c>
      <c r="H85">
        <v>1</v>
      </c>
      <c r="I85">
        <v>0</v>
      </c>
      <c r="J85">
        <v>0</v>
      </c>
      <c r="K85">
        <v>0.28000000000000003</v>
      </c>
      <c r="L85">
        <v>0</v>
      </c>
      <c r="M85" s="8">
        <v>3.54</v>
      </c>
      <c r="N85" s="8">
        <v>1.91</v>
      </c>
      <c r="R85">
        <v>5.69</v>
      </c>
      <c r="S85">
        <v>0.53</v>
      </c>
      <c r="T85">
        <v>0.31</v>
      </c>
      <c r="U85">
        <f>Control!B83</f>
        <v>253.63157894736841</v>
      </c>
      <c r="V85">
        <f>'Ctrl pct'!B83</f>
        <v>0.49153406772745817</v>
      </c>
      <c r="W85">
        <f>Controlled!B83</f>
        <v>25.684210526315791</v>
      </c>
      <c r="X85">
        <f>'Controlled pct'!B83</f>
        <v>4.9775601795185642E-2</v>
      </c>
      <c r="Y85">
        <f>'Fight Time'!B83</f>
        <v>516</v>
      </c>
      <c r="Z85">
        <v>-1</v>
      </c>
    </row>
    <row r="86" spans="1:26" x14ac:dyDescent="0.3">
      <c r="A86" t="str">
        <f>Control!A84</f>
        <v>Mauricio Ruffy</v>
      </c>
      <c r="E86">
        <v>3</v>
      </c>
      <c r="F86">
        <v>0</v>
      </c>
      <c r="U86">
        <f>Control!B84</f>
        <v>23</v>
      </c>
      <c r="V86">
        <f>'Ctrl pct'!B84</f>
        <v>3.4431137724550899E-2</v>
      </c>
      <c r="W86">
        <f>Controlled!B84</f>
        <v>26</v>
      </c>
      <c r="X86">
        <f>'Controlled pct'!B84</f>
        <v>3.8922155688622756E-2</v>
      </c>
      <c r="Y86">
        <f>'Fight Time'!B84</f>
        <v>668</v>
      </c>
    </row>
    <row r="87" spans="1:26" x14ac:dyDescent="0.3">
      <c r="A87" t="str">
        <f>Control!A85</f>
        <v>Bobby Green</v>
      </c>
      <c r="E87">
        <v>13</v>
      </c>
      <c r="F87">
        <v>12</v>
      </c>
      <c r="U87">
        <f>Control!B85</f>
        <v>96.15384615384616</v>
      </c>
      <c r="V87">
        <f>'Ctrl pct'!B85</f>
        <v>0.13955565479513229</v>
      </c>
      <c r="W87">
        <f>Controlled!B85</f>
        <v>56.96</v>
      </c>
      <c r="X87">
        <f>'Controlled pct'!B85</f>
        <v>8.2670537010159653E-2</v>
      </c>
      <c r="Y87">
        <f>'Fight Time'!B85</f>
        <v>689</v>
      </c>
    </row>
    <row r="88" spans="1:26" x14ac:dyDescent="0.3">
      <c r="A88" t="str">
        <f>Control!A86</f>
        <v>Iasmin Lucindo</v>
      </c>
      <c r="E88">
        <v>4</v>
      </c>
      <c r="F88">
        <v>2</v>
      </c>
      <c r="U88">
        <f>Control!B86</f>
        <v>192.66666666666666</v>
      </c>
      <c r="V88">
        <f>'Ctrl pct'!B86</f>
        <v>0.23381877022653721</v>
      </c>
      <c r="W88">
        <f>Controlled!B86</f>
        <v>114</v>
      </c>
      <c r="X88">
        <f>'Controlled pct'!B86</f>
        <v>0.13834951456310679</v>
      </c>
      <c r="Y88">
        <f>'Fight Time'!B86</f>
        <v>824</v>
      </c>
    </row>
    <row r="89" spans="1:26" x14ac:dyDescent="0.3">
      <c r="A89" t="str">
        <f>Control!A87</f>
        <v>Amanda Lemos</v>
      </c>
      <c r="E89">
        <v>9</v>
      </c>
      <c r="F89">
        <v>4</v>
      </c>
      <c r="U89">
        <f>Control!B87</f>
        <v>116.92307692307692</v>
      </c>
      <c r="V89">
        <f>'Ctrl pct'!B87</f>
        <v>0.20055416281831376</v>
      </c>
      <c r="W89">
        <f>Controlled!B87</f>
        <v>190.46153846153845</v>
      </c>
      <c r="X89">
        <f>'Controlled pct'!B87</f>
        <v>0.32669217574877951</v>
      </c>
      <c r="Y89">
        <f>'Fight Time'!B87</f>
        <v>583</v>
      </c>
    </row>
    <row r="90" spans="1:26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6</v>
      </c>
      <c r="F90">
        <v>2</v>
      </c>
      <c r="G90">
        <v>0.65</v>
      </c>
      <c r="H90">
        <v>0</v>
      </c>
      <c r="I90">
        <v>0.12</v>
      </c>
      <c r="J90">
        <v>0.4</v>
      </c>
      <c r="K90">
        <v>0.24</v>
      </c>
      <c r="L90">
        <v>0.6</v>
      </c>
      <c r="M90" s="8">
        <v>7.09</v>
      </c>
      <c r="N90" s="8">
        <v>4.3600000000000003</v>
      </c>
      <c r="R90">
        <v>0</v>
      </c>
      <c r="S90">
        <v>0</v>
      </c>
      <c r="T90">
        <v>0.85</v>
      </c>
      <c r="U90">
        <f>Control!B88</f>
        <v>35</v>
      </c>
      <c r="V90">
        <f>'Ctrl pct'!B88</f>
        <v>5.3846153846153849E-2</v>
      </c>
      <c r="W90">
        <f>Controlled!B88</f>
        <v>76.111111111111114</v>
      </c>
      <c r="X90">
        <f>'Controlled pct'!B88</f>
        <v>0.11709401709401709</v>
      </c>
      <c r="Y90">
        <f>'Fight Time'!B88</f>
        <v>650</v>
      </c>
      <c r="Z90">
        <v>3</v>
      </c>
    </row>
    <row r="91" spans="1:26" x14ac:dyDescent="0.3">
      <c r="A91" t="str">
        <f>Control!A89</f>
        <v>Jalin Turner</v>
      </c>
      <c r="E91">
        <v>7</v>
      </c>
      <c r="F91">
        <v>6</v>
      </c>
      <c r="U91">
        <f>Control!B89</f>
        <v>59.46153846153846</v>
      </c>
      <c r="V91">
        <f>'Ctrl pct'!B89</f>
        <v>0.13606759373349761</v>
      </c>
      <c r="W91">
        <f>Controlled!B89</f>
        <v>107.15384615384616</v>
      </c>
      <c r="X91">
        <f>'Controlled pct'!B89</f>
        <v>0.24520330927653583</v>
      </c>
      <c r="Y91">
        <f>'Fight Time'!B89</f>
        <v>437</v>
      </c>
    </row>
    <row r="92" spans="1:26" x14ac:dyDescent="0.3">
      <c r="A92" t="str">
        <f>Control!A90</f>
        <v>Justin Gaethje</v>
      </c>
      <c r="E92">
        <v>9</v>
      </c>
      <c r="F92">
        <v>5</v>
      </c>
      <c r="U92">
        <f>Control!B90</f>
        <v>27.5</v>
      </c>
      <c r="V92">
        <f>'Ctrl pct'!B90</f>
        <v>4.1920731707317076E-2</v>
      </c>
      <c r="W92">
        <f>Controlled!B90</f>
        <v>11.5</v>
      </c>
      <c r="X92">
        <f>'Controlled pct'!B90</f>
        <v>1.753048780487805E-2</v>
      </c>
      <c r="Y92">
        <f>'Fight Time'!B90</f>
        <v>656</v>
      </c>
    </row>
    <row r="93" spans="1:26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6</v>
      </c>
      <c r="F93">
        <v>4</v>
      </c>
      <c r="G93">
        <v>0.67</v>
      </c>
      <c r="H93">
        <v>0.5</v>
      </c>
      <c r="I93">
        <v>0.08</v>
      </c>
      <c r="J93">
        <v>0</v>
      </c>
      <c r="K93">
        <v>0.25</v>
      </c>
      <c r="L93">
        <v>0.5</v>
      </c>
      <c r="M93" s="8">
        <v>4.8499999999999996</v>
      </c>
      <c r="N93" s="8">
        <v>4.95</v>
      </c>
      <c r="R93">
        <v>0.5</v>
      </c>
      <c r="S93">
        <v>0.56999999999999995</v>
      </c>
      <c r="T93">
        <v>0.9</v>
      </c>
      <c r="U93">
        <f>Control!B91</f>
        <v>50.3</v>
      </c>
      <c r="V93">
        <f>'Ctrl pct'!B91</f>
        <v>7.1754636233951494E-2</v>
      </c>
      <c r="W93">
        <f>Controlled!B91</f>
        <v>65.8</v>
      </c>
      <c r="X93">
        <f>'Controlled pct'!B91</f>
        <v>9.3865905848787443E-2</v>
      </c>
      <c r="Y93">
        <f>'Fight Time'!B91</f>
        <v>701</v>
      </c>
      <c r="Z93">
        <v>-3</v>
      </c>
    </row>
    <row r="94" spans="1:26" x14ac:dyDescent="0.3">
      <c r="A94" t="str">
        <f>Control!A92</f>
        <v>Magomed Ankalaev</v>
      </c>
      <c r="E94">
        <v>12</v>
      </c>
      <c r="F94">
        <v>1</v>
      </c>
      <c r="U94">
        <f>Control!B92</f>
        <v>206.66666666666666</v>
      </c>
      <c r="V94">
        <f>'Ctrl pct'!B92</f>
        <v>0.29650884744141559</v>
      </c>
      <c r="W94">
        <f>Controlled!B92</f>
        <v>25.8</v>
      </c>
      <c r="X94">
        <f>'Controlled pct'!B92</f>
        <v>3.7015781922525109E-2</v>
      </c>
      <c r="Y94">
        <f>'Fight Time'!B92</f>
        <v>697</v>
      </c>
    </row>
    <row r="95" spans="1:26" x14ac:dyDescent="0.3">
      <c r="A95" t="str">
        <f>Control!A93</f>
        <v>Alex Pereira</v>
      </c>
      <c r="E95">
        <v>9</v>
      </c>
      <c r="F95">
        <v>2</v>
      </c>
      <c r="U95">
        <f>Control!B93</f>
        <v>12.636363636363637</v>
      </c>
      <c r="V95">
        <f>'Ctrl pct'!B93</f>
        <v>1.980621259618125E-2</v>
      </c>
      <c r="W95">
        <f>Controlled!B93</f>
        <v>169.18181818181819</v>
      </c>
      <c r="X95">
        <f>'Controlled pct'!B93</f>
        <v>0.26517526360786547</v>
      </c>
      <c r="Y95">
        <f>'Fight Time'!B93</f>
        <v>638</v>
      </c>
    </row>
    <row r="96" spans="1:26" x14ac:dyDescent="0.3">
      <c r="A96" t="str">
        <f>Control!A94</f>
        <v>Yuneisy Duben</v>
      </c>
      <c r="E96">
        <v>0</v>
      </c>
      <c r="F96">
        <v>1</v>
      </c>
      <c r="U96">
        <f>Control!B94</f>
        <v>0</v>
      </c>
      <c r="V96">
        <f>'Ctrl pct'!B94</f>
        <v>0</v>
      </c>
      <c r="W96">
        <f>Controlled!B94</f>
        <v>0</v>
      </c>
      <c r="X96">
        <f>'Controlled pct'!B94</f>
        <v>0</v>
      </c>
      <c r="Y96">
        <f>'Fight Time'!B94</f>
        <v>73</v>
      </c>
    </row>
    <row r="97" spans="1:26" x14ac:dyDescent="0.3">
      <c r="A97" t="str">
        <f>Control!A95</f>
        <v>Carli Judice</v>
      </c>
      <c r="E97">
        <v>1</v>
      </c>
      <c r="F97">
        <v>1</v>
      </c>
      <c r="U97">
        <f>Control!B95</f>
        <v>129.5</v>
      </c>
      <c r="V97">
        <f>'Ctrl pct'!B95</f>
        <v>0.1438888888888889</v>
      </c>
      <c r="W97">
        <f>Controlled!B95</f>
        <v>100.5</v>
      </c>
      <c r="X97">
        <f>'Controlled pct'!B95</f>
        <v>0.11166666666666666</v>
      </c>
      <c r="Y97">
        <f>'Fight Time'!B95</f>
        <v>900</v>
      </c>
    </row>
    <row r="98" spans="1:26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3</v>
      </c>
      <c r="F98">
        <v>0</v>
      </c>
      <c r="G98">
        <v>0.6</v>
      </c>
      <c r="H98">
        <v>0</v>
      </c>
      <c r="I98">
        <v>0</v>
      </c>
      <c r="J98">
        <v>0</v>
      </c>
      <c r="K98">
        <v>0.4</v>
      </c>
      <c r="L98">
        <v>1</v>
      </c>
      <c r="M98" s="8">
        <v>3.75</v>
      </c>
      <c r="N98" s="8">
        <v>2.61</v>
      </c>
      <c r="O98">
        <v>0.49</v>
      </c>
      <c r="P98">
        <v>0.22</v>
      </c>
      <c r="Q98">
        <v>0.28999999999999998</v>
      </c>
      <c r="R98">
        <v>0</v>
      </c>
      <c r="S98">
        <v>0</v>
      </c>
      <c r="T98">
        <v>0.85</v>
      </c>
      <c r="U98">
        <f>Control!B96</f>
        <v>115.33333333333333</v>
      </c>
      <c r="V98">
        <f>'Ctrl pct'!B96</f>
        <v>0.16886285993167399</v>
      </c>
      <c r="W98">
        <f>Controlled!B96</f>
        <v>224.66666666666666</v>
      </c>
      <c r="X98">
        <f>'Controlled pct'!B96</f>
        <v>0.3289409468033187</v>
      </c>
      <c r="Y98">
        <f>'Fight Time'!B96</f>
        <v>683</v>
      </c>
      <c r="Z98">
        <v>8</v>
      </c>
    </row>
    <row r="99" spans="1:26" x14ac:dyDescent="0.3">
      <c r="A99" t="str">
        <f>Control!A97</f>
        <v>Evan Elder</v>
      </c>
      <c r="E99">
        <v>3</v>
      </c>
      <c r="F99">
        <v>2</v>
      </c>
      <c r="U99">
        <f>Control!B97</f>
        <v>81.75</v>
      </c>
      <c r="V99">
        <f>'Ctrl pct'!B97</f>
        <v>0.1149789029535865</v>
      </c>
      <c r="W99">
        <f>Controlled!B97</f>
        <v>128.75</v>
      </c>
      <c r="X99">
        <f>'Controlled pct'!B97</f>
        <v>0.1810829817158931</v>
      </c>
      <c r="Y99">
        <f>'Fight Time'!B97</f>
        <v>711</v>
      </c>
    </row>
    <row r="100" spans="1:26" x14ac:dyDescent="0.3">
      <c r="A100" t="str">
        <f>Control!A98</f>
        <v>Priscila Cachoeira</v>
      </c>
      <c r="E100">
        <v>5</v>
      </c>
      <c r="F100">
        <v>6</v>
      </c>
      <c r="U100">
        <f>Control!B98</f>
        <v>13.4</v>
      </c>
      <c r="V100">
        <f>'Ctrl pct'!B98</f>
        <v>2.2905982905982905E-2</v>
      </c>
      <c r="W100">
        <f>Controlled!B98</f>
        <v>206.3</v>
      </c>
      <c r="X100">
        <f>'Controlled pct'!B98</f>
        <v>0.3526495726495727</v>
      </c>
      <c r="Y100">
        <f>'Fight Time'!B98</f>
        <v>585</v>
      </c>
    </row>
    <row r="101" spans="1:26" x14ac:dyDescent="0.3">
      <c r="A101" t="str">
        <f>Control!A99</f>
        <v>Josiane Nunes</v>
      </c>
      <c r="E101">
        <v>3</v>
      </c>
      <c r="F101">
        <v>3</v>
      </c>
      <c r="U101">
        <f>Control!B99</f>
        <v>40.6</v>
      </c>
      <c r="V101">
        <f>'Ctrl pct'!B99</f>
        <v>5.2118100128369704E-2</v>
      </c>
      <c r="W101">
        <f>Controlled!B99</f>
        <v>130.19999999999999</v>
      </c>
      <c r="X101">
        <f>'Controlled pct'!B99</f>
        <v>0.16713735558408213</v>
      </c>
      <c r="Y101">
        <f>'Fight Time'!B99</f>
        <v>779</v>
      </c>
    </row>
    <row r="102" spans="1:26" x14ac:dyDescent="0.3">
      <c r="A102" t="str">
        <f>Control!A100</f>
        <v>Andre Lima</v>
      </c>
      <c r="E102">
        <v>4</v>
      </c>
      <c r="F102">
        <v>0</v>
      </c>
      <c r="U102">
        <f>Control!B100</f>
        <v>187.25</v>
      </c>
      <c r="V102">
        <f>'Ctrl pct'!B100</f>
        <v>0.23612862547288777</v>
      </c>
      <c r="W102">
        <f>Controlled!B100</f>
        <v>62.5</v>
      </c>
      <c r="X102">
        <f>'Controlled pct'!B100</f>
        <v>7.8814627994955866E-2</v>
      </c>
      <c r="Y102">
        <f>'Fight Time'!B100</f>
        <v>793</v>
      </c>
    </row>
    <row r="103" spans="1:26" x14ac:dyDescent="0.3">
      <c r="A103" t="str">
        <f>Control!A101</f>
        <v>Daniel Barez</v>
      </c>
      <c r="E103">
        <v>1</v>
      </c>
      <c r="F103">
        <v>2</v>
      </c>
      <c r="U103">
        <f>Control!B101</f>
        <v>71.333333333333329</v>
      </c>
      <c r="V103">
        <f>'Ctrl pct'!B101</f>
        <v>0.10662680617837568</v>
      </c>
      <c r="W103">
        <f>Controlled!B101</f>
        <v>117.66666666666667</v>
      </c>
      <c r="X103">
        <f>'Controlled pct'!B101</f>
        <v>0.17588440458395616</v>
      </c>
      <c r="Y103">
        <f>'Fight Time'!B101</f>
        <v>669</v>
      </c>
    </row>
    <row r="104" spans="1:26" x14ac:dyDescent="0.3">
      <c r="A104" t="str">
        <f>Control!A102</f>
        <v>Josias Musasa</v>
      </c>
      <c r="E104">
        <v>0</v>
      </c>
      <c r="F104">
        <v>1</v>
      </c>
      <c r="U104">
        <f>Control!B102</f>
        <v>246</v>
      </c>
      <c r="V104">
        <f>'Ctrl pct'!B102</f>
        <v>0.27333333333333332</v>
      </c>
      <c r="W104">
        <f>Controlled!B102</f>
        <v>231</v>
      </c>
      <c r="X104">
        <f>'Controlled pct'!B102</f>
        <v>0.25666666666666665</v>
      </c>
      <c r="Y104">
        <f>'Fight Time'!B102</f>
        <v>900</v>
      </c>
    </row>
    <row r="105" spans="1:26" x14ac:dyDescent="0.3">
      <c r="A105" t="str">
        <f>Control!A103</f>
        <v>Carlos Vera</v>
      </c>
      <c r="E105">
        <v>1</v>
      </c>
      <c r="F105">
        <v>1</v>
      </c>
      <c r="U105">
        <f>Control!B103</f>
        <v>0</v>
      </c>
      <c r="V105">
        <f>'Ctrl pct'!B103</f>
        <v>0</v>
      </c>
      <c r="W105">
        <f>Controlled!B103</f>
        <v>783</v>
      </c>
      <c r="X105">
        <f>'Controlled pct'!B103</f>
        <v>0.87</v>
      </c>
      <c r="Y105">
        <f>'Fight Time'!B103</f>
        <v>900</v>
      </c>
    </row>
    <row r="106" spans="1:26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2</v>
      </c>
      <c r="F106">
        <v>3</v>
      </c>
      <c r="G106">
        <v>0.53</v>
      </c>
      <c r="H106">
        <v>0.43</v>
      </c>
      <c r="I106">
        <v>0.41</v>
      </c>
      <c r="J106">
        <v>0.28000000000000003</v>
      </c>
      <c r="K106">
        <v>0.06</v>
      </c>
      <c r="L106">
        <v>0.28000000000000003</v>
      </c>
      <c r="M106" s="8">
        <v>3.34</v>
      </c>
      <c r="N106" s="8">
        <v>3.72</v>
      </c>
      <c r="R106">
        <v>1.07</v>
      </c>
      <c r="S106">
        <v>0.42</v>
      </c>
      <c r="T106">
        <v>0</v>
      </c>
      <c r="U106">
        <f>Control!B104</f>
        <v>27.4</v>
      </c>
      <c r="V106">
        <f>'Ctrl pct'!B104</f>
        <v>5.4473161033797214E-2</v>
      </c>
      <c r="W106">
        <f>Controlled!B104</f>
        <v>133.4</v>
      </c>
      <c r="X106">
        <f>'Controlled pct'!B104</f>
        <v>0.26520874751491053</v>
      </c>
      <c r="Y106">
        <f>'Fight Time'!B104</f>
        <v>503</v>
      </c>
      <c r="Z106">
        <v>2</v>
      </c>
    </row>
    <row r="107" spans="1:26" x14ac:dyDescent="0.3">
      <c r="A107" t="str">
        <f>Control!A105</f>
        <v>Diyar Nurgozhay</v>
      </c>
      <c r="E107">
        <v>0</v>
      </c>
      <c r="F107">
        <v>1</v>
      </c>
      <c r="U107">
        <f>Control!B105</f>
        <v>1</v>
      </c>
      <c r="V107">
        <f>'Ctrl pct'!B105</f>
        <v>1.953125E-3</v>
      </c>
      <c r="W107">
        <f>Controlled!B105</f>
        <v>15</v>
      </c>
      <c r="X107">
        <f>'Controlled pct'!B105</f>
        <v>2.9296875E-2</v>
      </c>
      <c r="Y107">
        <f>'Fight Time'!B105</f>
        <v>512</v>
      </c>
    </row>
    <row r="108" spans="1:26" x14ac:dyDescent="0.3">
      <c r="A108" t="str">
        <f>Control!A106</f>
        <v>Sam Hughes</v>
      </c>
      <c r="E108">
        <v>5</v>
      </c>
      <c r="F108">
        <v>5</v>
      </c>
      <c r="U108">
        <f>Control!B106</f>
        <v>221.33333333333334</v>
      </c>
      <c r="V108">
        <f>'Ctrl pct'!B106</f>
        <v>0.2679580306698951</v>
      </c>
      <c r="W108">
        <f>Controlled!B106</f>
        <v>94.222222222222229</v>
      </c>
      <c r="X108">
        <f>'Controlled pct'!B106</f>
        <v>0.11407048695184289</v>
      </c>
      <c r="Y108">
        <f>'Fight Time'!B106</f>
        <v>826</v>
      </c>
    </row>
    <row r="109" spans="1:26" x14ac:dyDescent="0.3">
      <c r="A109" t="str">
        <f>Control!A107</f>
        <v>Stephanie Luciano</v>
      </c>
      <c r="E109">
        <v>1</v>
      </c>
      <c r="F109">
        <v>1</v>
      </c>
      <c r="U109">
        <f>Control!B107</f>
        <v>140.5</v>
      </c>
      <c r="V109">
        <f>'Ctrl pct'!B107</f>
        <v>0.15611111111111112</v>
      </c>
      <c r="W109">
        <f>Controlled!B107</f>
        <v>213</v>
      </c>
      <c r="X109">
        <f>'Controlled pct'!B107</f>
        <v>0.23666666666666666</v>
      </c>
      <c r="Y109">
        <f>'Fight Time'!B107</f>
        <v>900</v>
      </c>
    </row>
    <row r="110" spans="1:26" x14ac:dyDescent="0.3">
      <c r="A110" t="str">
        <f>Control!A108</f>
        <v>Ryan Spann</v>
      </c>
      <c r="E110">
        <v>8</v>
      </c>
      <c r="F110">
        <v>6</v>
      </c>
      <c r="U110">
        <f>Control!B108</f>
        <v>83.07692307692308</v>
      </c>
      <c r="V110">
        <f>'Ctrl pct'!B108</f>
        <v>0.26042922594646734</v>
      </c>
      <c r="W110">
        <f>Controlled!B108</f>
        <v>62.846153846153847</v>
      </c>
      <c r="X110">
        <f>'Controlled pct'!B108</f>
        <v>0.19700988666505909</v>
      </c>
      <c r="Y110">
        <f>'Fight Time'!B108</f>
        <v>319</v>
      </c>
    </row>
    <row r="111" spans="1:26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7</v>
      </c>
      <c r="F111">
        <v>1</v>
      </c>
      <c r="G111">
        <v>0.46</v>
      </c>
      <c r="H111">
        <v>0</v>
      </c>
      <c r="I111">
        <v>0.08</v>
      </c>
      <c r="J111">
        <v>0</v>
      </c>
      <c r="K111">
        <v>0.46</v>
      </c>
      <c r="L111">
        <v>1</v>
      </c>
      <c r="M111" s="8">
        <v>5.76</v>
      </c>
      <c r="N111" s="8">
        <v>3.47</v>
      </c>
      <c r="R111">
        <v>0.49</v>
      </c>
      <c r="S111">
        <v>0.5</v>
      </c>
      <c r="T111">
        <v>0.66</v>
      </c>
      <c r="U111">
        <f>Control!B109</f>
        <v>99.875</v>
      </c>
      <c r="V111">
        <f>'Ctrl pct'!B109</f>
        <v>0.14559037900874636</v>
      </c>
      <c r="W111">
        <f>Controlled!B109</f>
        <v>54</v>
      </c>
      <c r="X111">
        <f>'Controlled pct'!B109</f>
        <v>7.8717201166180764E-2</v>
      </c>
      <c r="Y111">
        <f>'Fight Time'!B109</f>
        <v>686</v>
      </c>
      <c r="Z111">
        <v>4</v>
      </c>
    </row>
    <row r="112" spans="1:26" x14ac:dyDescent="0.3">
      <c r="A112" t="str">
        <f>Control!A110</f>
        <v>AJ Cunningham</v>
      </c>
      <c r="E112">
        <v>0</v>
      </c>
      <c r="F112">
        <v>2</v>
      </c>
      <c r="U112">
        <f>Control!B110</f>
        <v>13</v>
      </c>
      <c r="V112">
        <f>'Ctrl pct'!B110</f>
        <v>3.1630170316301706E-2</v>
      </c>
      <c r="W112">
        <f>Controlled!B110</f>
        <v>14</v>
      </c>
      <c r="X112">
        <f>'Controlled pct'!B110</f>
        <v>3.4063260340632603E-2</v>
      </c>
      <c r="Y112">
        <f>'Fight Time'!B110</f>
        <v>411</v>
      </c>
    </row>
    <row r="113" spans="1:26" x14ac:dyDescent="0.3">
      <c r="A113" t="str">
        <f>Control!A111</f>
        <v>Su Young You</v>
      </c>
      <c r="E113">
        <v>2</v>
      </c>
      <c r="F113">
        <v>0</v>
      </c>
      <c r="U113">
        <f>Control!B111</f>
        <v>359</v>
      </c>
      <c r="V113">
        <f>'Ctrl pct'!B111</f>
        <v>0.3988888888888889</v>
      </c>
      <c r="W113">
        <f>Controlled!B111</f>
        <v>61.333333333333336</v>
      </c>
      <c r="X113">
        <f>'Controlled pct'!B111</f>
        <v>6.8148148148148152E-2</v>
      </c>
      <c r="Y113">
        <f>'Fight Time'!B111</f>
        <v>900</v>
      </c>
    </row>
    <row r="114" spans="1:26" x14ac:dyDescent="0.3">
      <c r="A114" t="str">
        <f>Control!A112</f>
        <v>Cody Gibson</v>
      </c>
      <c r="E114">
        <v>3</v>
      </c>
      <c r="F114">
        <v>6</v>
      </c>
      <c r="U114">
        <f>Control!B112</f>
        <v>173.875</v>
      </c>
      <c r="V114">
        <f>'Ctrl pct'!B112</f>
        <v>0.25874255952380953</v>
      </c>
      <c r="W114">
        <f>Controlled!B112</f>
        <v>129.75</v>
      </c>
      <c r="X114">
        <f>'Controlled pct'!B112</f>
        <v>0.19308035714285715</v>
      </c>
      <c r="Y114">
        <f>'Fight Time'!B112</f>
        <v>672</v>
      </c>
    </row>
    <row r="115" spans="1:26" x14ac:dyDescent="0.3">
      <c r="A115" t="str">
        <f>Control!A113</f>
        <v>Damon Blackshear</v>
      </c>
      <c r="E115">
        <v>5</v>
      </c>
      <c r="F115">
        <v>3</v>
      </c>
      <c r="U115">
        <f>Control!B113</f>
        <v>111.71428571428571</v>
      </c>
      <c r="V115">
        <f>'Ctrl pct'!B113</f>
        <v>0.20920278223649008</v>
      </c>
      <c r="W115">
        <f>Controlled!B113</f>
        <v>128.28571428571428</v>
      </c>
      <c r="X115">
        <f>'Controlled pct'!B113</f>
        <v>0.24023542001070089</v>
      </c>
      <c r="Y115">
        <f>'Fight Time'!B113</f>
        <v>534</v>
      </c>
    </row>
    <row r="116" spans="1:26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</v>
      </c>
      <c r="F116">
        <v>7</v>
      </c>
      <c r="G116">
        <v>0.33</v>
      </c>
      <c r="H116">
        <v>0.11</v>
      </c>
      <c r="I116">
        <v>0.48</v>
      </c>
      <c r="J116">
        <v>0.11</v>
      </c>
      <c r="K116">
        <v>0.19</v>
      </c>
      <c r="L116">
        <v>0.78</v>
      </c>
      <c r="M116" s="8">
        <v>4.6500000000000004</v>
      </c>
      <c r="N116" s="8">
        <v>4.3</v>
      </c>
      <c r="O116">
        <v>0.62</v>
      </c>
      <c r="P116">
        <v>0.24</v>
      </c>
      <c r="Q116">
        <v>0.14000000000000001</v>
      </c>
      <c r="R116">
        <v>0.66</v>
      </c>
      <c r="S116">
        <v>0.33</v>
      </c>
      <c r="T116">
        <v>0.39</v>
      </c>
      <c r="U116">
        <f>Control!B114</f>
        <v>102.6</v>
      </c>
      <c r="V116">
        <f>'Ctrl pct'!B114</f>
        <v>0.14956268221574343</v>
      </c>
      <c r="W116">
        <f>Controlled!B114</f>
        <v>320.3</v>
      </c>
      <c r="X116">
        <f>'Controlled pct'!B114</f>
        <v>0.46690962099125366</v>
      </c>
      <c r="Y116">
        <f>'Fight Time'!B114</f>
        <v>686</v>
      </c>
      <c r="Z116">
        <v>-1</v>
      </c>
    </row>
    <row r="117" spans="1:26" x14ac:dyDescent="0.3">
      <c r="A117" t="str">
        <f>Control!A115</f>
        <v>Alex Hernandez</v>
      </c>
      <c r="E117">
        <v>8</v>
      </c>
      <c r="F117">
        <v>7</v>
      </c>
      <c r="U117">
        <f>Control!B115</f>
        <v>73.857142857142861</v>
      </c>
      <c r="V117">
        <f>'Ctrl pct'!B115</f>
        <v>0.12068160597572362</v>
      </c>
      <c r="W117">
        <f>Controlled!B115</f>
        <v>63.428571428571431</v>
      </c>
      <c r="X117">
        <f>'Controlled pct'!B115</f>
        <v>0.10364145658263306</v>
      </c>
      <c r="Y117">
        <f>'Fight Time'!B115</f>
        <v>612</v>
      </c>
    </row>
    <row r="118" spans="1:26" x14ac:dyDescent="0.3">
      <c r="A118" t="str">
        <f>Control!A116</f>
        <v>Kevin Vallejos</v>
      </c>
      <c r="E118">
        <v>1</v>
      </c>
      <c r="F118">
        <v>0</v>
      </c>
      <c r="U118">
        <f>Control!B116</f>
        <v>5.5</v>
      </c>
      <c r="V118">
        <f>'Ctrl pct'!B116</f>
        <v>1.0536398467432951E-2</v>
      </c>
      <c r="W118">
        <f>Controlled!B116</f>
        <v>5</v>
      </c>
      <c r="X118">
        <f>'Controlled pct'!B116</f>
        <v>9.5785440613026813E-3</v>
      </c>
      <c r="Y118">
        <f>'Fight Time'!B116</f>
        <v>522</v>
      </c>
    </row>
    <row r="119" spans="1:26" x14ac:dyDescent="0.3">
      <c r="A119" t="str">
        <f>Control!A117</f>
        <v>Choi SeungWoo</v>
      </c>
      <c r="E119">
        <v>4</v>
      </c>
      <c r="F119">
        <v>7</v>
      </c>
      <c r="U119">
        <f>Control!B117</f>
        <v>118</v>
      </c>
      <c r="V119">
        <f>'Ctrl pct'!B117</f>
        <v>0.18759936406995231</v>
      </c>
      <c r="W119">
        <f>Controlled!B117</f>
        <v>111.4</v>
      </c>
      <c r="X119">
        <f>'Controlled pct'!B117</f>
        <v>0.17710651828298887</v>
      </c>
      <c r="Y119">
        <f>'Fight Time'!B117</f>
        <v>629</v>
      </c>
    </row>
    <row r="120" spans="1:26" x14ac:dyDescent="0.3">
      <c r="A120" t="str">
        <f>Control!A118</f>
        <v>Elizeu Santos</v>
      </c>
      <c r="E120">
        <v>11</v>
      </c>
      <c r="F120">
        <v>5</v>
      </c>
      <c r="U120">
        <f>Control!B118</f>
        <v>90.5</v>
      </c>
      <c r="V120">
        <f>'Ctrl pct'!B118</f>
        <v>0.1258692628650904</v>
      </c>
      <c r="W120">
        <f>Controlled!B118</f>
        <v>181.625</v>
      </c>
      <c r="X120">
        <f>'Controlled pct'!B118</f>
        <v>0.25260778859527122</v>
      </c>
      <c r="Y120">
        <f>'Fight Time'!B118</f>
        <v>719</v>
      </c>
    </row>
    <row r="121" spans="1:26" x14ac:dyDescent="0.3">
      <c r="A121" t="str">
        <f>Control!A119</f>
        <v>Chidi Njokuani</v>
      </c>
      <c r="E121">
        <v>5</v>
      </c>
      <c r="F121">
        <v>3</v>
      </c>
      <c r="U121">
        <f>Control!B119</f>
        <v>142</v>
      </c>
      <c r="V121">
        <f>'Ctrl pct'!B119</f>
        <v>0.24398625429553264</v>
      </c>
      <c r="W121">
        <f>Controlled!B119</f>
        <v>149.875</v>
      </c>
      <c r="X121">
        <f>'Controlled pct'!B119</f>
        <v>0.25751718213058417</v>
      </c>
      <c r="Y121">
        <f>'Fight Time'!B119</f>
        <v>582</v>
      </c>
    </row>
    <row r="122" spans="1:26" x14ac:dyDescent="0.3">
      <c r="A122" t="str">
        <f>Control!A120</f>
        <v>Roman Dolidze</v>
      </c>
      <c r="E122">
        <v>9</v>
      </c>
      <c r="F122">
        <v>3</v>
      </c>
      <c r="U122">
        <f>Control!B120</f>
        <v>213.36363636363637</v>
      </c>
      <c r="V122">
        <f>'Ctrl pct'!B120</f>
        <v>0.31609427609427609</v>
      </c>
      <c r="W122">
        <f>Controlled!B120</f>
        <v>51.272727272727273</v>
      </c>
      <c r="X122">
        <f>'Controlled pct'!B120</f>
        <v>7.5959595959595963E-2</v>
      </c>
      <c r="Y122">
        <f>'Fight Time'!B120</f>
        <v>675</v>
      </c>
    </row>
    <row r="123" spans="1:26" x14ac:dyDescent="0.3">
      <c r="A123" t="str">
        <f>Control!A121</f>
        <v>Marvin Vettori</v>
      </c>
      <c r="E123">
        <v>9</v>
      </c>
      <c r="F123">
        <v>6</v>
      </c>
      <c r="U123">
        <f>Control!B121</f>
        <v>218.46666666666667</v>
      </c>
      <c r="V123">
        <f>'Ctrl pct'!B121</f>
        <v>0.21523809523809523</v>
      </c>
      <c r="W123">
        <f>Controlled!B121</f>
        <v>67.066666666666663</v>
      </c>
      <c r="X123">
        <f>'Controlled pct'!B121</f>
        <v>6.6075533661740557E-2</v>
      </c>
      <c r="Y123">
        <f>'Fight Time'!B121</f>
        <v>1015</v>
      </c>
    </row>
    <row r="124" spans="1:26" x14ac:dyDescent="0.3">
      <c r="A124" t="str">
        <f>Control!A122</f>
        <v>Kaue Fernandez</v>
      </c>
      <c r="E124">
        <v>2</v>
      </c>
      <c r="F124">
        <v>1</v>
      </c>
      <c r="U124">
        <f>Control!B122</f>
        <v>66.333333333333329</v>
      </c>
      <c r="V124">
        <f>'Ctrl pct'!B122</f>
        <v>0.13537414965986394</v>
      </c>
      <c r="W124">
        <f>Controlled!B122</f>
        <v>172.33333333333334</v>
      </c>
      <c r="X124">
        <f>'Controlled pct'!B122</f>
        <v>0.35170068027210888</v>
      </c>
      <c r="Y124">
        <f>'Fight Time'!B122</f>
        <v>490</v>
      </c>
    </row>
    <row r="125" spans="1:26" x14ac:dyDescent="0.3">
      <c r="A125" t="str">
        <f>Control!A123</f>
        <v>Guram Kutateladze</v>
      </c>
      <c r="E125">
        <v>2</v>
      </c>
      <c r="F125">
        <v>3</v>
      </c>
      <c r="U125">
        <f>Control!B123</f>
        <v>86.6</v>
      </c>
      <c r="V125">
        <f>'Ctrl pct'!B123</f>
        <v>9.9084668192219671E-2</v>
      </c>
      <c r="W125">
        <f>Controlled!B123</f>
        <v>159.6</v>
      </c>
      <c r="X125">
        <f>'Controlled pct'!B123</f>
        <v>0.18260869565217391</v>
      </c>
      <c r="Y125">
        <f>'Fight Time'!B123</f>
        <v>874</v>
      </c>
    </row>
    <row r="126" spans="1:26" x14ac:dyDescent="0.3">
      <c r="A126" t="str">
        <f>Control!A124</f>
        <v>Caolan Loughran</v>
      </c>
      <c r="E126">
        <v>2</v>
      </c>
      <c r="F126">
        <v>2</v>
      </c>
      <c r="U126">
        <f>Control!B124</f>
        <v>283.25</v>
      </c>
      <c r="V126">
        <f>'Ctrl pct'!B124</f>
        <v>0.31472222222222224</v>
      </c>
      <c r="W126">
        <f>Controlled!B124</f>
        <v>72</v>
      </c>
      <c r="X126">
        <f>'Controlled pct'!B124</f>
        <v>0.08</v>
      </c>
      <c r="Y126">
        <f>'Fight Time'!B124</f>
        <v>900</v>
      </c>
    </row>
    <row r="127" spans="1:26" x14ac:dyDescent="0.3">
      <c r="A127" t="str">
        <f>Control!A125</f>
        <v>Nathan Fletcher</v>
      </c>
      <c r="E127">
        <v>1</v>
      </c>
      <c r="F127">
        <v>1</v>
      </c>
      <c r="U127">
        <f>Control!B125</f>
        <v>222</v>
      </c>
      <c r="V127">
        <f>'Ctrl pct'!B125</f>
        <v>0.5935828877005348</v>
      </c>
      <c r="W127">
        <f>Controlled!B125</f>
        <v>234.5</v>
      </c>
      <c r="X127">
        <f>'Controlled pct'!B125</f>
        <v>0.62700534759358284</v>
      </c>
      <c r="Y127">
        <f>'Fight Time'!B125</f>
        <v>374</v>
      </c>
    </row>
    <row r="128" spans="1:26" x14ac:dyDescent="0.3">
      <c r="A128" t="str">
        <f>Control!A126</f>
        <v>Andrey Pulyaev</v>
      </c>
      <c r="E128">
        <v>0</v>
      </c>
      <c r="F128">
        <v>1</v>
      </c>
      <c r="U128">
        <f>Control!B126</f>
        <v>136</v>
      </c>
      <c r="V128">
        <f>'Ctrl pct'!B126</f>
        <v>0.15111111111111111</v>
      </c>
      <c r="W128">
        <f>Controlled!B126</f>
        <v>351.5</v>
      </c>
      <c r="X128">
        <f>'Controlled pct'!B126</f>
        <v>0.39055555555555554</v>
      </c>
      <c r="Y128">
        <f>'Fight Time'!B126</f>
        <v>900</v>
      </c>
    </row>
    <row r="129" spans="1:25" x14ac:dyDescent="0.3">
      <c r="A129" t="str">
        <f>Control!A127</f>
        <v>Christian Leroy Duncan</v>
      </c>
      <c r="E129">
        <v>4</v>
      </c>
      <c r="F129">
        <v>2</v>
      </c>
      <c r="U129">
        <f>Control!B127</f>
        <v>162.33333333333334</v>
      </c>
      <c r="V129">
        <f>'Ctrl pct'!B127</f>
        <v>0.28036845135290733</v>
      </c>
      <c r="W129">
        <f>Controlled!B127</f>
        <v>145.5</v>
      </c>
      <c r="X129">
        <f>'Controlled pct'!B127</f>
        <v>0.25129533678756477</v>
      </c>
      <c r="Y129">
        <f>'Fight Time'!B127</f>
        <v>579</v>
      </c>
    </row>
    <row r="130" spans="1:25" x14ac:dyDescent="0.3">
      <c r="A130" t="str">
        <f>Control!A128</f>
        <v>Mick Parkin</v>
      </c>
      <c r="E130">
        <v>4</v>
      </c>
      <c r="F130">
        <v>1</v>
      </c>
      <c r="U130">
        <f>Control!B128</f>
        <v>109.66666666666667</v>
      </c>
      <c r="V130">
        <f>'Ctrl pct'!B128</f>
        <v>0.18156732891832231</v>
      </c>
      <c r="W130">
        <f>Controlled!B128</f>
        <v>29.333333333333332</v>
      </c>
      <c r="X130">
        <f>'Controlled pct'!B128</f>
        <v>4.856512141280353E-2</v>
      </c>
      <c r="Y130">
        <f>'Fight Time'!B128</f>
        <v>604</v>
      </c>
    </row>
    <row r="131" spans="1:25" x14ac:dyDescent="0.3">
      <c r="A131" t="str">
        <f>Control!A129</f>
        <v>Marcin Tybura</v>
      </c>
      <c r="E131">
        <v>14</v>
      </c>
      <c r="F131">
        <v>8</v>
      </c>
      <c r="U131">
        <f>Control!B129</f>
        <v>206</v>
      </c>
      <c r="V131">
        <f>'Ctrl pct'!B129</f>
        <v>0.31024096385542171</v>
      </c>
      <c r="W131">
        <f>Controlled!B129</f>
        <v>97.454545454545453</v>
      </c>
      <c r="X131">
        <f>'Controlled pct'!B129</f>
        <v>0.14676889375684557</v>
      </c>
      <c r="Y131">
        <f>'Fight Time'!B129</f>
        <v>664</v>
      </c>
    </row>
    <row r="132" spans="1:25" x14ac:dyDescent="0.3">
      <c r="A132" t="str">
        <f>Control!A130</f>
        <v>Felippe dos Santos</v>
      </c>
      <c r="E132">
        <v>1</v>
      </c>
      <c r="F132">
        <v>3</v>
      </c>
      <c r="U132">
        <f>Control!B130</f>
        <v>39</v>
      </c>
      <c r="V132">
        <f>'Ctrl pct'!B130</f>
        <v>4.3333333333333335E-2</v>
      </c>
      <c r="W132">
        <f>Controlled!B130</f>
        <v>320</v>
      </c>
      <c r="X132">
        <f>'Controlled pct'!B130</f>
        <v>0.35555555555555557</v>
      </c>
      <c r="Y132">
        <f>'Fight Time'!B130</f>
        <v>900</v>
      </c>
    </row>
    <row r="133" spans="1:25" x14ac:dyDescent="0.3">
      <c r="A133" t="str">
        <f>Control!A131</f>
        <v>Lone'er Kavanagh</v>
      </c>
      <c r="E133">
        <v>2</v>
      </c>
      <c r="F133">
        <v>0</v>
      </c>
      <c r="U133">
        <f>Control!B131</f>
        <v>131</v>
      </c>
      <c r="V133">
        <f>'Ctrl pct'!B131</f>
        <v>0.25047801147227533</v>
      </c>
      <c r="W133">
        <f>Controlled!B131</f>
        <v>30.666666666666668</v>
      </c>
      <c r="X133">
        <f>'Controlled pct'!B131</f>
        <v>5.8636073932441045E-2</v>
      </c>
      <c r="Y133">
        <f>'Fight Time'!B131</f>
        <v>523</v>
      </c>
    </row>
    <row r="134" spans="1:25" x14ac:dyDescent="0.3">
      <c r="A134" t="str">
        <f>Control!A132</f>
        <v>Chris Padilla</v>
      </c>
      <c r="E134">
        <v>3</v>
      </c>
      <c r="F134">
        <v>0</v>
      </c>
      <c r="U134">
        <f>Control!B132</f>
        <v>100.33333333333333</v>
      </c>
      <c r="V134">
        <f>'Ctrl pct'!B132</f>
        <v>0.18789013732833956</v>
      </c>
      <c r="W134">
        <f>Controlled!B132</f>
        <v>4.333333333333333</v>
      </c>
      <c r="X134">
        <f>'Controlled pct'!B132</f>
        <v>8.11485642946317E-3</v>
      </c>
      <c r="Y134">
        <f>'Fight Time'!B132</f>
        <v>534</v>
      </c>
    </row>
    <row r="135" spans="1:25" x14ac:dyDescent="0.3">
      <c r="A135" t="str">
        <f>Control!A133</f>
        <v>Jai Herbert</v>
      </c>
      <c r="E135">
        <v>3</v>
      </c>
      <c r="F135">
        <v>5</v>
      </c>
      <c r="U135">
        <f>Control!B133</f>
        <v>115.22222222222223</v>
      </c>
      <c r="V135">
        <f>'Ctrl pct'!B133</f>
        <v>0.17069958847736627</v>
      </c>
      <c r="W135">
        <f>Controlled!B133</f>
        <v>175.11111111111111</v>
      </c>
      <c r="X135">
        <f>'Controlled pct'!B133</f>
        <v>0.25942386831275721</v>
      </c>
      <c r="Y135">
        <f>'Fight Time'!B133</f>
        <v>675</v>
      </c>
    </row>
    <row r="136" spans="1:25" x14ac:dyDescent="0.3">
      <c r="A136" t="str">
        <f>Control!A134</f>
        <v>Morgan Charriere</v>
      </c>
      <c r="E136">
        <v>2</v>
      </c>
      <c r="F136">
        <v>2</v>
      </c>
      <c r="U136">
        <f>Control!B134</f>
        <v>139.75</v>
      </c>
      <c r="V136">
        <f>'Ctrl pct'!B134</f>
        <v>0.28755144032921809</v>
      </c>
      <c r="W136">
        <f>Controlled!B134</f>
        <v>86.25</v>
      </c>
      <c r="X136">
        <f>'Controlled pct'!B134</f>
        <v>0.17746913580246915</v>
      </c>
      <c r="Y136">
        <f>'Fight Time'!B134</f>
        <v>486</v>
      </c>
    </row>
    <row r="137" spans="1:25" x14ac:dyDescent="0.3">
      <c r="A137" t="str">
        <f>Control!A135</f>
        <v>Nathaniel Wood</v>
      </c>
      <c r="E137">
        <v>9</v>
      </c>
      <c r="F137">
        <v>3</v>
      </c>
      <c r="U137">
        <f>Control!B135</f>
        <v>96.083333333333329</v>
      </c>
      <c r="V137">
        <f>'Ctrl pct'!B135</f>
        <v>0.12193316412859559</v>
      </c>
      <c r="W137">
        <f>Controlled!B135</f>
        <v>126.5</v>
      </c>
      <c r="X137">
        <f>'Controlled pct'!B135</f>
        <v>0.16053299492385786</v>
      </c>
      <c r="Y137">
        <f>'Fight Time'!B135</f>
        <v>788</v>
      </c>
    </row>
    <row r="138" spans="1:25" x14ac:dyDescent="0.3">
      <c r="A138" t="str">
        <f>Control!A136</f>
        <v>Chris Duncan</v>
      </c>
      <c r="E138">
        <v>4</v>
      </c>
      <c r="F138">
        <v>1</v>
      </c>
      <c r="U138">
        <f>Control!B136</f>
        <v>128.14285714285714</v>
      </c>
      <c r="V138">
        <f>'Ctrl pct'!B136</f>
        <v>0.30151260504201682</v>
      </c>
      <c r="W138">
        <f>Controlled!B136</f>
        <v>18.857142857142858</v>
      </c>
      <c r="X138">
        <f>'Controlled pct'!B136</f>
        <v>4.4369747899159664E-2</v>
      </c>
      <c r="Y138">
        <f>'Fight Time'!B136</f>
        <v>425</v>
      </c>
    </row>
    <row r="139" spans="1:25" x14ac:dyDescent="0.3">
      <c r="A139" t="str">
        <f>Control!A137</f>
        <v>Jordan Vucenic</v>
      </c>
      <c r="E139">
        <v>0</v>
      </c>
      <c r="F139">
        <v>2</v>
      </c>
      <c r="U139">
        <f>Control!B137</f>
        <v>142</v>
      </c>
      <c r="V139">
        <f>'Ctrl pct'!B137</f>
        <v>0.15777777777777777</v>
      </c>
      <c r="W139">
        <f>Controlled!B137</f>
        <v>291</v>
      </c>
      <c r="X139">
        <f>'Controlled pct'!B137</f>
        <v>0.32333333333333331</v>
      </c>
      <c r="Y139">
        <f>'Fight Time'!B137</f>
        <v>900</v>
      </c>
    </row>
    <row r="140" spans="1:25" x14ac:dyDescent="0.3">
      <c r="A140" t="str">
        <f>Control!A138</f>
        <v>Alexia Thainara</v>
      </c>
      <c r="E140">
        <v>1</v>
      </c>
      <c r="F140">
        <v>0</v>
      </c>
      <c r="U140">
        <f>Control!B138</f>
        <v>173.5</v>
      </c>
      <c r="V140">
        <f>'Ctrl pct'!B138</f>
        <v>0.19277777777777777</v>
      </c>
      <c r="W140">
        <f>Controlled!B138</f>
        <v>8.5</v>
      </c>
      <c r="X140">
        <f>'Controlled pct'!B138</f>
        <v>9.4444444444444445E-3</v>
      </c>
      <c r="Y140">
        <f>'Fight Time'!B138</f>
        <v>900</v>
      </c>
    </row>
    <row r="141" spans="1:25" x14ac:dyDescent="0.3">
      <c r="A141" t="str">
        <f>Control!A139</f>
        <v>Molly McCann</v>
      </c>
      <c r="E141">
        <v>7</v>
      </c>
      <c r="F141">
        <v>7</v>
      </c>
      <c r="U141">
        <f>Control!B139</f>
        <v>75.928571428571431</v>
      </c>
      <c r="V141">
        <f>'Ctrl pct'!B139</f>
        <v>0.1190103000447828</v>
      </c>
      <c r="W141">
        <f>Controlled!B139</f>
        <v>184.28571428571428</v>
      </c>
      <c r="X141">
        <f>'Controlled pct'!B139</f>
        <v>0.28884908195253023</v>
      </c>
      <c r="Y141">
        <f>'Fight Time'!B139</f>
        <v>638</v>
      </c>
    </row>
    <row r="142" spans="1:25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15</v>
      </c>
      <c r="F142">
        <v>10</v>
      </c>
      <c r="G142">
        <v>0.48</v>
      </c>
      <c r="H142">
        <v>0.15</v>
      </c>
      <c r="I142">
        <v>0.33</v>
      </c>
      <c r="J142">
        <v>0.31</v>
      </c>
      <c r="K142">
        <v>0.19</v>
      </c>
      <c r="L142">
        <v>0.54</v>
      </c>
      <c r="M142" s="8">
        <v>4.1900000000000004</v>
      </c>
      <c r="N142" s="8">
        <v>3.1</v>
      </c>
      <c r="R142">
        <v>0.77</v>
      </c>
      <c r="S142">
        <v>0.37</v>
      </c>
      <c r="T142">
        <v>0.54</v>
      </c>
      <c r="U142">
        <f>Control!B140</f>
        <v>82.76</v>
      </c>
      <c r="V142">
        <f>'Ctrl pct'!B140</f>
        <v>0.13391585760517799</v>
      </c>
      <c r="W142">
        <f>Controlled!B140</f>
        <v>236.19230769230768</v>
      </c>
      <c r="X142">
        <f>'Controlled pct'!B140</f>
        <v>0.38218820014936516</v>
      </c>
      <c r="Y142">
        <f>'Fight Time'!B140</f>
        <v>618</v>
      </c>
    </row>
    <row r="143" spans="1:25" x14ac:dyDescent="0.3">
      <c r="A143" t="str">
        <f>Control!A141</f>
        <v>Gunnar Nelson</v>
      </c>
      <c r="E143">
        <v>10</v>
      </c>
      <c r="F143">
        <v>6</v>
      </c>
      <c r="U143">
        <f>Control!B141</f>
        <v>216.1875</v>
      </c>
      <c r="V143">
        <f>'Ctrl pct'!B141</f>
        <v>0.35911544850498339</v>
      </c>
      <c r="W143">
        <f>Controlled!B141</f>
        <v>83.625</v>
      </c>
      <c r="X143">
        <f>'Controlled pct'!B141</f>
        <v>0.13891196013289037</v>
      </c>
      <c r="Y143">
        <f>'Fight Time'!B141</f>
        <v>602</v>
      </c>
    </row>
    <row r="144" spans="1:25" x14ac:dyDescent="0.3">
      <c r="A144" t="str">
        <f>Control!A142</f>
        <v>Carlos Ulberg</v>
      </c>
      <c r="E144">
        <v>8</v>
      </c>
      <c r="F144">
        <v>1</v>
      </c>
      <c r="U144">
        <f>Control!B142</f>
        <v>20.8</v>
      </c>
      <c r="V144">
        <f>'Ctrl pct'!B142</f>
        <v>4.988009592326139E-2</v>
      </c>
      <c r="W144">
        <f>Controlled!B142</f>
        <v>4.5</v>
      </c>
      <c r="X144">
        <f>'Controlled pct'!B142</f>
        <v>1.0791366906474821E-2</v>
      </c>
      <c r="Y144">
        <f>'Fight Time'!B142</f>
        <v>417</v>
      </c>
    </row>
    <row r="145" spans="1:25" x14ac:dyDescent="0.3">
      <c r="A145" t="str">
        <f>Control!A143</f>
        <v>Jan Blachowicz</v>
      </c>
      <c r="E145">
        <v>12</v>
      </c>
      <c r="F145">
        <v>8</v>
      </c>
      <c r="U145">
        <f>Control!B143</f>
        <v>111.47619047619048</v>
      </c>
      <c r="V145">
        <f>'Ctrl pct'!B143</f>
        <v>0.14182721434629833</v>
      </c>
      <c r="W145">
        <f>Controlled!B143</f>
        <v>211.33333333333334</v>
      </c>
      <c r="X145">
        <f>'Controlled pct'!B143</f>
        <v>0.26887192536047499</v>
      </c>
      <c r="Y145">
        <f>'Fight Time'!B143</f>
        <v>786</v>
      </c>
    </row>
    <row r="146" spans="1:25" x14ac:dyDescent="0.3">
      <c r="A146" t="str">
        <f>Control!A144</f>
        <v>Sean Brady</v>
      </c>
      <c r="E146">
        <v>8</v>
      </c>
      <c r="F146">
        <v>1</v>
      </c>
      <c r="U146">
        <f>Control!B144</f>
        <v>383.77777777777777</v>
      </c>
      <c r="V146">
        <f>'Ctrl pct'!B144</f>
        <v>0.45796870856536726</v>
      </c>
      <c r="W146">
        <f>Controlled!B144</f>
        <v>40.666666666666664</v>
      </c>
      <c r="X146">
        <f>'Controlled pct'!B144</f>
        <v>4.8528241845664274E-2</v>
      </c>
      <c r="Y146">
        <f>'Fight Time'!B144</f>
        <v>838</v>
      </c>
    </row>
    <row r="147" spans="1:25" x14ac:dyDescent="0.3">
      <c r="A147" t="str">
        <f>Control!A145</f>
        <v>Leon Edwards</v>
      </c>
      <c r="E147">
        <v>14</v>
      </c>
      <c r="F147">
        <v>4</v>
      </c>
      <c r="U147">
        <f>Control!B145</f>
        <v>212.94736842105263</v>
      </c>
      <c r="V147">
        <f>'Ctrl pct'!B145</f>
        <v>0.20436407717951308</v>
      </c>
      <c r="W147">
        <f>Controlled!B145</f>
        <v>292.31578947368422</v>
      </c>
      <c r="X147">
        <f>'Controlled pct'!B145</f>
        <v>0.28053338721082938</v>
      </c>
      <c r="Y147">
        <f>'Fight Time'!B145</f>
        <v>1042</v>
      </c>
    </row>
    <row r="148" spans="1:25" x14ac:dyDescent="0.3">
      <c r="A148" t="str">
        <f>Control!A146</f>
        <v>Puja Tomar</v>
      </c>
      <c r="E148">
        <v>1</v>
      </c>
      <c r="F148">
        <v>1</v>
      </c>
      <c r="U148">
        <f>Control!B146</f>
        <v>39</v>
      </c>
      <c r="V148">
        <f>'Ctrl pct'!B146</f>
        <v>4.3333333333333335E-2</v>
      </c>
      <c r="W148">
        <f>Controlled!B146</f>
        <v>54</v>
      </c>
      <c r="X148">
        <f>'Controlled pct'!B146</f>
        <v>0.06</v>
      </c>
      <c r="Y148">
        <f>'Fight Time'!B146</f>
        <v>900</v>
      </c>
    </row>
    <row r="149" spans="1:25" x14ac:dyDescent="0.3">
      <c r="A149" t="str">
        <f>Control!A147</f>
        <v>Shauna Bannon</v>
      </c>
      <c r="E149">
        <v>2</v>
      </c>
      <c r="F149">
        <v>1</v>
      </c>
      <c r="U149">
        <f>Control!B147</f>
        <v>44.666666666666664</v>
      </c>
      <c r="V149">
        <f>'Ctrl pct'!B147</f>
        <v>4.9629629629629628E-2</v>
      </c>
      <c r="W149">
        <f>Controlled!B147</f>
        <v>207.33333333333334</v>
      </c>
      <c r="X149">
        <f>'Controlled pct'!B147</f>
        <v>0.23037037037037039</v>
      </c>
      <c r="Y149">
        <f>'Fight Time'!B147</f>
        <v>900</v>
      </c>
    </row>
    <row r="150" spans="1:25" x14ac:dyDescent="0.3">
      <c r="A150" t="str">
        <f>Control!A148</f>
        <v>Austin Hubbard</v>
      </c>
      <c r="E150">
        <v>4</v>
      </c>
      <c r="F150">
        <v>7</v>
      </c>
      <c r="U150">
        <f>Control!B148</f>
        <v>118.4</v>
      </c>
      <c r="V150" t="e">
        <f>'Ctrl pct'!B148</f>
        <v>#DIV/0!</v>
      </c>
      <c r="W150">
        <f>Controlled!B148</f>
        <v>144.4</v>
      </c>
      <c r="X150" t="e">
        <f>'Controlled pct'!B148</f>
        <v>#DIV/0!</v>
      </c>
      <c r="Y150">
        <f>'Fight Time'!B148</f>
        <v>0</v>
      </c>
    </row>
    <row r="151" spans="1:25" x14ac:dyDescent="0.3">
      <c r="A151" t="str">
        <f>Control!A149</f>
        <v>Gabriel Miranda</v>
      </c>
      <c r="E151">
        <v>1</v>
      </c>
      <c r="F151">
        <v>3</v>
      </c>
      <c r="U151">
        <f>Control!B149</f>
        <v>39.666666666666664</v>
      </c>
      <c r="V151">
        <f>'Ctrl pct'!B149</f>
        <v>0.16951566951566951</v>
      </c>
      <c r="W151">
        <f>Controlled!B149</f>
        <v>109.66666666666667</v>
      </c>
      <c r="X151">
        <f>'Controlled pct'!B149</f>
        <v>0.46866096866096868</v>
      </c>
      <c r="Y151">
        <f>'Fight Time'!B149</f>
        <v>234</v>
      </c>
    </row>
    <row r="152" spans="1:25" x14ac:dyDescent="0.3">
      <c r="A152" t="str">
        <f>Control!A150</f>
        <v>Jamall Emmers</v>
      </c>
      <c r="E152">
        <v>4</v>
      </c>
      <c r="F152">
        <v>4</v>
      </c>
      <c r="U152">
        <f>Control!B150</f>
        <v>152.14285714285714</v>
      </c>
      <c r="V152">
        <f>'Ctrl pct'!B150</f>
        <v>0.27562111801242234</v>
      </c>
      <c r="W152">
        <f>Controlled!B150</f>
        <v>18</v>
      </c>
      <c r="X152">
        <f>'Controlled pct'!B150</f>
        <v>3.2608695652173912E-2</v>
      </c>
      <c r="Y152">
        <f>'Fight Time'!B150</f>
        <v>552</v>
      </c>
    </row>
    <row r="153" spans="1:25" x14ac:dyDescent="0.3">
      <c r="A153" t="str">
        <f>Control!A151</f>
        <v>Vinc Pichel</v>
      </c>
      <c r="E153">
        <v>7</v>
      </c>
      <c r="F153">
        <v>5</v>
      </c>
      <c r="U153">
        <f>Control!B151</f>
        <v>199.90909090909091</v>
      </c>
      <c r="V153">
        <f>'Ctrl pct'!B151</f>
        <v>0.27161561264822132</v>
      </c>
      <c r="W153">
        <f>Controlled!B151</f>
        <v>141.09090909090909</v>
      </c>
      <c r="X153">
        <f>'Controlled pct'!B151</f>
        <v>0.19169960474308301</v>
      </c>
      <c r="Y153">
        <f>'Fight Time'!B151</f>
        <v>736</v>
      </c>
    </row>
    <row r="154" spans="1:25" x14ac:dyDescent="0.3">
      <c r="A154" t="str">
        <f>Control!A152</f>
        <v>Rafa Garcia</v>
      </c>
      <c r="E154">
        <v>5</v>
      </c>
      <c r="F154">
        <v>4</v>
      </c>
      <c r="U154">
        <f>Control!B152</f>
        <v>198.125</v>
      </c>
      <c r="V154">
        <f>'Ctrl pct'!B152</f>
        <v>0.24796620775969963</v>
      </c>
      <c r="W154">
        <f>Controlled!B152</f>
        <v>61.625</v>
      </c>
      <c r="X154">
        <f>'Controlled pct'!B152</f>
        <v>7.7127659574468085E-2</v>
      </c>
      <c r="Y154">
        <f>'Fight Time'!B152</f>
        <v>799</v>
      </c>
    </row>
    <row r="155" spans="1:25" x14ac:dyDescent="0.3">
      <c r="A155" t="str">
        <f>Control!A153</f>
        <v>Julia Polastri</v>
      </c>
      <c r="E155">
        <v>1</v>
      </c>
      <c r="F155">
        <v>2</v>
      </c>
      <c r="U155">
        <f>Control!B153</f>
        <v>167.5</v>
      </c>
      <c r="V155">
        <f>'Ctrl pct'!B153</f>
        <v>0.2065351418002466</v>
      </c>
      <c r="W155">
        <f>Controlled!B153</f>
        <v>213.5</v>
      </c>
      <c r="X155">
        <f>'Controlled pct'!B153</f>
        <v>0.26325524044389642</v>
      </c>
      <c r="Y155">
        <f>'Fight Time'!B153</f>
        <v>811</v>
      </c>
    </row>
    <row r="156" spans="1:25" x14ac:dyDescent="0.3">
      <c r="A156" t="str">
        <f>Control!A154</f>
        <v>Loopy Godinez</v>
      </c>
      <c r="E156">
        <v>8</v>
      </c>
      <c r="F156">
        <v>5</v>
      </c>
      <c r="U156">
        <f>Control!B154</f>
        <v>213.72727272727272</v>
      </c>
      <c r="V156">
        <f>'Ctrl pct'!B154</f>
        <v>0.26256421710967165</v>
      </c>
      <c r="W156">
        <f>Controlled!B154</f>
        <v>106.75</v>
      </c>
      <c r="X156">
        <f>'Controlled pct'!B154</f>
        <v>0.13114250614250614</v>
      </c>
      <c r="Y156">
        <f>'Fight Time'!B154</f>
        <v>814</v>
      </c>
    </row>
    <row r="157" spans="1:25" x14ac:dyDescent="0.3">
      <c r="A157" t="str">
        <f>Control!A155</f>
        <v>Cristian Rodriguez</v>
      </c>
      <c r="E157">
        <v>5</v>
      </c>
      <c r="F157">
        <v>3</v>
      </c>
      <c r="U157">
        <f>Control!B155</f>
        <v>151.125</v>
      </c>
      <c r="V157">
        <f>'Ctrl pct'!B155</f>
        <v>0.20367250673854448</v>
      </c>
      <c r="W157">
        <f>Controlled!B155</f>
        <v>296.375</v>
      </c>
      <c r="X157">
        <f>'Controlled pct'!B155</f>
        <v>0.39942722371967654</v>
      </c>
      <c r="Y157">
        <f>'Fight Time'!B155</f>
        <v>742</v>
      </c>
    </row>
    <row r="158" spans="1:25" x14ac:dyDescent="0.3">
      <c r="A158" t="str">
        <f>Control!A156</f>
        <v>Aleba Gautier</v>
      </c>
      <c r="E158">
        <v>1</v>
      </c>
      <c r="F158">
        <v>0</v>
      </c>
      <c r="U158">
        <f>Control!B156</f>
        <v>145</v>
      </c>
      <c r="V158">
        <f>'Ctrl pct'!B156</f>
        <v>0.26851851851851855</v>
      </c>
      <c r="W158">
        <f>Controlled!B156</f>
        <v>307</v>
      </c>
      <c r="X158">
        <f>'Controlled pct'!B156</f>
        <v>0.56851851851851853</v>
      </c>
      <c r="Y158">
        <f>'Fight Time'!B156</f>
        <v>540</v>
      </c>
    </row>
    <row r="159" spans="1:25" x14ac:dyDescent="0.3">
      <c r="A159" t="str">
        <f>Control!A157</f>
        <v>Jose Medina</v>
      </c>
      <c r="E159">
        <v>0</v>
      </c>
      <c r="F159">
        <v>2</v>
      </c>
      <c r="U159">
        <f>Control!B157</f>
        <v>64</v>
      </c>
      <c r="V159">
        <f>'Ctrl pct'!B157</f>
        <v>7.1111111111111111E-2</v>
      </c>
      <c r="W159">
        <f>Controlled!B157</f>
        <v>359.5</v>
      </c>
      <c r="X159">
        <f>'Controlled pct'!B157</f>
        <v>0.39944444444444444</v>
      </c>
      <c r="Y159">
        <f>'Fight Time'!B157</f>
        <v>900</v>
      </c>
    </row>
    <row r="160" spans="1:25" x14ac:dyDescent="0.3">
      <c r="A160" t="str">
        <f>Control!A158</f>
        <v>CJ Vergara</v>
      </c>
      <c r="E160">
        <v>3</v>
      </c>
      <c r="F160">
        <v>5</v>
      </c>
      <c r="U160">
        <f>Control!B158</f>
        <v>80.75</v>
      </c>
      <c r="V160">
        <f>'Ctrl pct'!B158</f>
        <v>0.13151465798045603</v>
      </c>
      <c r="W160">
        <f>Controlled!B158</f>
        <v>140.125</v>
      </c>
      <c r="X160">
        <f>'Controlled pct'!B158</f>
        <v>0.22821661237785015</v>
      </c>
      <c r="Y160">
        <f>'Fight Time'!B158</f>
        <v>614</v>
      </c>
    </row>
    <row r="161" spans="1:26" x14ac:dyDescent="0.3">
      <c r="A161" t="str">
        <f>Control!A159</f>
        <v>Edgar Chairez</v>
      </c>
      <c r="E161">
        <v>2</v>
      </c>
      <c r="F161">
        <v>2</v>
      </c>
      <c r="U161">
        <f>Control!B159</f>
        <v>15.2</v>
      </c>
      <c r="V161">
        <f>'Ctrl pct'!B159</f>
        <v>2.4796084828711255E-2</v>
      </c>
      <c r="W161">
        <f>Controlled!B159</f>
        <v>249.6</v>
      </c>
      <c r="X161">
        <f>'Controlled pct'!B159</f>
        <v>0.40717781402936376</v>
      </c>
      <c r="Y161">
        <f>'Fight Time'!B159</f>
        <v>613</v>
      </c>
    </row>
    <row r="162" spans="1:26" x14ac:dyDescent="0.3">
      <c r="A162" t="str">
        <f>Control!A160</f>
        <v>Kevin Borjas</v>
      </c>
      <c r="E162">
        <v>1</v>
      </c>
      <c r="F162">
        <v>2</v>
      </c>
      <c r="U162">
        <f>Control!B160</f>
        <v>29.333333333333332</v>
      </c>
      <c r="V162">
        <f>'Ctrl pct'!B160</f>
        <v>4.0072859744990891E-2</v>
      </c>
      <c r="W162">
        <f>Controlled!B160</f>
        <v>194.33333333333334</v>
      </c>
      <c r="X162">
        <f>'Controlled pct'!B160</f>
        <v>0.26548269581056466</v>
      </c>
      <c r="Y162">
        <f>'Fight Time'!B160</f>
        <v>732</v>
      </c>
    </row>
    <row r="163" spans="1:26" x14ac:dyDescent="0.3">
      <c r="A163" t="str">
        <f>Control!A161</f>
        <v>Ronaldo Rodriguez</v>
      </c>
      <c r="E163">
        <v>2</v>
      </c>
      <c r="F163">
        <v>1</v>
      </c>
      <c r="U163">
        <f>Control!B161</f>
        <v>374.33333333333331</v>
      </c>
      <c r="V163">
        <f>'Ctrl pct'!B161</f>
        <v>0.46791666666666665</v>
      </c>
      <c r="W163">
        <f>Controlled!B161</f>
        <v>151.66666666666666</v>
      </c>
      <c r="X163">
        <f>'Controlled pct'!B161</f>
        <v>0.18958333333333333</v>
      </c>
      <c r="Y163">
        <f>'Fight Time'!B161</f>
        <v>800</v>
      </c>
    </row>
    <row r="164" spans="1:26" x14ac:dyDescent="0.3">
      <c r="A164" t="str">
        <f>Control!A162</f>
        <v>Saimon Oliveira</v>
      </c>
      <c r="E164">
        <v>0</v>
      </c>
      <c r="F164">
        <v>3</v>
      </c>
      <c r="U164">
        <f>Control!B162</f>
        <v>177.66666666666666</v>
      </c>
      <c r="V164">
        <f>'Ctrl pct'!B162</f>
        <v>0.23815907059874886</v>
      </c>
      <c r="W164">
        <f>Controlled!B162</f>
        <v>276.66666666666669</v>
      </c>
      <c r="X164">
        <f>'Controlled pct'!B162</f>
        <v>0.3708668453976765</v>
      </c>
      <c r="Y164">
        <f>'Fight Time'!B162</f>
        <v>746</v>
      </c>
    </row>
    <row r="165" spans="1:26" x14ac:dyDescent="0.3">
      <c r="A165" t="str">
        <f>Control!A163</f>
        <v>David Martinez</v>
      </c>
      <c r="E165">
        <v>1</v>
      </c>
      <c r="F165">
        <v>0</v>
      </c>
      <c r="U165">
        <f>Control!B163</f>
        <v>0</v>
      </c>
      <c r="V165">
        <f>'Ctrl pct'!B163</f>
        <v>0</v>
      </c>
      <c r="W165">
        <f>Controlled!B163</f>
        <v>25</v>
      </c>
      <c r="X165">
        <f>'Controlled pct'!B163</f>
        <v>2.7777777777777776E-2</v>
      </c>
      <c r="Y165">
        <f>'Fight Time'!B163</f>
        <v>900</v>
      </c>
    </row>
    <row r="166" spans="1:26" x14ac:dyDescent="0.3">
      <c r="A166" t="str">
        <f>Control!A164</f>
        <v>Vince Morales</v>
      </c>
      <c r="E166">
        <v>3</v>
      </c>
      <c r="F166">
        <v>8</v>
      </c>
      <c r="U166">
        <f>Control!B164</f>
        <v>46.2</v>
      </c>
      <c r="V166">
        <f>'Ctrl pct'!B164</f>
        <v>6.1192052980132451E-2</v>
      </c>
      <c r="W166">
        <f>Controlled!B164</f>
        <v>64</v>
      </c>
      <c r="X166">
        <f>'Controlled pct'!B164</f>
        <v>8.4768211920529801E-2</v>
      </c>
      <c r="Y166">
        <f>'Fight Time'!B164</f>
        <v>755</v>
      </c>
    </row>
    <row r="167" spans="1:26" x14ac:dyDescent="0.3">
      <c r="A167" t="str">
        <f>Control!A165</f>
        <v>Raul Rosas</v>
      </c>
      <c r="E167">
        <v>5</v>
      </c>
      <c r="F167">
        <v>1</v>
      </c>
      <c r="U167">
        <f>Control!B165</f>
        <v>342.5</v>
      </c>
      <c r="V167">
        <f>'Ctrl pct'!B165</f>
        <v>0.6116071428571429</v>
      </c>
      <c r="W167">
        <f>Controlled!B165</f>
        <v>103.5</v>
      </c>
      <c r="X167">
        <f>'Controlled pct'!B165</f>
        <v>0.18482142857142858</v>
      </c>
      <c r="Y167">
        <f>'Fight Time'!B165</f>
        <v>560</v>
      </c>
    </row>
    <row r="168" spans="1:26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5</v>
      </c>
      <c r="F168">
        <v>1</v>
      </c>
      <c r="G168">
        <v>0.69</v>
      </c>
      <c r="H168">
        <v>0.33</v>
      </c>
      <c r="I168">
        <v>0.23</v>
      </c>
      <c r="J168">
        <v>0.33</v>
      </c>
      <c r="K168">
        <v>0.08</v>
      </c>
      <c r="L168">
        <v>0.33</v>
      </c>
      <c r="M168" s="8">
        <v>3.72</v>
      </c>
      <c r="N168" s="8">
        <v>3.48</v>
      </c>
      <c r="R168">
        <v>1.45</v>
      </c>
      <c r="S168">
        <v>0.41</v>
      </c>
      <c r="T168">
        <v>0.5</v>
      </c>
      <c r="U168">
        <f>Control!B166</f>
        <v>56.428571428571431</v>
      </c>
      <c r="V168">
        <f>'Ctrl pct'!B166</f>
        <v>0.12737826507578201</v>
      </c>
      <c r="W168">
        <f>Controlled!B166</f>
        <v>33.714285714285715</v>
      </c>
      <c r="X168">
        <f>'Controlled pct'!B166</f>
        <v>7.6104482425024184E-2</v>
      </c>
      <c r="Y168">
        <f>'Fight Time'!B166</f>
        <v>443</v>
      </c>
      <c r="Z168">
        <v>1</v>
      </c>
    </row>
    <row r="169" spans="1:26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13</v>
      </c>
      <c r="F169">
        <v>10</v>
      </c>
      <c r="G169">
        <v>0.28000000000000003</v>
      </c>
      <c r="H169">
        <v>0</v>
      </c>
      <c r="I169">
        <v>0.28000000000000003</v>
      </c>
      <c r="J169">
        <v>0.33</v>
      </c>
      <c r="K169">
        <v>0.44</v>
      </c>
      <c r="L169">
        <v>0.67</v>
      </c>
      <c r="M169" s="8">
        <v>3.74</v>
      </c>
      <c r="N169" s="8">
        <v>3.48</v>
      </c>
      <c r="R169">
        <v>1.1000000000000001</v>
      </c>
      <c r="S169">
        <v>0.34</v>
      </c>
      <c r="T169">
        <v>0.59</v>
      </c>
      <c r="U169">
        <f>Control!B167</f>
        <v>115.30434782608695</v>
      </c>
      <c r="V169">
        <f>'Ctrl pct'!B167</f>
        <v>0.14113139268798894</v>
      </c>
      <c r="W169">
        <f>Controlled!B167</f>
        <v>131.31818181818181</v>
      </c>
      <c r="X169">
        <f>'Controlled pct'!B167</f>
        <v>0.16073216868810503</v>
      </c>
      <c r="Y169">
        <f>'Fight Time'!B167</f>
        <v>817</v>
      </c>
      <c r="Z169">
        <v>1</v>
      </c>
    </row>
    <row r="170" spans="1:26" x14ac:dyDescent="0.3">
      <c r="A170" t="str">
        <f>Control!A168</f>
        <v>Drew Dober</v>
      </c>
      <c r="E170">
        <v>13</v>
      </c>
      <c r="F170">
        <v>11</v>
      </c>
      <c r="U170">
        <f>Control!B168</f>
        <v>73.208333333333329</v>
      </c>
      <c r="V170">
        <f>'Ctrl pct'!B168</f>
        <v>0.15094501718213058</v>
      </c>
      <c r="W170">
        <f>Controlled!B168</f>
        <v>124.20833333333333</v>
      </c>
      <c r="X170">
        <f>'Controlled pct'!B168</f>
        <v>0.25609965635738829</v>
      </c>
      <c r="Y170">
        <f>'Fight Time'!B168</f>
        <v>485</v>
      </c>
    </row>
    <row r="171" spans="1:26" x14ac:dyDescent="0.3">
      <c r="A171" t="str">
        <f>Control!A169</f>
        <v>Manuel Torres</v>
      </c>
      <c r="E171">
        <v>4</v>
      </c>
      <c r="F171">
        <v>1</v>
      </c>
      <c r="U171">
        <f>Control!B169</f>
        <v>18.399999999999999</v>
      </c>
      <c r="V171">
        <f>'Ctrl pct'!B169</f>
        <v>0.11572327044025156</v>
      </c>
      <c r="W171">
        <f>Controlled!B169</f>
        <v>21.6</v>
      </c>
      <c r="X171">
        <f>'Controlled pct'!B169</f>
        <v>0.13584905660377358</v>
      </c>
      <c r="Y171">
        <f>'Fight Time'!B169</f>
        <v>159</v>
      </c>
    </row>
    <row r="172" spans="1:26" x14ac:dyDescent="0.3">
      <c r="A172" t="str">
        <f>Control!A170</f>
        <v>Steve Erceg</v>
      </c>
      <c r="E172">
        <v>3</v>
      </c>
      <c r="F172">
        <v>3</v>
      </c>
      <c r="U172">
        <f>Control!B170</f>
        <v>103</v>
      </c>
      <c r="V172">
        <f>'Ctrl pct'!B170</f>
        <v>0.13307493540051679</v>
      </c>
      <c r="W172">
        <f>Controlled!B170</f>
        <v>138.80000000000001</v>
      </c>
      <c r="X172">
        <f>'Controlled pct'!B170</f>
        <v>0.17932816537467702</v>
      </c>
      <c r="Y172">
        <f>'Fight Time'!B170</f>
        <v>774</v>
      </c>
    </row>
    <row r="173" spans="1:26" x14ac:dyDescent="0.3">
      <c r="A173" t="str">
        <f>Control!A171</f>
        <v>Brandon Moreno</v>
      </c>
      <c r="E173">
        <v>11</v>
      </c>
      <c r="F173">
        <v>5</v>
      </c>
      <c r="U173">
        <f>Control!B171</f>
        <v>186.41176470588235</v>
      </c>
      <c r="V173">
        <f>'Ctrl pct'!B171</f>
        <v>0.18641176470588236</v>
      </c>
      <c r="W173">
        <f>Controlled!B171</f>
        <v>99</v>
      </c>
      <c r="X173">
        <f>'Controlled pct'!B171</f>
        <v>9.9000000000000005E-2</v>
      </c>
      <c r="Y173">
        <f>'Fight Time'!B171</f>
        <v>1000</v>
      </c>
    </row>
    <row r="174" spans="1:26" x14ac:dyDescent="0.3">
      <c r="A174" t="str">
        <f>Control!A172</f>
        <v>Talita Alencar</v>
      </c>
      <c r="E174">
        <v>2</v>
      </c>
      <c r="F174">
        <v>1</v>
      </c>
      <c r="U174">
        <f>Control!B172</f>
        <v>337</v>
      </c>
      <c r="V174">
        <f>'Ctrl pct'!B172</f>
        <v>0.37444444444444447</v>
      </c>
      <c r="W174">
        <f>Controlled!B172</f>
        <v>76.75</v>
      </c>
      <c r="X174">
        <f>'Controlled pct'!B172</f>
        <v>8.5277777777777772E-2</v>
      </c>
      <c r="Y174">
        <f>'Fight Time'!B172</f>
        <v>900</v>
      </c>
    </row>
    <row r="175" spans="1:26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5</v>
      </c>
      <c r="F175">
        <v>5</v>
      </c>
      <c r="G175">
        <v>0.09</v>
      </c>
      <c r="H175">
        <v>0</v>
      </c>
      <c r="I175">
        <v>0.36</v>
      </c>
      <c r="J175">
        <v>0.14000000000000001</v>
      </c>
      <c r="K175">
        <v>0.55000000000000004</v>
      </c>
      <c r="L175">
        <v>0.86</v>
      </c>
      <c r="M175" s="8">
        <v>3.49</v>
      </c>
      <c r="N175" s="8">
        <v>5.23</v>
      </c>
      <c r="O175">
        <v>0.66</v>
      </c>
      <c r="P175">
        <v>0.23</v>
      </c>
      <c r="Q175">
        <v>0.12</v>
      </c>
      <c r="R175">
        <v>0.36</v>
      </c>
      <c r="S175">
        <v>0.11</v>
      </c>
      <c r="T175">
        <v>0.25</v>
      </c>
      <c r="U175">
        <f>Control!B173</f>
        <v>98.555555555555557</v>
      </c>
      <c r="V175">
        <f>'Ctrl pct'!B173</f>
        <v>0.13053715967623253</v>
      </c>
      <c r="W175">
        <f>Controlled!B173</f>
        <v>217</v>
      </c>
      <c r="X175">
        <f>'Controlled pct'!B173</f>
        <v>0.28741721854304636</v>
      </c>
      <c r="Y175">
        <f>'Fight Time'!B173</f>
        <v>755</v>
      </c>
      <c r="Z175">
        <v>-2</v>
      </c>
    </row>
    <row r="176" spans="1:26" x14ac:dyDescent="0.3">
      <c r="A176" t="str">
        <f>Control!A174</f>
        <v>Pedro Falcao</v>
      </c>
      <c r="E176">
        <v>0</v>
      </c>
      <c r="F176">
        <v>2</v>
      </c>
      <c r="U176">
        <f>Control!B174</f>
        <v>342.66666666666669</v>
      </c>
      <c r="V176">
        <f>'Ctrl pct'!B174</f>
        <v>0.49092645654250239</v>
      </c>
      <c r="W176">
        <f>Controlled!B174</f>
        <v>166.66666666666666</v>
      </c>
      <c r="X176">
        <f>'Controlled pct'!B174</f>
        <v>0.23877745940783188</v>
      </c>
      <c r="Y176">
        <f>'Fight Time'!B174</f>
        <v>698</v>
      </c>
    </row>
    <row r="177" spans="1:25" x14ac:dyDescent="0.3">
      <c r="A177" t="str">
        <f>Control!A175</f>
        <v>Victor Henry</v>
      </c>
      <c r="E177">
        <v>4</v>
      </c>
      <c r="F177">
        <v>2</v>
      </c>
      <c r="U177">
        <f>Control!B175</f>
        <v>123.14285714285714</v>
      </c>
      <c r="V177">
        <f>'Ctrl pct'!B175</f>
        <v>0.17198723064644852</v>
      </c>
      <c r="W177">
        <f>Controlled!B175</f>
        <v>108.28571428571429</v>
      </c>
      <c r="X177">
        <f>'Controlled pct'!B175</f>
        <v>0.15123703112529929</v>
      </c>
      <c r="Y177">
        <f>'Fight Time'!B175</f>
        <v>716</v>
      </c>
    </row>
    <row r="178" spans="1:25" x14ac:dyDescent="0.3">
      <c r="A178" t="str">
        <f>Control!A176</f>
        <v>Istela Nunes</v>
      </c>
      <c r="E178">
        <v>0</v>
      </c>
      <c r="F178">
        <v>5</v>
      </c>
      <c r="U178">
        <f>Control!B176</f>
        <v>3.75</v>
      </c>
      <c r="V178">
        <f>'Ctrl pct'!B176</f>
        <v>6.648936170212766E-3</v>
      </c>
      <c r="W178">
        <f>Controlled!B176</f>
        <v>216</v>
      </c>
      <c r="X178">
        <f>'Controlled pct'!B176</f>
        <v>0.38297872340425532</v>
      </c>
      <c r="Y178">
        <f>'Fight Time'!B176</f>
        <v>564</v>
      </c>
    </row>
    <row r="179" spans="1:25" x14ac:dyDescent="0.3">
      <c r="A179" t="str">
        <f>Control!A177</f>
        <v>Loma Lookboonmee</v>
      </c>
      <c r="E179">
        <v>7</v>
      </c>
      <c r="F179">
        <v>2</v>
      </c>
      <c r="U179">
        <f>Control!B177</f>
        <v>138.88888888888889</v>
      </c>
      <c r="V179">
        <f>'Ctrl pct'!B177</f>
        <v>0.16713464366893968</v>
      </c>
      <c r="W179">
        <f>Controlled!B177</f>
        <v>234.22222222222223</v>
      </c>
      <c r="X179">
        <f>'Controlled pct'!B177</f>
        <v>0.28185586308329991</v>
      </c>
      <c r="Y179">
        <f>'Fight Time'!B177</f>
        <v>831</v>
      </c>
    </row>
    <row r="180" spans="1:25" x14ac:dyDescent="0.3">
      <c r="A180" t="str">
        <f>Control!A178</f>
        <v>Daniel Frunza</v>
      </c>
      <c r="E180">
        <v>0</v>
      </c>
      <c r="F180">
        <v>1</v>
      </c>
      <c r="U180">
        <f>Control!B178</f>
        <v>73.333333333333329</v>
      </c>
      <c r="V180">
        <f>'Ctrl pct'!B178</f>
        <v>0.1437908496732026</v>
      </c>
      <c r="W180">
        <f>Controlled!B178</f>
        <v>142.5</v>
      </c>
      <c r="X180">
        <f>'Controlled pct'!B178</f>
        <v>0.27941176470588236</v>
      </c>
      <c r="Y180">
        <f>'Fight Time'!B178</f>
        <v>510</v>
      </c>
    </row>
    <row r="181" spans="1:25" x14ac:dyDescent="0.3">
      <c r="A181" t="str">
        <f>Control!A179</f>
        <v>Rhys McKee</v>
      </c>
      <c r="E181">
        <v>1</v>
      </c>
      <c r="F181">
        <v>4</v>
      </c>
      <c r="U181">
        <f>Control!B179</f>
        <v>97.6</v>
      </c>
      <c r="V181">
        <f>'Ctrl pct'!B179</f>
        <v>0.13518005540166203</v>
      </c>
      <c r="W181">
        <f>Controlled!B179</f>
        <v>150.6</v>
      </c>
      <c r="X181">
        <f>'Controlled pct'!B179</f>
        <v>0.20858725761772853</v>
      </c>
      <c r="Y181">
        <f>'Fight Time'!B179</f>
        <v>722</v>
      </c>
    </row>
    <row r="182" spans="1:25" x14ac:dyDescent="0.3">
      <c r="A182" t="str">
        <f>Control!A180</f>
        <v>Dione Barbosa</v>
      </c>
      <c r="E182">
        <v>2</v>
      </c>
      <c r="F182">
        <v>1</v>
      </c>
      <c r="U182">
        <f>Control!B180</f>
        <v>115.25</v>
      </c>
      <c r="V182">
        <f>'Ctrl pct'!B180</f>
        <v>0.16654624277456648</v>
      </c>
      <c r="W182">
        <f>Controlled!B180</f>
        <v>199</v>
      </c>
      <c r="X182">
        <f>'Controlled pct'!B180</f>
        <v>0.28757225433526012</v>
      </c>
      <c r="Y182">
        <f>'Fight Time'!B180</f>
        <v>692</v>
      </c>
    </row>
    <row r="183" spans="1:25" x14ac:dyDescent="0.3">
      <c r="A183" t="str">
        <f>Control!A181</f>
        <v>Diana Belbita</v>
      </c>
      <c r="E183">
        <v>2</v>
      </c>
      <c r="F183">
        <v>6</v>
      </c>
      <c r="U183">
        <f>Control!B181</f>
        <v>50.875</v>
      </c>
      <c r="V183">
        <f>'Ctrl pct'!B181</f>
        <v>7.1755994358251057E-2</v>
      </c>
      <c r="W183">
        <f>Controlled!B181</f>
        <v>177.625</v>
      </c>
      <c r="X183">
        <f>'Controlled pct'!B181</f>
        <v>0.25052891396332866</v>
      </c>
      <c r="Y183">
        <f>'Fight Time'!B181</f>
        <v>709</v>
      </c>
    </row>
    <row r="184" spans="1:25" x14ac:dyDescent="0.3">
      <c r="A184" t="str">
        <f>Control!A182</f>
        <v>Santos Daniel</v>
      </c>
      <c r="E184">
        <v>3</v>
      </c>
      <c r="F184">
        <v>1</v>
      </c>
      <c r="U184">
        <f>Control!B182</f>
        <v>248.33333333333334</v>
      </c>
      <c r="V184">
        <f>'Ctrl pct'!B182</f>
        <v>0.31474440219687372</v>
      </c>
      <c r="W184">
        <f>Controlled!B182</f>
        <v>73.666666666666671</v>
      </c>
      <c r="X184">
        <f>'Controlled pct'!B182</f>
        <v>9.3367131389945082E-2</v>
      </c>
      <c r="Y184">
        <f>'Fight Time'!B182</f>
        <v>789</v>
      </c>
    </row>
    <row r="185" spans="1:25" x14ac:dyDescent="0.3">
      <c r="A185" t="str">
        <f>Control!A183</f>
        <v>Davey Grant</v>
      </c>
      <c r="E185">
        <v>7</v>
      </c>
      <c r="F185">
        <v>6</v>
      </c>
      <c r="U185">
        <f>Control!B183</f>
        <v>103.23076923076923</v>
      </c>
      <c r="V185">
        <f>'Ctrl pct'!B183</f>
        <v>0.14219114219114218</v>
      </c>
      <c r="W185">
        <f>Controlled!B183</f>
        <v>107</v>
      </c>
      <c r="X185">
        <f>'Controlled pct'!B183</f>
        <v>0.14738292011019283</v>
      </c>
      <c r="Y185">
        <f>'Fight Time'!B183</f>
        <v>726</v>
      </c>
    </row>
    <row r="186" spans="1:25" x14ac:dyDescent="0.3">
      <c r="A186" t="str">
        <f>Control!A184</f>
        <v>Luis Gurule</v>
      </c>
      <c r="E186">
        <v>0</v>
      </c>
      <c r="F186">
        <v>1</v>
      </c>
      <c r="U186">
        <f>Control!B184</f>
        <v>73</v>
      </c>
      <c r="V186">
        <f>'Ctrl pct'!B184</f>
        <v>8.1111111111111106E-2</v>
      </c>
      <c r="W186">
        <f>Controlled!B184</f>
        <v>170</v>
      </c>
      <c r="X186">
        <f>'Controlled pct'!B184</f>
        <v>0.18888888888888888</v>
      </c>
      <c r="Y186">
        <f>'Fight Time'!B184</f>
        <v>900</v>
      </c>
    </row>
    <row r="187" spans="1:25" x14ac:dyDescent="0.3">
      <c r="A187" t="str">
        <f>Control!A185</f>
        <v>Ode Osbourne</v>
      </c>
      <c r="E187">
        <v>5</v>
      </c>
      <c r="F187">
        <v>6</v>
      </c>
      <c r="U187">
        <f>Control!B185</f>
        <v>27.90909090909091</v>
      </c>
      <c r="V187">
        <f>'Ctrl pct'!B185</f>
        <v>6.8911335578002247E-2</v>
      </c>
      <c r="W187">
        <f>Controlled!B185</f>
        <v>143.45454545454547</v>
      </c>
      <c r="X187">
        <f>'Controlled pct'!B185</f>
        <v>0.35420875420875425</v>
      </c>
      <c r="Y187">
        <f>'Fight Time'!B185</f>
        <v>405</v>
      </c>
    </row>
    <row r="188" spans="1:25" x14ac:dyDescent="0.3">
      <c r="A188" t="str">
        <f>Control!A186</f>
        <v>Robert Valentin</v>
      </c>
      <c r="E188">
        <v>0</v>
      </c>
      <c r="F188">
        <v>2</v>
      </c>
      <c r="U188">
        <f>Control!B186</f>
        <v>57</v>
      </c>
      <c r="V188">
        <f>'Ctrl pct'!B186</f>
        <v>0.13936430317848411</v>
      </c>
      <c r="W188">
        <f>Controlled!B186</f>
        <v>540.5</v>
      </c>
      <c r="X188">
        <f>'Controlled pct'!B186</f>
        <v>1.3215158924205379</v>
      </c>
      <c r="Y188">
        <f>'Fight Time'!B186</f>
        <v>409</v>
      </c>
    </row>
    <row r="189" spans="1:25" x14ac:dyDescent="0.3">
      <c r="A189" t="str">
        <f>Control!A187</f>
        <v>Torrez Finney</v>
      </c>
      <c r="E189">
        <v>1</v>
      </c>
      <c r="F189">
        <v>0</v>
      </c>
      <c r="U189">
        <f>Control!B187</f>
        <v>532.5</v>
      </c>
      <c r="V189">
        <f>'Ctrl pct'!B187</f>
        <v>0.9897769516728625</v>
      </c>
      <c r="W189">
        <f>Controlled!B187</f>
        <v>6.75</v>
      </c>
      <c r="X189">
        <f>'Controlled pct'!B187</f>
        <v>1.2546468401486989E-2</v>
      </c>
      <c r="Y189">
        <f>'Fight Time'!B187</f>
        <v>538</v>
      </c>
    </row>
    <row r="190" spans="1:25" x14ac:dyDescent="0.3">
      <c r="A190" t="str">
        <f>Control!A188</f>
        <v>Martin Buday</v>
      </c>
      <c r="E190">
        <v>6</v>
      </c>
      <c r="F190">
        <v>1</v>
      </c>
      <c r="U190">
        <f>Control!B188</f>
        <v>199.625</v>
      </c>
      <c r="V190">
        <f>'Ctrl pct'!B188</f>
        <v>0.32512214983713356</v>
      </c>
      <c r="W190">
        <f>Controlled!B188</f>
        <v>94.625</v>
      </c>
      <c r="X190">
        <f>'Controlled pct'!B188</f>
        <v>0.15411237785016288</v>
      </c>
      <c r="Y190">
        <f>'Fight Time'!B188</f>
        <v>614</v>
      </c>
    </row>
    <row r="191" spans="1:25" x14ac:dyDescent="0.3">
      <c r="A191" t="str">
        <f>Control!A189</f>
        <v>Kennedy Nzechukwu</v>
      </c>
      <c r="E191">
        <v>8</v>
      </c>
      <c r="F191">
        <v>5</v>
      </c>
      <c r="U191">
        <f>Control!B189</f>
        <v>94.07692307692308</v>
      </c>
      <c r="V191">
        <f>'Ctrl pct'!B189</f>
        <v>0.17518980088812491</v>
      </c>
      <c r="W191">
        <f>Controlled!B189</f>
        <v>93.15384615384616</v>
      </c>
      <c r="X191">
        <f>'Controlled pct'!B189</f>
        <v>0.17347084944850308</v>
      </c>
      <c r="Y191">
        <f>'Fight Time'!B189</f>
        <v>537</v>
      </c>
    </row>
    <row r="192" spans="1:25" x14ac:dyDescent="0.3">
      <c r="A192" t="str">
        <f>Control!A190</f>
        <v>Lee ChangHo</v>
      </c>
      <c r="E192">
        <v>2</v>
      </c>
      <c r="F192">
        <v>0</v>
      </c>
      <c r="U192">
        <f>Control!B190</f>
        <v>228.5</v>
      </c>
      <c r="V192">
        <f>'Ctrl pct'!B190</f>
        <v>0.35208012326656396</v>
      </c>
      <c r="W192">
        <f>Controlled!B190</f>
        <v>239.5</v>
      </c>
      <c r="X192">
        <f>'Controlled pct'!B190</f>
        <v>0.36902927580893685</v>
      </c>
      <c r="Y192">
        <f>'Fight Time'!B190</f>
        <v>649</v>
      </c>
    </row>
    <row r="193" spans="1:25" x14ac:dyDescent="0.3">
      <c r="A193" t="str">
        <f>Control!A191</f>
        <v>Cortavious Romious</v>
      </c>
      <c r="E193">
        <v>0</v>
      </c>
      <c r="F193">
        <v>2</v>
      </c>
      <c r="U193">
        <f>Control!B191</f>
        <v>203.25</v>
      </c>
      <c r="V193">
        <f>'Ctrl pct'!B191</f>
        <v>0.33319672131147543</v>
      </c>
      <c r="W193">
        <f>Controlled!B191</f>
        <v>189.75</v>
      </c>
      <c r="X193">
        <f>'Controlled pct'!B191</f>
        <v>0.31106557377049182</v>
      </c>
      <c r="Y193">
        <f>'Fight Time'!B191</f>
        <v>610</v>
      </c>
    </row>
    <row r="194" spans="1:25" x14ac:dyDescent="0.3">
      <c r="A194" t="str">
        <f>Control!A192</f>
        <v>Joanderson Brito</v>
      </c>
      <c r="E194">
        <v>5</v>
      </c>
      <c r="F194">
        <v>3</v>
      </c>
      <c r="U194">
        <f>Control!B192</f>
        <v>176</v>
      </c>
      <c r="V194">
        <f>'Ctrl pct'!B192</f>
        <v>0.3705263157894737</v>
      </c>
      <c r="W194">
        <f>Controlled!B192</f>
        <v>194</v>
      </c>
      <c r="X194">
        <f>'Controlled pct'!B192</f>
        <v>0.40842105263157896</v>
      </c>
      <c r="Y194">
        <f>'Fight Time'!B192</f>
        <v>475</v>
      </c>
    </row>
    <row r="195" spans="1:25" x14ac:dyDescent="0.3">
      <c r="A195" t="str">
        <f>Control!A193</f>
        <v>Pat Sabatini</v>
      </c>
      <c r="E195">
        <v>7</v>
      </c>
      <c r="F195">
        <v>2</v>
      </c>
      <c r="U195">
        <f>Control!B193</f>
        <v>353.55555555555554</v>
      </c>
      <c r="V195">
        <f>'Ctrl pct'!B193</f>
        <v>0.78047584007848902</v>
      </c>
      <c r="W195">
        <f>Controlled!B193</f>
        <v>57.333333333333336</v>
      </c>
      <c r="X195">
        <f>'Controlled pct'!B193</f>
        <v>0.12656364974245771</v>
      </c>
      <c r="Y195">
        <f>'Fight Time'!B193</f>
        <v>453</v>
      </c>
    </row>
    <row r="196" spans="1:25" x14ac:dyDescent="0.3">
      <c r="A196" t="str">
        <f>Control!A194</f>
        <v>Lerone Murphy</v>
      </c>
      <c r="E196">
        <v>8</v>
      </c>
      <c r="F196">
        <v>0</v>
      </c>
      <c r="U196">
        <f>Control!B194</f>
        <v>202.88888888888889</v>
      </c>
      <c r="V196">
        <f>'Ctrl pct'!B194</f>
        <v>0.246823465801568</v>
      </c>
      <c r="W196">
        <f>Controlled!B194</f>
        <v>139</v>
      </c>
      <c r="X196">
        <f>'Controlled pct'!B194</f>
        <v>0.16909975669099755</v>
      </c>
      <c r="Y196">
        <f>'Fight Time'!B194</f>
        <v>822</v>
      </c>
    </row>
    <row r="197" spans="1:25" x14ac:dyDescent="0.3">
      <c r="A197" t="str">
        <f>Control!A195</f>
        <v>Josh Emmett</v>
      </c>
      <c r="E197">
        <v>10</v>
      </c>
      <c r="F197">
        <v>5</v>
      </c>
      <c r="U197">
        <f>Control!B195</f>
        <v>66.13333333333334</v>
      </c>
      <c r="V197">
        <f>'Ctrl pct'!B195</f>
        <v>8.5223367697594504E-2</v>
      </c>
      <c r="W197">
        <f>Controlled!B195</f>
        <v>268.07142857142856</v>
      </c>
      <c r="X197">
        <f>'Controlled pct'!B195</f>
        <v>0.34545287187039764</v>
      </c>
      <c r="Y197">
        <f>'Fight Time'!B195</f>
        <v>776</v>
      </c>
    </row>
    <row r="198" spans="1:25" x14ac:dyDescent="0.3">
      <c r="A198" t="str">
        <f>Control!A196</f>
        <v>Halley Cowan</v>
      </c>
      <c r="E198">
        <v>0</v>
      </c>
      <c r="F198">
        <v>2</v>
      </c>
      <c r="U198">
        <f>Control!B196</f>
        <v>283.5</v>
      </c>
      <c r="V198">
        <f>'Ctrl pct'!B196</f>
        <v>0.315</v>
      </c>
      <c r="W198">
        <f>Controlled!B196</f>
        <v>232.5</v>
      </c>
      <c r="X198">
        <f>'Controlled pct'!B196</f>
        <v>0.25833333333333336</v>
      </c>
      <c r="Y198">
        <f>'Fight Time'!B196</f>
        <v>900</v>
      </c>
    </row>
    <row r="199" spans="1:25" x14ac:dyDescent="0.3">
      <c r="A199" t="str">
        <f>Control!A197</f>
        <v>Nora Cornolle</v>
      </c>
      <c r="E199">
        <v>3</v>
      </c>
      <c r="F199">
        <v>1</v>
      </c>
      <c r="U199">
        <f>Control!B197</f>
        <v>132.33333333333334</v>
      </c>
      <c r="V199">
        <f>'Ctrl pct'!B197</f>
        <v>0.17366579177602801</v>
      </c>
      <c r="W199">
        <f>Controlled!B197</f>
        <v>303.66666666666669</v>
      </c>
      <c r="X199">
        <f>'Controlled pct'!B197</f>
        <v>0.39851268591426076</v>
      </c>
      <c r="Y199">
        <f>'Fight Time'!B197</f>
        <v>762</v>
      </c>
    </row>
    <row r="200" spans="1:25" x14ac:dyDescent="0.3">
      <c r="A200" t="str">
        <f>Control!A198</f>
        <v>Tresean Gore</v>
      </c>
      <c r="E200">
        <v>2</v>
      </c>
      <c r="F200">
        <v>3</v>
      </c>
      <c r="U200">
        <f>Control!B198</f>
        <v>71.75</v>
      </c>
      <c r="V200">
        <f>'Ctrl pct'!B198</f>
        <v>0.18350383631713554</v>
      </c>
      <c r="W200">
        <f>Controlled!B198</f>
        <v>82.5</v>
      </c>
      <c r="X200">
        <f>'Controlled pct'!B198</f>
        <v>0.21099744245524296</v>
      </c>
      <c r="Y200">
        <f>'Fight Time'!B198</f>
        <v>391</v>
      </c>
    </row>
    <row r="201" spans="1:25" x14ac:dyDescent="0.3">
      <c r="A201" t="str">
        <f>Control!A199</f>
        <v>Marco Tullio</v>
      </c>
      <c r="E201">
        <v>2</v>
      </c>
      <c r="F201">
        <v>0</v>
      </c>
      <c r="U201">
        <f>Control!B199</f>
        <v>161.33333333333334</v>
      </c>
      <c r="V201">
        <f>'Ctrl pct'!B199</f>
        <v>0.31387808041504539</v>
      </c>
      <c r="W201">
        <f>Controlled!B199</f>
        <v>29</v>
      </c>
      <c r="X201">
        <f>'Controlled pct'!B199</f>
        <v>5.642023346303502E-2</v>
      </c>
      <c r="Y201">
        <f>'Fight Time'!B199</f>
        <v>514</v>
      </c>
    </row>
    <row r="202" spans="1:25" x14ac:dyDescent="0.3">
      <c r="A202" t="str">
        <f>Control!A200</f>
        <v>Mitch Raposo</v>
      </c>
      <c r="E202">
        <v>0</v>
      </c>
      <c r="F202">
        <v>2</v>
      </c>
      <c r="U202">
        <f>Control!B200</f>
        <v>54</v>
      </c>
      <c r="V202">
        <f>'Ctrl pct'!B200</f>
        <v>7.7586206896551727E-2</v>
      </c>
      <c r="W202">
        <f>Controlled!B200</f>
        <v>47.5</v>
      </c>
      <c r="X202">
        <f>'Controlled pct'!B200</f>
        <v>6.8247126436781616E-2</v>
      </c>
      <c r="Y202">
        <f>'Fight Time'!B200</f>
        <v>696</v>
      </c>
    </row>
    <row r="203" spans="1:25" x14ac:dyDescent="0.3">
      <c r="A203" t="str">
        <f>Control!A201</f>
        <v>Su Mudaerji</v>
      </c>
      <c r="E203">
        <v>4</v>
      </c>
      <c r="F203">
        <v>4</v>
      </c>
      <c r="U203">
        <f>Control!B201</f>
        <v>47</v>
      </c>
      <c r="V203">
        <f>'Ctrl pct'!B201</f>
        <v>8.2746478873239437E-2</v>
      </c>
      <c r="W203">
        <f>Controlled!B201</f>
        <v>248.85714285714286</v>
      </c>
      <c r="X203">
        <f>'Controlled pct'!B201</f>
        <v>0.4381287726358149</v>
      </c>
      <c r="Y203">
        <f>'Fight Time'!B201</f>
        <v>568</v>
      </c>
    </row>
    <row r="204" spans="1:25" x14ac:dyDescent="0.3">
      <c r="A204" t="str">
        <f>Control!A202</f>
        <v>Michal Oleksiejczuk</v>
      </c>
      <c r="E204">
        <v>8</v>
      </c>
      <c r="F204">
        <v>7</v>
      </c>
      <c r="U204">
        <f>Control!B202</f>
        <v>29.733333333333334</v>
      </c>
      <c r="V204">
        <f>'Ctrl pct'!B202</f>
        <v>7.6632302405498287E-2</v>
      </c>
      <c r="W204">
        <f>Controlled!B202</f>
        <v>61.06666666666667</v>
      </c>
      <c r="X204">
        <f>'Controlled pct'!B202</f>
        <v>0.15738831615120275</v>
      </c>
      <c r="Y204">
        <f>'Fight Time'!B202</f>
        <v>388</v>
      </c>
    </row>
    <row r="205" spans="1:25" x14ac:dyDescent="0.3">
      <c r="A205" t="str">
        <f>Control!A203</f>
        <v>Sedrique Dumas</v>
      </c>
      <c r="E205">
        <v>3</v>
      </c>
      <c r="F205">
        <v>3</v>
      </c>
      <c r="U205">
        <f>Control!B203</f>
        <v>156.5</v>
      </c>
      <c r="V205">
        <f>'Ctrl pct'!B203</f>
        <v>0.27408056042031526</v>
      </c>
      <c r="W205">
        <f>Controlled!B203</f>
        <v>96.5</v>
      </c>
      <c r="X205">
        <f>'Controlled pct'!B203</f>
        <v>0.1690017513134851</v>
      </c>
      <c r="Y205">
        <f>'Fight Time'!B203</f>
        <v>571</v>
      </c>
    </row>
    <row r="206" spans="1:25" x14ac:dyDescent="0.3">
      <c r="A206" t="str">
        <f>Control!A204</f>
        <v>Julian Erosa</v>
      </c>
      <c r="E206">
        <v>9</v>
      </c>
      <c r="F206">
        <v>8</v>
      </c>
      <c r="U206">
        <f>Control!B204</f>
        <v>77.13333333333334</v>
      </c>
      <c r="V206">
        <f>'Ctrl pct'!B204</f>
        <v>0.16552217453505008</v>
      </c>
      <c r="W206">
        <f>Controlled!B204</f>
        <v>77.5</v>
      </c>
      <c r="X206">
        <f>'Controlled pct'!B204</f>
        <v>0.16630901287553648</v>
      </c>
      <c r="Y206">
        <f>'Fight Time'!B204</f>
        <v>466</v>
      </c>
    </row>
    <row r="207" spans="1:25" x14ac:dyDescent="0.3">
      <c r="A207" t="str">
        <f>Control!A205</f>
        <v>Darren Elkins</v>
      </c>
      <c r="E207">
        <v>19</v>
      </c>
      <c r="F207">
        <v>11</v>
      </c>
      <c r="U207">
        <f>Control!B205</f>
        <v>269.65517241379308</v>
      </c>
      <c r="V207">
        <f>'Ctrl pct'!B205</f>
        <v>0.37661336929300709</v>
      </c>
      <c r="W207">
        <f>Controlled!B205</f>
        <v>109.51724137931035</v>
      </c>
      <c r="X207">
        <f>'Controlled pct'!B205</f>
        <v>0.15295704103255636</v>
      </c>
      <c r="Y207">
        <f>'Fight Time'!B205</f>
        <v>716</v>
      </c>
    </row>
    <row r="208" spans="1:25" x14ac:dyDescent="0.3">
      <c r="A208" t="str">
        <f>Control!A206</f>
        <v>Virna Jandiroba</v>
      </c>
      <c r="E208">
        <v>8</v>
      </c>
      <c r="F208">
        <v>3</v>
      </c>
      <c r="U208">
        <f>Control!B206</f>
        <v>286.89999999999998</v>
      </c>
      <c r="V208">
        <f>'Ctrl pct'!B206</f>
        <v>0.40579915134370576</v>
      </c>
      <c r="W208">
        <f>Controlled!B206</f>
        <v>100.4</v>
      </c>
      <c r="X208">
        <f>'Controlled pct'!B206</f>
        <v>0.14200848656294202</v>
      </c>
      <c r="Y208">
        <f>'Fight Time'!B206</f>
        <v>707</v>
      </c>
    </row>
    <row r="209" spans="1:25" x14ac:dyDescent="0.3">
      <c r="A209" t="str">
        <f>Control!A207</f>
        <v>Yan Xiaonan</v>
      </c>
      <c r="E209">
        <v>9</v>
      </c>
      <c r="F209">
        <v>4</v>
      </c>
      <c r="U209">
        <f>Control!B207</f>
        <v>77.166666666666671</v>
      </c>
      <c r="V209">
        <f>'Ctrl pct'!B207</f>
        <v>8.5550628233555068E-2</v>
      </c>
      <c r="W209">
        <f>Controlled!B207</f>
        <v>239.08333333333334</v>
      </c>
      <c r="X209">
        <f>'Controlled pct'!B207</f>
        <v>0.26505912786400593</v>
      </c>
      <c r="Y209">
        <f>'Fight Time'!B207</f>
        <v>902</v>
      </c>
    </row>
    <row r="210" spans="1:25" x14ac:dyDescent="0.3">
      <c r="A210" t="str">
        <f>Control!A208</f>
        <v>Sean Woodson</v>
      </c>
      <c r="E210">
        <v>7</v>
      </c>
      <c r="F210">
        <v>2</v>
      </c>
      <c r="U210">
        <f>Control!B208</f>
        <v>62.888888888888886</v>
      </c>
      <c r="V210">
        <f>'Ctrl pct'!B208</f>
        <v>8.8079676314970434E-2</v>
      </c>
      <c r="W210">
        <f>Controlled!B208</f>
        <v>138.22222222222223</v>
      </c>
      <c r="X210">
        <f>'Controlled pct'!B208</f>
        <v>0.19358854652972302</v>
      </c>
      <c r="Y210">
        <f>'Fight Time'!B208</f>
        <v>714</v>
      </c>
    </row>
    <row r="211" spans="1:25" x14ac:dyDescent="0.3">
      <c r="A211" t="str">
        <f>Control!A209</f>
        <v>Dan Ige</v>
      </c>
      <c r="E211">
        <v>11</v>
      </c>
      <c r="F211">
        <v>8</v>
      </c>
      <c r="U211">
        <f>Control!B209</f>
        <v>94.666666666666671</v>
      </c>
      <c r="V211">
        <f>'Ctrl pct'!B209</f>
        <v>0.12342459800086919</v>
      </c>
      <c r="W211">
        <f>Controlled!B209</f>
        <v>161.88888888888889</v>
      </c>
      <c r="X211">
        <f>'Controlled pct'!B209</f>
        <v>0.21106765174561784</v>
      </c>
      <c r="Y211">
        <f>'Fight Time'!B209</f>
        <v>767</v>
      </c>
    </row>
    <row r="212" spans="1:25" x14ac:dyDescent="0.3">
      <c r="A212" t="str">
        <f>Control!A210</f>
        <v>Dominick Reyes</v>
      </c>
      <c r="E212">
        <v>9</v>
      </c>
      <c r="F212">
        <v>4</v>
      </c>
      <c r="U212">
        <f>Control!B210</f>
        <v>40.916666666666664</v>
      </c>
      <c r="V212">
        <f>'Ctrl pct'!B210</f>
        <v>8.5243055555555544E-2</v>
      </c>
      <c r="W212">
        <f>Controlled!B210</f>
        <v>33.363636363636367</v>
      </c>
      <c r="X212">
        <f>'Controlled pct'!B210</f>
        <v>6.9507575757575768E-2</v>
      </c>
      <c r="Y212">
        <f>'Fight Time'!B210</f>
        <v>480</v>
      </c>
    </row>
    <row r="213" spans="1:25" x14ac:dyDescent="0.3">
      <c r="A213" t="str">
        <f>Control!A211</f>
        <v>Nikita Krylov</v>
      </c>
      <c r="E213">
        <v>11</v>
      </c>
      <c r="F213">
        <v>8</v>
      </c>
      <c r="U213">
        <f>Control!B211</f>
        <v>169.55555555555554</v>
      </c>
      <c r="V213">
        <f>'Ctrl pct'!B211</f>
        <v>0.40758547008547008</v>
      </c>
      <c r="W213">
        <f>Controlled!B211</f>
        <v>118.27777777777777</v>
      </c>
      <c r="X213">
        <f>'Controlled pct'!B211</f>
        <v>0.28432158119658119</v>
      </c>
      <c r="Y213">
        <f>'Fight Time'!B211</f>
        <v>416</v>
      </c>
    </row>
    <row r="214" spans="1:25" x14ac:dyDescent="0.3">
      <c r="A214" t="str">
        <f>Control!A212</f>
        <v>Yair Rodriguez</v>
      </c>
      <c r="E214">
        <v>11</v>
      </c>
      <c r="F214">
        <v>4</v>
      </c>
      <c r="U214">
        <f>Control!B212</f>
        <v>69.071428571428569</v>
      </c>
      <c r="V214">
        <f>'Ctrl pct'!B212</f>
        <v>8.7765474677799965E-2</v>
      </c>
      <c r="W214">
        <f>Controlled!B212</f>
        <v>253.64285714285714</v>
      </c>
      <c r="X214">
        <f>'Controlled pct'!B212</f>
        <v>0.32229079687783624</v>
      </c>
      <c r="Y214">
        <f>'Fight Time'!B212</f>
        <v>787</v>
      </c>
    </row>
    <row r="215" spans="1:25" x14ac:dyDescent="0.3">
      <c r="A215" t="str">
        <f>Control!A213</f>
        <v>Jean Silva</v>
      </c>
      <c r="E215">
        <v>5</v>
      </c>
      <c r="F215">
        <v>0</v>
      </c>
      <c r="U215">
        <f>Control!B213</f>
        <v>6.4</v>
      </c>
      <c r="V215">
        <f>'Ctrl pct'!B213</f>
        <v>1.2929292929292929E-2</v>
      </c>
      <c r="W215">
        <f>Controlled!B213</f>
        <v>24.4</v>
      </c>
      <c r="X215">
        <f>'Controlled pct'!B213</f>
        <v>4.9292929292929291E-2</v>
      </c>
      <c r="Y215">
        <f>'Fight Time'!B213</f>
        <v>495</v>
      </c>
    </row>
    <row r="216" spans="1:25" x14ac:dyDescent="0.3">
      <c r="A216" t="str">
        <f>Control!A214</f>
        <v>Bryce Mitchell</v>
      </c>
      <c r="E216">
        <v>8</v>
      </c>
      <c r="F216">
        <v>3</v>
      </c>
      <c r="U216">
        <f>Control!B214</f>
        <v>369.2</v>
      </c>
      <c r="V216">
        <f>'Ctrl pct'!B214</f>
        <v>0.53429811866859622</v>
      </c>
      <c r="W216">
        <f>Controlled!B214</f>
        <v>112</v>
      </c>
      <c r="X216">
        <f>'Controlled pct'!B214</f>
        <v>0.16208393632416787</v>
      </c>
      <c r="Y216">
        <f>'Fight Time'!B214</f>
        <v>691</v>
      </c>
    </row>
    <row r="217" spans="1:25" x14ac:dyDescent="0.3">
      <c r="A217" t="str">
        <f>Control!A215</f>
        <v>Paddy Pimblett</v>
      </c>
      <c r="E217">
        <v>7</v>
      </c>
      <c r="F217">
        <v>0</v>
      </c>
      <c r="U217">
        <f>Control!B215</f>
        <v>122.33333333333333</v>
      </c>
      <c r="V217">
        <f>'Ctrl pct'!B215</f>
        <v>0.24763832658569498</v>
      </c>
      <c r="W217">
        <f>Controlled!B215</f>
        <v>180.33333333333334</v>
      </c>
      <c r="X217">
        <f>'Controlled pct'!B215</f>
        <v>0.3650472334682861</v>
      </c>
      <c r="Y217">
        <f>'Fight Time'!B215</f>
        <v>494</v>
      </c>
    </row>
    <row r="218" spans="1:25" x14ac:dyDescent="0.3">
      <c r="A218" t="str">
        <f>Control!A216</f>
        <v>Michael Chandler</v>
      </c>
      <c r="E218">
        <v>2</v>
      </c>
      <c r="F218">
        <v>5</v>
      </c>
      <c r="U218">
        <f>Control!B216</f>
        <v>126.83333333333333</v>
      </c>
      <c r="V218">
        <f>'Ctrl pct'!B216</f>
        <v>0.22729988052568698</v>
      </c>
      <c r="W218">
        <f>Controlled!B216</f>
        <v>189.66666666666666</v>
      </c>
      <c r="X218">
        <f>'Controlled pct'!B216</f>
        <v>0.33990442054958181</v>
      </c>
      <c r="Y218">
        <f>'Fight Time'!B216</f>
        <v>558</v>
      </c>
    </row>
    <row r="219" spans="1:25" x14ac:dyDescent="0.3">
      <c r="A219" t="str">
        <f>Control!A217</f>
        <v>Diego Lopes</v>
      </c>
      <c r="E219">
        <v>5</v>
      </c>
      <c r="F219">
        <v>2</v>
      </c>
      <c r="U219">
        <f>Control!B217</f>
        <v>69.714285714285708</v>
      </c>
      <c r="V219">
        <f>'Ctrl pct'!B217</f>
        <v>0.13589529379003062</v>
      </c>
      <c r="W219">
        <f>Controlled!B217</f>
        <v>160.14285714285714</v>
      </c>
      <c r="X219">
        <f>'Controlled pct'!B217</f>
        <v>0.31216931216931215</v>
      </c>
      <c r="Y219">
        <f>'Fight Time'!B217</f>
        <v>513</v>
      </c>
    </row>
    <row r="220" spans="1:25" x14ac:dyDescent="0.3">
      <c r="A220" t="str">
        <f>Control!A218</f>
        <v>Alexander Volkanovski</v>
      </c>
      <c r="E220">
        <v>14</v>
      </c>
      <c r="F220">
        <v>3</v>
      </c>
      <c r="U220">
        <f>Control!B218</f>
        <v>208.375</v>
      </c>
      <c r="V220">
        <f>'Ctrl pct'!B218</f>
        <v>0.2195732349841939</v>
      </c>
      <c r="W220">
        <f>Controlled!B218</f>
        <v>53.625</v>
      </c>
      <c r="X220">
        <f>'Controlled pct'!B218</f>
        <v>5.650684931506849E-2</v>
      </c>
      <c r="Y220">
        <f>'Fight Time'!B218</f>
        <v>949</v>
      </c>
    </row>
    <row r="221" spans="1:25" x14ac:dyDescent="0.3">
      <c r="A221" t="str">
        <f>Control!A219</f>
        <v>Ivana Petrovic</v>
      </c>
      <c r="E221">
        <v>1</v>
      </c>
      <c r="F221">
        <v>3</v>
      </c>
      <c r="U221">
        <f>Control!B219</f>
        <v>349.66666666666669</v>
      </c>
      <c r="V221">
        <f>'Ctrl pct'!B219</f>
        <v>0.42128514056224903</v>
      </c>
      <c r="W221">
        <f>Controlled!B219</f>
        <v>223.66666666666666</v>
      </c>
      <c r="X221">
        <f>'Controlled pct'!B219</f>
        <v>0.26947791164658635</v>
      </c>
      <c r="Y221">
        <f>'Fight Time'!B219</f>
        <v>830</v>
      </c>
    </row>
    <row r="222" spans="1:25" x14ac:dyDescent="0.3">
      <c r="A222" t="str">
        <f>Control!A220</f>
        <v>Juliana Miller</v>
      </c>
      <c r="E222">
        <v>2</v>
      </c>
      <c r="F222">
        <v>2</v>
      </c>
      <c r="U222">
        <f>Control!B220</f>
        <v>229.33333333333334</v>
      </c>
      <c r="V222">
        <f>'Ctrl pct'!B220</f>
        <v>0.35119959162838182</v>
      </c>
      <c r="W222">
        <f>Controlled!B220</f>
        <v>185.66666666666666</v>
      </c>
      <c r="X222">
        <f>'Controlled pct'!B220</f>
        <v>0.28432873915262885</v>
      </c>
      <c r="Y222">
        <f>'Fight Time'!B220</f>
        <v>653</v>
      </c>
    </row>
    <row r="223" spans="1:25" x14ac:dyDescent="0.3">
      <c r="A223" t="str">
        <f>Control!A221</f>
        <v>Don Tale Mayes</v>
      </c>
      <c r="E223">
        <v>4</v>
      </c>
      <c r="F223">
        <v>7</v>
      </c>
      <c r="U223">
        <f>Control!B221</f>
        <v>52.454545454545453</v>
      </c>
      <c r="V223">
        <f>'Ctrl pct'!B221</f>
        <v>7.4721574721574716E-2</v>
      </c>
      <c r="W223">
        <f>Controlled!B221</f>
        <v>210.63636363636363</v>
      </c>
      <c r="X223">
        <f>'Controlled pct'!B221</f>
        <v>0.30005180005180004</v>
      </c>
      <c r="Y223">
        <f>'Fight Time'!B221</f>
        <v>702</v>
      </c>
    </row>
    <row r="224" spans="1:25" x14ac:dyDescent="0.3">
      <c r="A224" t="str">
        <f>Control!A222</f>
        <v>Thomas Petersen</v>
      </c>
      <c r="E224">
        <v>2</v>
      </c>
      <c r="F224">
        <v>2</v>
      </c>
      <c r="U224">
        <f>Control!B222</f>
        <v>128</v>
      </c>
      <c r="V224">
        <f>'Ctrl pct'!B222</f>
        <v>0.21694915254237288</v>
      </c>
      <c r="W224">
        <f>Controlled!B222</f>
        <v>3</v>
      </c>
      <c r="X224">
        <f>'Controlled pct'!B222</f>
        <v>5.084745762711864E-3</v>
      </c>
      <c r="Y224">
        <f>'Fight Time'!B222</f>
        <v>590</v>
      </c>
    </row>
    <row r="225" spans="1:26" x14ac:dyDescent="0.3">
      <c r="A225" t="str">
        <f>Control!A223</f>
        <v>Le Quang</v>
      </c>
      <c r="E225">
        <v>1</v>
      </c>
      <c r="F225">
        <v>2</v>
      </c>
      <c r="U225">
        <f>Control!B223</f>
        <v>126</v>
      </c>
      <c r="V225">
        <f>'Ctrl pct'!B223</f>
        <v>0.15869017632241814</v>
      </c>
      <c r="W225">
        <f>Controlled!B223</f>
        <v>19</v>
      </c>
      <c r="X225">
        <f>'Controlled pct'!B223</f>
        <v>2.3929471032745592E-2</v>
      </c>
      <c r="Y225">
        <f>'Fight Time'!B223</f>
        <v>794</v>
      </c>
    </row>
    <row r="226" spans="1:26" x14ac:dyDescent="0.3">
      <c r="A226" t="str">
        <f>Control!A224</f>
        <v>Gaston Bolanos</v>
      </c>
      <c r="E226">
        <v>2</v>
      </c>
      <c r="F226">
        <v>2</v>
      </c>
      <c r="U226">
        <f>Control!B224</f>
        <v>123</v>
      </c>
      <c r="V226">
        <f>'Ctrl pct'!B224</f>
        <v>0.15974025974025974</v>
      </c>
      <c r="W226">
        <f>Controlled!B224</f>
        <v>280.33333333333331</v>
      </c>
      <c r="X226">
        <f>'Controlled pct'!B224</f>
        <v>0.36406926406926404</v>
      </c>
      <c r="Y226">
        <f>'Fight Time'!B224</f>
        <v>770</v>
      </c>
    </row>
    <row r="227" spans="1:26" x14ac:dyDescent="0.3">
      <c r="A227" t="str">
        <f>Control!A225</f>
        <v>Gillian Robertson</v>
      </c>
      <c r="E227">
        <v>13</v>
      </c>
      <c r="F227">
        <v>6</v>
      </c>
      <c r="U227">
        <f>Control!B225</f>
        <v>288.27777777777777</v>
      </c>
      <c r="V227">
        <f>'Ctrl pct'!B225</f>
        <v>0.46874435411020776</v>
      </c>
      <c r="W227">
        <f>Controlled!B225</f>
        <v>93.444444444444443</v>
      </c>
      <c r="X227">
        <f>'Controlled pct'!B225</f>
        <v>0.15194218608852755</v>
      </c>
      <c r="Y227">
        <f>'Fight Time'!B225</f>
        <v>615</v>
      </c>
    </row>
    <row r="228" spans="1:26" x14ac:dyDescent="0.3">
      <c r="A228" t="str">
        <f>Control!A226</f>
        <v>Marina Rodriguez</v>
      </c>
      <c r="E228">
        <v>7</v>
      </c>
      <c r="F228">
        <v>6</v>
      </c>
      <c r="U228">
        <f>Control!B226</f>
        <v>50.857142857142854</v>
      </c>
      <c r="V228">
        <f>'Ctrl pct'!B226</f>
        <v>5.9831932773109241E-2</v>
      </c>
      <c r="W228">
        <f>Controlled!B226</f>
        <v>281.71428571428572</v>
      </c>
      <c r="X228">
        <f>'Controlled pct'!B226</f>
        <v>0.33142857142857146</v>
      </c>
      <c r="Y228">
        <f>'Fight Time'!B226</f>
        <v>850</v>
      </c>
    </row>
    <row r="229" spans="1:26" x14ac:dyDescent="0.3">
      <c r="A229" t="str">
        <f>Control!A227</f>
        <v>Azamat Bekoev</v>
      </c>
      <c r="E229">
        <v>2</v>
      </c>
      <c r="F229">
        <v>0</v>
      </c>
      <c r="U229">
        <f>Control!B227</f>
        <v>134</v>
      </c>
      <c r="V229">
        <f>'Ctrl pct'!B227</f>
        <v>0.72826086956521741</v>
      </c>
      <c r="W229">
        <f>Controlled!B227</f>
        <v>0</v>
      </c>
      <c r="X229">
        <f>'Controlled pct'!B227</f>
        <v>0</v>
      </c>
      <c r="Y229">
        <f>'Fight Time'!B227</f>
        <v>184</v>
      </c>
    </row>
    <row r="230" spans="1:26" x14ac:dyDescent="0.3">
      <c r="A230" t="str">
        <f>Control!A228</f>
        <v>Ryan Loder</v>
      </c>
      <c r="E230">
        <v>1</v>
      </c>
      <c r="F230">
        <v>1</v>
      </c>
      <c r="U230">
        <f>Control!B228</f>
        <v>285</v>
      </c>
      <c r="V230">
        <f>'Ctrl pct'!B228</f>
        <v>0.69682151589242058</v>
      </c>
      <c r="W230">
        <f>Controlled!B228</f>
        <v>98</v>
      </c>
      <c r="X230">
        <f>'Controlled pct'!B228</f>
        <v>0.23960880195599021</v>
      </c>
      <c r="Y230">
        <f>'Fight Time'!B228</f>
        <v>409</v>
      </c>
    </row>
    <row r="231" spans="1:26" x14ac:dyDescent="0.3">
      <c r="A231" t="str">
        <f>Control!A229</f>
        <v>Serhiy Sidey</v>
      </c>
      <c r="E231">
        <v>2</v>
      </c>
      <c r="F231">
        <v>1</v>
      </c>
      <c r="U231">
        <f>Control!B229</f>
        <v>81.25</v>
      </c>
      <c r="V231">
        <f>'Ctrl pct'!B229</f>
        <v>0.12519260400616333</v>
      </c>
      <c r="W231">
        <f>Controlled!B229</f>
        <v>74.75</v>
      </c>
      <c r="X231">
        <f>'Controlled pct'!B229</f>
        <v>0.11517719568567027</v>
      </c>
      <c r="Y231">
        <f>'Fight Time'!B229</f>
        <v>649</v>
      </c>
    </row>
    <row r="232" spans="1:26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</v>
      </c>
      <c r="F232">
        <v>2</v>
      </c>
      <c r="G232">
        <v>0.5</v>
      </c>
      <c r="H232">
        <v>0.4</v>
      </c>
      <c r="I232">
        <v>0.08</v>
      </c>
      <c r="J232">
        <v>0</v>
      </c>
      <c r="K232">
        <v>0.42</v>
      </c>
      <c r="L232">
        <v>0.6</v>
      </c>
      <c r="M232" s="8">
        <v>5.0999999999999996</v>
      </c>
      <c r="N232" s="8">
        <v>4.13</v>
      </c>
      <c r="O232">
        <v>0.55000000000000004</v>
      </c>
      <c r="P232">
        <v>0.42</v>
      </c>
      <c r="Q232">
        <v>0.03</v>
      </c>
      <c r="R232">
        <v>0</v>
      </c>
      <c r="S232">
        <v>0</v>
      </c>
      <c r="T232">
        <v>0.56999999999999995</v>
      </c>
      <c r="U232">
        <f>Control!B230</f>
        <v>37.666666666666664</v>
      </c>
      <c r="V232">
        <f>'Ctrl pct'!B230</f>
        <v>6.0752688172043004E-2</v>
      </c>
      <c r="W232">
        <f>Controlled!B230</f>
        <v>85.333333333333329</v>
      </c>
      <c r="X232">
        <f>'Controlled pct'!B230</f>
        <v>0.13763440860215054</v>
      </c>
      <c r="Y232">
        <f>'Fight Time'!B230</f>
        <v>620</v>
      </c>
      <c r="Z232">
        <v>-1</v>
      </c>
    </row>
    <row r="233" spans="1:26" x14ac:dyDescent="0.3">
      <c r="A233" t="str">
        <f>Control!A231</f>
        <v>Daniel Marcos</v>
      </c>
      <c r="E233">
        <v>9</v>
      </c>
      <c r="F233">
        <v>2</v>
      </c>
      <c r="U233">
        <f>Control!B231</f>
        <v>62.5</v>
      </c>
      <c r="V233">
        <f>'Ctrl pct'!B231</f>
        <v>8.2453825857519786E-2</v>
      </c>
      <c r="W233">
        <f>Controlled!B231</f>
        <v>91</v>
      </c>
      <c r="X233">
        <f>'Controlled pct'!B231</f>
        <v>0.12005277044854881</v>
      </c>
      <c r="Y233">
        <f>'Fight Time'!B231</f>
        <v>758</v>
      </c>
    </row>
    <row r="234" spans="1:26" x14ac:dyDescent="0.3">
      <c r="A234" t="str">
        <f>Control!A232</f>
        <v>Montel Jackson</v>
      </c>
      <c r="E234">
        <v>4</v>
      </c>
      <c r="F234">
        <v>1</v>
      </c>
      <c r="U234">
        <f>Control!B232</f>
        <v>262.22222222222223</v>
      </c>
      <c r="V234">
        <f>'Ctrl pct'!B232</f>
        <v>0.43776664811723243</v>
      </c>
      <c r="W234">
        <f>Controlled!B232</f>
        <v>116.77777777777777</v>
      </c>
      <c r="X234">
        <f>'Controlled pct'!B232</f>
        <v>0.19495455388610647</v>
      </c>
      <c r="Y234">
        <f>'Fight Time'!B232</f>
        <v>599</v>
      </c>
    </row>
    <row r="235" spans="1:26" x14ac:dyDescent="0.3">
      <c r="A235" t="str">
        <f>Control!A233</f>
        <v>Bo Nickal</v>
      </c>
      <c r="E235">
        <v>4</v>
      </c>
      <c r="F235">
        <v>1</v>
      </c>
      <c r="U235">
        <f>Control!B233</f>
        <v>107.16666666666667</v>
      </c>
      <c r="V235">
        <f>'Ctrl pct'!B233</f>
        <v>0.36827033218785798</v>
      </c>
      <c r="W235">
        <f>Controlled!B233</f>
        <v>2.1666666666666665</v>
      </c>
      <c r="X235">
        <f>'Controlled pct'!B233</f>
        <v>7.4455899198167235E-3</v>
      </c>
      <c r="Y235">
        <f>'Fight Time'!B233</f>
        <v>291</v>
      </c>
    </row>
    <row r="236" spans="1:26" x14ac:dyDescent="0.3">
      <c r="A236" t="str">
        <f>Control!A234</f>
        <v>Reinier de Ridder</v>
      </c>
      <c r="E236">
        <v>3</v>
      </c>
      <c r="F236">
        <v>0</v>
      </c>
      <c r="U236">
        <f>Control!B234</f>
        <v>207</v>
      </c>
      <c r="V236">
        <f>'Ctrl pct'!B234</f>
        <v>0.45196506550218341</v>
      </c>
      <c r="W236">
        <f>Controlled!B234</f>
        <v>86.5</v>
      </c>
      <c r="X236">
        <f>'Controlled pct'!B234</f>
        <v>0.18886462882096069</v>
      </c>
      <c r="Y236">
        <f>'Fight Time'!B234</f>
        <v>458</v>
      </c>
    </row>
    <row r="237" spans="1:26" x14ac:dyDescent="0.3">
      <c r="A237" t="str">
        <f>Control!A235</f>
        <v>Bekzat Almakhan</v>
      </c>
      <c r="E237">
        <v>1</v>
      </c>
      <c r="F237">
        <v>1</v>
      </c>
      <c r="U237">
        <f>Control!B235</f>
        <v>34</v>
      </c>
      <c r="V237">
        <f>'Ctrl pct'!B235</f>
        <v>7.0539419087136929E-2</v>
      </c>
      <c r="W237">
        <f>Controlled!B235</f>
        <v>686</v>
      </c>
      <c r="X237">
        <f>'Controlled pct'!B235</f>
        <v>1.4232365145228216</v>
      </c>
      <c r="Y237">
        <f>'Fight Time'!B235</f>
        <v>482</v>
      </c>
    </row>
    <row r="238" spans="1:26" x14ac:dyDescent="0.3">
      <c r="A238" t="str">
        <f>Control!A236</f>
        <v>Brad Katona</v>
      </c>
      <c r="E238">
        <v>4</v>
      </c>
      <c r="F238">
        <v>5</v>
      </c>
      <c r="U238">
        <f>Control!B236</f>
        <v>258.75</v>
      </c>
      <c r="V238">
        <f>'Ctrl pct'!B236</f>
        <v>0.32063197026022305</v>
      </c>
      <c r="W238">
        <f>Controlled!B236</f>
        <v>98.857142857142861</v>
      </c>
      <c r="X238">
        <f>'Controlled pct'!B236</f>
        <v>0.12249955744379537</v>
      </c>
      <c r="Y238">
        <f>'Fight Time'!B236</f>
        <v>807</v>
      </c>
    </row>
    <row r="239" spans="1:26" x14ac:dyDescent="0.3">
      <c r="A239" t="str">
        <f>Control!A237</f>
        <v>Lee Jeong Yeong</v>
      </c>
      <c r="E239">
        <v>2</v>
      </c>
      <c r="F239">
        <v>2</v>
      </c>
      <c r="U239">
        <f>Control!B237</f>
        <v>106</v>
      </c>
      <c r="V239">
        <f>'Ctrl pct'!B237</f>
        <v>0.22362869198312235</v>
      </c>
      <c r="W239">
        <f>Controlled!B237</f>
        <v>272.33333333333331</v>
      </c>
      <c r="X239">
        <f>'Controlled pct'!B237</f>
        <v>0.57454289732770747</v>
      </c>
      <c r="Y239">
        <f>'Fight Time'!B237</f>
        <v>474</v>
      </c>
    </row>
    <row r="240" spans="1:26" x14ac:dyDescent="0.3">
      <c r="A240" t="str">
        <f>Control!A238</f>
        <v>Daniel Santos</v>
      </c>
      <c r="E240">
        <v>3</v>
      </c>
      <c r="F240">
        <v>1</v>
      </c>
      <c r="U240">
        <f>Control!B238</f>
        <v>248.33333333333334</v>
      </c>
      <c r="V240">
        <f>'Ctrl pct'!B238</f>
        <v>0.30395756833945331</v>
      </c>
      <c r="W240">
        <f>Controlled!B238</f>
        <v>73.666666666666671</v>
      </c>
      <c r="X240">
        <f>'Controlled pct'!B238</f>
        <v>9.0167278661770711E-2</v>
      </c>
      <c r="Y240">
        <f>'Fight Time'!B238</f>
        <v>817</v>
      </c>
    </row>
    <row r="241" spans="1:25" x14ac:dyDescent="0.3">
      <c r="A241" t="str">
        <f>Control!A239</f>
        <v>Bruno Silva</v>
      </c>
      <c r="E241">
        <v>4</v>
      </c>
      <c r="F241">
        <v>7</v>
      </c>
      <c r="U241">
        <f>Control!B239</f>
        <v>72.7</v>
      </c>
      <c r="V241">
        <f>'Ctrl pct'!B239</f>
        <v>0.1369114877589454</v>
      </c>
      <c r="W241">
        <f>Controlled!B239</f>
        <v>156.19999999999999</v>
      </c>
      <c r="X241">
        <f>'Controlled pct'!B239</f>
        <v>0.29416195856873822</v>
      </c>
      <c r="Y241">
        <f>'Fight Time'!B239</f>
        <v>531</v>
      </c>
    </row>
    <row r="242" spans="1:25" x14ac:dyDescent="0.3">
      <c r="A242" t="str">
        <f>Control!A240</f>
        <v>Marc-Andre Barriault</v>
      </c>
      <c r="E242">
        <v>6</v>
      </c>
      <c r="F242">
        <v>8</v>
      </c>
      <c r="U242">
        <f>Control!B240</f>
        <v>54.9</v>
      </c>
      <c r="V242">
        <f>'Ctrl pct'!B240</f>
        <v>9.4006849315068489E-2</v>
      </c>
      <c r="W242">
        <f>Controlled!B240</f>
        <v>120.8</v>
      </c>
      <c r="X242">
        <f>'Controlled pct'!B240</f>
        <v>0.20684931506849313</v>
      </c>
      <c r="Y242">
        <f>'Fight Time'!B240</f>
        <v>584</v>
      </c>
    </row>
    <row r="243" spans="1:25" x14ac:dyDescent="0.3">
      <c r="A243" t="str">
        <f>Control!A241</f>
        <v>Ivan Erslan</v>
      </c>
      <c r="E243">
        <v>0</v>
      </c>
      <c r="F243">
        <v>2</v>
      </c>
      <c r="U243">
        <f>Control!B241</f>
        <v>319</v>
      </c>
      <c r="V243">
        <f>'Ctrl pct'!B241</f>
        <v>0.35444444444444445</v>
      </c>
      <c r="W243">
        <f>Controlled!B241</f>
        <v>119</v>
      </c>
      <c r="X243">
        <f>'Controlled pct'!B241</f>
        <v>0.13222222222222221</v>
      </c>
      <c r="Y243">
        <f>'Fight Time'!B241</f>
        <v>900</v>
      </c>
    </row>
    <row r="244" spans="1:25" x14ac:dyDescent="0.3">
      <c r="A244" t="str">
        <f>Control!A242</f>
        <v>Navajo Stirling</v>
      </c>
      <c r="E244">
        <v>2</v>
      </c>
      <c r="F244">
        <v>0</v>
      </c>
      <c r="U244">
        <f>Control!B242</f>
        <v>55</v>
      </c>
      <c r="V244">
        <f>'Ctrl pct'!B242</f>
        <v>7.3627844712182061E-2</v>
      </c>
      <c r="W244">
        <f>Controlled!B242</f>
        <v>108</v>
      </c>
      <c r="X244">
        <f>'Controlled pct'!B242</f>
        <v>0.14457831325301204</v>
      </c>
      <c r="Y244">
        <f>'Fight Time'!B242</f>
        <v>747</v>
      </c>
    </row>
    <row r="245" spans="1:25" x14ac:dyDescent="0.3">
      <c r="A245" t="str">
        <f>Control!A243</f>
        <v>Jasmine Jasudavicius</v>
      </c>
      <c r="E245">
        <v>8</v>
      </c>
      <c r="F245">
        <v>2</v>
      </c>
      <c r="U245">
        <f>Control!B243</f>
        <v>432.7</v>
      </c>
      <c r="V245">
        <f>'Ctrl pct'!B243</f>
        <v>0.53092024539877303</v>
      </c>
      <c r="W245">
        <f>Controlled!B243</f>
        <v>23.9</v>
      </c>
      <c r="X245">
        <f>'Controlled pct'!B243</f>
        <v>2.9325153374233127E-2</v>
      </c>
      <c r="Y245">
        <f>'Fight Time'!B243</f>
        <v>815</v>
      </c>
    </row>
    <row r="246" spans="1:25" x14ac:dyDescent="0.3">
      <c r="A246" t="str">
        <f>Control!A244</f>
        <v>Charles Radtke</v>
      </c>
      <c r="E246">
        <v>3</v>
      </c>
      <c r="F246">
        <v>2</v>
      </c>
      <c r="U246">
        <f>Control!B244</f>
        <v>147.25</v>
      </c>
      <c r="V246" t="e">
        <f>'Ctrl pct'!B244</f>
        <v>#DIV/0!</v>
      </c>
      <c r="W246">
        <f>Controlled!B244</f>
        <v>6.5</v>
      </c>
      <c r="X246" t="e">
        <f>'Controlled pct'!B244</f>
        <v>#DIV/0!</v>
      </c>
      <c r="Y246">
        <f>'Fight Time'!B244</f>
        <v>0</v>
      </c>
    </row>
    <row r="247" spans="1:25" x14ac:dyDescent="0.3">
      <c r="A247" t="str">
        <f>Control!A245</f>
        <v>Mike Malott</v>
      </c>
      <c r="E247">
        <v>5</v>
      </c>
      <c r="F247">
        <v>1</v>
      </c>
      <c r="U247">
        <f>Control!B245</f>
        <v>91.5</v>
      </c>
      <c r="V247">
        <f>'Ctrl pct'!B245</f>
        <v>0.18788501026694046</v>
      </c>
      <c r="W247">
        <f>Controlled!B245</f>
        <v>23.5</v>
      </c>
      <c r="X247">
        <f>'Controlled pct'!B245</f>
        <v>4.8254620123203286E-2</v>
      </c>
      <c r="Y247">
        <f>'Fight Time'!B245</f>
        <v>487</v>
      </c>
    </row>
    <row r="248" spans="1:25" x14ac:dyDescent="0.3">
      <c r="A248" t="str">
        <f>Control!A246</f>
        <v>Kyle Prepolec</v>
      </c>
      <c r="E248">
        <v>0</v>
      </c>
      <c r="F248">
        <v>3</v>
      </c>
      <c r="U248">
        <f>Control!B246</f>
        <v>24</v>
      </c>
      <c r="V248">
        <f>'Ctrl pct'!B246</f>
        <v>3.1914893617021274E-2</v>
      </c>
      <c r="W248">
        <f>Controlled!B246</f>
        <v>172.5</v>
      </c>
      <c r="X248">
        <f>'Controlled pct'!B246</f>
        <v>0.22938829787234041</v>
      </c>
      <c r="Y248">
        <f>'Fight Time'!B246</f>
        <v>752</v>
      </c>
    </row>
    <row r="249" spans="1:25" x14ac:dyDescent="0.3">
      <c r="A249" t="str">
        <f>Control!A247</f>
        <v>Benoit Saint-Denis</v>
      </c>
      <c r="E249">
        <v>6</v>
      </c>
      <c r="F249">
        <v>3</v>
      </c>
      <c r="U249">
        <f>Control!B247</f>
        <v>183.75</v>
      </c>
      <c r="V249">
        <f>'Ctrl pct'!B247</f>
        <v>0.4056291390728477</v>
      </c>
      <c r="W249">
        <f>Controlled!B247</f>
        <v>49.375</v>
      </c>
      <c r="X249">
        <f>'Controlled pct'!B247</f>
        <v>0.10899558498896247</v>
      </c>
      <c r="Y249">
        <f>'Fight Time'!B247</f>
        <v>453</v>
      </c>
    </row>
    <row r="250" spans="1:25" x14ac:dyDescent="0.3">
      <c r="A250" t="str">
        <f>Control!A248</f>
        <v>Natalia Silva</v>
      </c>
      <c r="E250">
        <v>7</v>
      </c>
      <c r="F250">
        <v>0</v>
      </c>
      <c r="U250">
        <f>Control!B248</f>
        <v>44.166666666666664</v>
      </c>
      <c r="V250">
        <f>'Ctrl pct'!B248</f>
        <v>5.7658833768494337E-2</v>
      </c>
      <c r="W250">
        <f>Controlled!B248</f>
        <v>167.5</v>
      </c>
      <c r="X250">
        <f>'Controlled pct'!B248</f>
        <v>0.21866840731070497</v>
      </c>
      <c r="Y250">
        <f>'Fight Time'!B248</f>
        <v>766</v>
      </c>
    </row>
    <row r="251" spans="1:25" x14ac:dyDescent="0.3">
      <c r="A251" t="str">
        <f>Control!A249</f>
        <v>Alexa Grasso</v>
      </c>
      <c r="E251">
        <v>8</v>
      </c>
      <c r="F251">
        <v>5</v>
      </c>
      <c r="U251">
        <f>Control!B249</f>
        <v>123.14285714285714</v>
      </c>
      <c r="V251">
        <f>'Ctrl pct'!B249</f>
        <v>0.12989752863170584</v>
      </c>
      <c r="W251">
        <f>Controlled!B249</f>
        <v>322</v>
      </c>
      <c r="X251">
        <f>'Controlled pct'!B249</f>
        <v>0.33966244725738398</v>
      </c>
      <c r="Y251">
        <f>'Fight Time'!B249</f>
        <v>948</v>
      </c>
    </row>
    <row r="252" spans="1:25" x14ac:dyDescent="0.3">
      <c r="A252" t="str">
        <f>Control!A250</f>
        <v>Aiemann Zahabi</v>
      </c>
      <c r="E252">
        <v>7</v>
      </c>
      <c r="F252">
        <v>2</v>
      </c>
      <c r="U252">
        <f>Control!B250</f>
        <v>5.2</v>
      </c>
      <c r="V252">
        <f>'Ctrl pct'!B250</f>
        <v>7.3550212164073554E-3</v>
      </c>
      <c r="W252">
        <f>Controlled!B250</f>
        <v>0</v>
      </c>
      <c r="X252">
        <f>'Controlled pct'!B250</f>
        <v>0</v>
      </c>
      <c r="Y252">
        <f>'Fight Time'!B250</f>
        <v>707</v>
      </c>
    </row>
    <row r="253" spans="1:25" x14ac:dyDescent="0.3">
      <c r="A253" t="str">
        <f>Control!A251</f>
        <v>Jose Aldo</v>
      </c>
      <c r="E253">
        <v>14</v>
      </c>
      <c r="F253">
        <v>9</v>
      </c>
      <c r="U253">
        <f>Control!B251</f>
        <v>52.5</v>
      </c>
      <c r="V253">
        <f>'Ctrl pct'!B251</f>
        <v>6.1260210035005834E-2</v>
      </c>
      <c r="W253">
        <f>Controlled!B251</f>
        <v>257.5</v>
      </c>
      <c r="X253">
        <f>'Controlled pct'!B251</f>
        <v>0.30046674445740956</v>
      </c>
      <c r="Y253">
        <f>'Fight Time'!B251</f>
        <v>857</v>
      </c>
    </row>
    <row r="254" spans="1:25" x14ac:dyDescent="0.3">
      <c r="A254" t="str">
        <f>Control!A252</f>
        <v>Manon Fiorot</v>
      </c>
      <c r="E254">
        <v>7</v>
      </c>
      <c r="F254">
        <v>1</v>
      </c>
      <c r="U254">
        <f>Control!B252</f>
        <v>88.285714285714292</v>
      </c>
      <c r="V254">
        <f>'Ctrl pct'!B252</f>
        <v>0.10740354535974975</v>
      </c>
      <c r="W254">
        <f>Controlled!B252</f>
        <v>22.142857142857142</v>
      </c>
      <c r="X254">
        <f>'Controlled pct'!B252</f>
        <v>2.6937782412234965E-2</v>
      </c>
      <c r="Y254">
        <f>'Fight Time'!B252</f>
        <v>822</v>
      </c>
    </row>
    <row r="255" spans="1:25" x14ac:dyDescent="0.3">
      <c r="A255" t="str">
        <f>Control!A253</f>
        <v>Valentina Shevchenko</v>
      </c>
      <c r="E255">
        <v>14</v>
      </c>
      <c r="F255">
        <v>3</v>
      </c>
      <c r="U255">
        <f>Control!B253</f>
        <v>425.125</v>
      </c>
      <c r="V255">
        <f>'Ctrl pct'!B253</f>
        <v>0.37822508896797152</v>
      </c>
      <c r="W255">
        <f>Controlled!B253</f>
        <v>173.5</v>
      </c>
      <c r="X255">
        <f>'Controlled pct'!B253</f>
        <v>0.1543594306049822</v>
      </c>
      <c r="Y255">
        <f>'Fight Time'!B253</f>
        <v>1124</v>
      </c>
    </row>
    <row r="256" spans="1:25" x14ac:dyDescent="0.3">
      <c r="A256" t="str">
        <f>Control!A254</f>
        <v>Jack Della Maddalena</v>
      </c>
      <c r="E256">
        <v>8</v>
      </c>
      <c r="F256">
        <v>0</v>
      </c>
      <c r="U256">
        <f>Control!B254</f>
        <v>27</v>
      </c>
      <c r="V256" t="e">
        <f>'Ctrl pct'!B254</f>
        <v>#DIV/0!</v>
      </c>
      <c r="W256">
        <f>Controlled!B254</f>
        <v>127.25</v>
      </c>
      <c r="X256" t="e">
        <f>'Controlled pct'!B254</f>
        <v>#DIV/0!</v>
      </c>
      <c r="Y256">
        <f>'Fight Time'!B254</f>
        <v>0</v>
      </c>
    </row>
    <row r="257" spans="1:26" x14ac:dyDescent="0.3">
      <c r="A257" t="str">
        <f>Control!A255</f>
        <v>Belal Muhammad</v>
      </c>
      <c r="E257">
        <v>15</v>
      </c>
      <c r="F257">
        <v>4</v>
      </c>
      <c r="U257">
        <f>Control!B255</f>
        <v>269.25</v>
      </c>
      <c r="V257">
        <f>'Ctrl pct'!B255</f>
        <v>0.29171180931744312</v>
      </c>
      <c r="W257">
        <f>Controlled!B255</f>
        <v>97.125</v>
      </c>
      <c r="X257">
        <f>'Controlled pct'!B255</f>
        <v>0.10522751895991332</v>
      </c>
      <c r="Y257">
        <f>'Fight Time'!B255</f>
        <v>923</v>
      </c>
    </row>
    <row r="258" spans="1:26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</v>
      </c>
      <c r="F258">
        <v>2</v>
      </c>
      <c r="G258">
        <v>0.44</v>
      </c>
      <c r="H258">
        <v>0</v>
      </c>
      <c r="I258">
        <v>0.44</v>
      </c>
      <c r="J258">
        <v>0.28000000000000003</v>
      </c>
      <c r="K258">
        <v>0.11</v>
      </c>
      <c r="L258">
        <v>0.71</v>
      </c>
      <c r="M258" s="8">
        <v>4.97</v>
      </c>
      <c r="N258" s="8">
        <v>4.97</v>
      </c>
      <c r="O258">
        <v>0.68</v>
      </c>
      <c r="P258">
        <v>0.17</v>
      </c>
      <c r="Q258">
        <v>0.15</v>
      </c>
      <c r="R258">
        <v>1</v>
      </c>
      <c r="S258">
        <v>0.4</v>
      </c>
      <c r="T258">
        <v>1</v>
      </c>
      <c r="U258">
        <f>Control!B256</f>
        <v>141.66666666666666</v>
      </c>
      <c r="V258">
        <f>'Ctrl pct'!B256</f>
        <v>0.15740740740740738</v>
      </c>
      <c r="W258">
        <f>Controlled!B256</f>
        <v>14</v>
      </c>
      <c r="X258">
        <f>'Controlled pct'!B256</f>
        <v>1.5555555555555555E-2</v>
      </c>
      <c r="Y258">
        <f>'Fight Time'!B256</f>
        <v>900</v>
      </c>
      <c r="Z258">
        <v>1</v>
      </c>
    </row>
    <row r="259" spans="1:26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0</v>
      </c>
      <c r="F259">
        <v>3</v>
      </c>
      <c r="G259">
        <v>0.14000000000000001</v>
      </c>
      <c r="H259">
        <v>0.13</v>
      </c>
      <c r="I259">
        <v>0.56000000000000005</v>
      </c>
      <c r="J259">
        <v>0.13</v>
      </c>
      <c r="K259">
        <v>0.28000000000000003</v>
      </c>
      <c r="L259">
        <v>0.75</v>
      </c>
      <c r="M259" s="8">
        <v>4.3600000000000003</v>
      </c>
      <c r="N259" s="8">
        <v>5.2</v>
      </c>
      <c r="O259">
        <v>0.67</v>
      </c>
      <c r="P259">
        <v>0.23</v>
      </c>
      <c r="Q259">
        <v>0.09</v>
      </c>
      <c r="R259">
        <v>0.33</v>
      </c>
      <c r="S259">
        <v>0.12</v>
      </c>
      <c r="T259">
        <v>0.88</v>
      </c>
      <c r="U259">
        <f>Control!B257</f>
        <v>47</v>
      </c>
      <c r="V259">
        <f>'Ctrl pct'!B257</f>
        <v>5.2222222222222225E-2</v>
      </c>
      <c r="W259">
        <f>Controlled!B257</f>
        <v>53</v>
      </c>
      <c r="X259">
        <f>'Controlled pct'!B257</f>
        <v>5.8888888888888886E-2</v>
      </c>
      <c r="Y259">
        <f>'Fight Time'!B257</f>
        <v>900</v>
      </c>
      <c r="Z259">
        <v>-3</v>
      </c>
    </row>
    <row r="260" spans="1:26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2</v>
      </c>
      <c r="F260">
        <v>1</v>
      </c>
      <c r="G260">
        <v>0.56000000000000005</v>
      </c>
      <c r="H260">
        <v>0</v>
      </c>
      <c r="I260">
        <v>0.11</v>
      </c>
      <c r="J260">
        <v>0.5</v>
      </c>
      <c r="K260">
        <v>0.33</v>
      </c>
      <c r="L260">
        <v>0.5</v>
      </c>
      <c r="M260" s="8">
        <v>5.63</v>
      </c>
      <c r="N260" s="8">
        <v>2.58</v>
      </c>
      <c r="O260">
        <v>0.81</v>
      </c>
      <c r="P260">
        <v>0.13</v>
      </c>
      <c r="Q260">
        <v>7.0000000000000007E-2</v>
      </c>
      <c r="R260">
        <v>2.11</v>
      </c>
      <c r="S260">
        <v>0.75</v>
      </c>
      <c r="T260">
        <v>0.85</v>
      </c>
      <c r="U260">
        <f>Control!B258</f>
        <v>62.666666666666664</v>
      </c>
      <c r="V260">
        <f>'Ctrl pct'!B258</f>
        <v>0.14676034348165495</v>
      </c>
      <c r="W260">
        <f>Controlled!B258</f>
        <v>38.333333333333336</v>
      </c>
      <c r="X260">
        <f>'Controlled pct'!B258</f>
        <v>8.9773614363778301E-2</v>
      </c>
      <c r="Y260">
        <f>'Fight Time'!B258</f>
        <v>427</v>
      </c>
      <c r="Z260">
        <v>1</v>
      </c>
    </row>
    <row r="261" spans="1:26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5</v>
      </c>
      <c r="F261">
        <v>3</v>
      </c>
      <c r="G261">
        <v>0.18</v>
      </c>
      <c r="H261">
        <v>0</v>
      </c>
      <c r="I261">
        <v>0.55000000000000004</v>
      </c>
      <c r="J261">
        <v>0.67</v>
      </c>
      <c r="K261">
        <v>0.27</v>
      </c>
      <c r="L261">
        <v>0.33</v>
      </c>
      <c r="M261" s="8">
        <v>2.5499999999999998</v>
      </c>
      <c r="N261" s="8">
        <v>1.84</v>
      </c>
      <c r="O261">
        <v>0.22</v>
      </c>
      <c r="P261">
        <v>0.26</v>
      </c>
      <c r="Q261">
        <v>0.52</v>
      </c>
      <c r="R261">
        <v>2.19</v>
      </c>
      <c r="S261">
        <v>0.25</v>
      </c>
      <c r="T261">
        <v>0.3</v>
      </c>
      <c r="U261">
        <f>Control!B259</f>
        <v>199.125</v>
      </c>
      <c r="V261">
        <f>'Ctrl pct'!B259</f>
        <v>0.4833131067961165</v>
      </c>
      <c r="W261">
        <f>Controlled!B259</f>
        <v>119.75</v>
      </c>
      <c r="X261">
        <f>'Controlled pct'!B259</f>
        <v>0.29065533980582525</v>
      </c>
      <c r="Y261">
        <f>'Fight Time'!B259</f>
        <v>412</v>
      </c>
      <c r="Z261">
        <v>1</v>
      </c>
    </row>
    <row r="262" spans="1:26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</v>
      </c>
      <c r="F262">
        <v>0</v>
      </c>
      <c r="G262">
        <v>0.73</v>
      </c>
      <c r="H262">
        <v>0</v>
      </c>
      <c r="I262">
        <v>0.18</v>
      </c>
      <c r="J262">
        <v>0</v>
      </c>
      <c r="K262">
        <v>0.09</v>
      </c>
      <c r="L262">
        <v>1</v>
      </c>
      <c r="M262" s="8">
        <v>4.5599999999999996</v>
      </c>
      <c r="N262" s="8">
        <v>3.12</v>
      </c>
      <c r="O262">
        <v>0.61</v>
      </c>
      <c r="P262">
        <v>0.28999999999999998</v>
      </c>
      <c r="Q262">
        <v>0.11</v>
      </c>
      <c r="R262">
        <v>3.6</v>
      </c>
      <c r="S262">
        <v>0.66</v>
      </c>
      <c r="T262">
        <v>1</v>
      </c>
      <c r="U262">
        <f>Control!B260</f>
        <v>386</v>
      </c>
      <c r="V262">
        <f>'Ctrl pct'!B260</f>
        <v>0.77200000000000002</v>
      </c>
      <c r="W262">
        <f>Controlled!B260</f>
        <v>3</v>
      </c>
      <c r="X262">
        <f>'Controlled pct'!B260</f>
        <v>6.0000000000000001E-3</v>
      </c>
      <c r="Y262">
        <f>'Fight Time'!B260</f>
        <v>500</v>
      </c>
      <c r="Z262">
        <v>3</v>
      </c>
    </row>
    <row r="263" spans="1:26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7</v>
      </c>
      <c r="F263">
        <v>7</v>
      </c>
      <c r="G263">
        <v>0.38</v>
      </c>
      <c r="H263">
        <v>0.43</v>
      </c>
      <c r="I263">
        <v>0.31</v>
      </c>
      <c r="J263">
        <v>0.43</v>
      </c>
      <c r="K263">
        <v>0.31</v>
      </c>
      <c r="L263">
        <v>0.14000000000000001</v>
      </c>
      <c r="M263" s="8">
        <v>3.17</v>
      </c>
      <c r="N263" s="8">
        <v>2.39</v>
      </c>
      <c r="O263">
        <v>0.75</v>
      </c>
      <c r="P263">
        <v>0.09</v>
      </c>
      <c r="Q263">
        <v>0.16</v>
      </c>
      <c r="U263">
        <f>Control!B261</f>
        <v>101.6</v>
      </c>
      <c r="V263">
        <f>'Ctrl pct'!B261</f>
        <v>0.15417298937784521</v>
      </c>
      <c r="W263">
        <f>Controlled!B261</f>
        <v>128.9</v>
      </c>
      <c r="X263">
        <f>'Controlled pct'!B261</f>
        <v>0.19559939301972687</v>
      </c>
      <c r="Y263">
        <f>'Fight Time'!B261</f>
        <v>659</v>
      </c>
      <c r="Z263">
        <v>-3</v>
      </c>
    </row>
    <row r="264" spans="1:26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8</v>
      </c>
      <c r="F264">
        <v>4</v>
      </c>
      <c r="G264">
        <v>0.3</v>
      </c>
      <c r="H264">
        <v>0.33</v>
      </c>
      <c r="I264">
        <v>0.3</v>
      </c>
      <c r="J264">
        <v>0.33</v>
      </c>
      <c r="K264">
        <v>0.4</v>
      </c>
      <c r="L264">
        <v>0.33</v>
      </c>
      <c r="M264" s="8">
        <v>3.77</v>
      </c>
      <c r="N264" s="8">
        <v>2.79</v>
      </c>
      <c r="O264">
        <v>0.56999999999999995</v>
      </c>
      <c r="P264">
        <v>0.34</v>
      </c>
      <c r="Q264">
        <v>0.09</v>
      </c>
      <c r="R264">
        <v>2.37</v>
      </c>
      <c r="S264">
        <v>0.38</v>
      </c>
      <c r="T264">
        <v>0.7</v>
      </c>
      <c r="U264">
        <f>Control!B262</f>
        <v>181.75</v>
      </c>
      <c r="V264">
        <f>'Ctrl pct'!B262</f>
        <v>0.30962521294718909</v>
      </c>
      <c r="W264">
        <f>Controlled!B262</f>
        <v>192</v>
      </c>
      <c r="X264">
        <f>'Controlled pct'!B262</f>
        <v>0.3270868824531516</v>
      </c>
      <c r="Y264">
        <f>'Fight Time'!B262</f>
        <v>587</v>
      </c>
      <c r="Z264">
        <v>-1</v>
      </c>
    </row>
    <row r="265" spans="1:26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9</v>
      </c>
      <c r="F265">
        <v>4</v>
      </c>
      <c r="G265">
        <v>0.14000000000000001</v>
      </c>
      <c r="H265">
        <v>0.25</v>
      </c>
      <c r="I265">
        <v>0.28000000000000003</v>
      </c>
      <c r="J265">
        <v>0</v>
      </c>
      <c r="K265">
        <v>0.56000000000000005</v>
      </c>
      <c r="L265">
        <v>0.75</v>
      </c>
      <c r="M265" s="8">
        <v>2.92</v>
      </c>
      <c r="N265" s="8">
        <v>3.9</v>
      </c>
      <c r="O265">
        <v>0.77</v>
      </c>
      <c r="P265">
        <v>0.14000000000000001</v>
      </c>
      <c r="Q265">
        <v>0.09</v>
      </c>
      <c r="R265">
        <v>1.39</v>
      </c>
      <c r="S265">
        <v>0.44</v>
      </c>
      <c r="T265">
        <v>0.88</v>
      </c>
      <c r="U265">
        <f>Control!B263</f>
        <v>293.46153846153845</v>
      </c>
      <c r="V265">
        <f>'Ctrl pct'!B263</f>
        <v>0.31863359224922744</v>
      </c>
      <c r="W265">
        <f>Controlled!B263</f>
        <v>172.07692307692307</v>
      </c>
      <c r="X265">
        <f>'Controlled pct'!B263</f>
        <v>0.18683705002923243</v>
      </c>
      <c r="Y265">
        <f>'Fight Time'!B263</f>
        <v>921</v>
      </c>
      <c r="Z265">
        <v>1</v>
      </c>
    </row>
    <row r="266" spans="1:26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3</v>
      </c>
      <c r="F266">
        <v>1</v>
      </c>
      <c r="G266">
        <v>0.05</v>
      </c>
      <c r="H266">
        <v>0</v>
      </c>
      <c r="I266">
        <v>0.75</v>
      </c>
      <c r="J266">
        <v>0</v>
      </c>
      <c r="K266">
        <v>0.2</v>
      </c>
      <c r="L266">
        <v>1</v>
      </c>
      <c r="M266" s="8">
        <v>3.21</v>
      </c>
      <c r="N266" s="8">
        <v>2.2799999999999998</v>
      </c>
      <c r="O266">
        <v>0.65</v>
      </c>
      <c r="P266">
        <v>0.14000000000000001</v>
      </c>
      <c r="Q266">
        <v>0.21</v>
      </c>
      <c r="R266">
        <v>1.55</v>
      </c>
      <c r="S266">
        <v>0.26</v>
      </c>
      <c r="T266">
        <v>0.16</v>
      </c>
      <c r="U266">
        <f>Control!B264</f>
        <v>287.25</v>
      </c>
      <c r="V266">
        <f>'Ctrl pct'!B264</f>
        <v>0.39675414364640882</v>
      </c>
      <c r="W266">
        <f>Controlled!B264</f>
        <v>333.5</v>
      </c>
      <c r="X266">
        <f>'Controlled pct'!B264</f>
        <v>0.4606353591160221</v>
      </c>
      <c r="Y266">
        <f>'Fight Time'!B264</f>
        <v>724</v>
      </c>
      <c r="Z266">
        <v>3</v>
      </c>
    </row>
    <row r="267" spans="1:26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2</v>
      </c>
      <c r="F267">
        <v>2</v>
      </c>
      <c r="G267">
        <v>0.31</v>
      </c>
      <c r="H267">
        <v>0</v>
      </c>
      <c r="I267">
        <v>0.63</v>
      </c>
      <c r="J267">
        <v>0.67</v>
      </c>
      <c r="K267">
        <v>0.06</v>
      </c>
      <c r="L267">
        <v>0.33</v>
      </c>
      <c r="M267" s="8">
        <v>2.36</v>
      </c>
      <c r="N267" s="8">
        <v>2</v>
      </c>
      <c r="O267">
        <v>0.6</v>
      </c>
      <c r="P267">
        <v>0.21</v>
      </c>
      <c r="Q267">
        <v>0.19</v>
      </c>
      <c r="R267">
        <v>1.77</v>
      </c>
      <c r="S267">
        <v>0.33</v>
      </c>
      <c r="T267">
        <v>0.55000000000000004</v>
      </c>
      <c r="U267">
        <f>Control!B265</f>
        <v>165.2</v>
      </c>
      <c r="V267">
        <f>'Ctrl pct'!B265</f>
        <v>0.32455795677799604</v>
      </c>
      <c r="W267">
        <f>Controlled!B265</f>
        <v>216.6</v>
      </c>
      <c r="X267">
        <f>'Controlled pct'!B265</f>
        <v>0.4255402750491159</v>
      </c>
      <c r="Y267">
        <f>'Fight Time'!B265</f>
        <v>509</v>
      </c>
      <c r="Z267">
        <v>-1</v>
      </c>
    </row>
    <row r="268" spans="1:26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3</v>
      </c>
      <c r="F268">
        <v>6</v>
      </c>
      <c r="G268">
        <v>0.67</v>
      </c>
      <c r="H268">
        <v>0.8</v>
      </c>
      <c r="I268">
        <v>0.25</v>
      </c>
      <c r="J268">
        <v>0</v>
      </c>
      <c r="K268">
        <v>0.08</v>
      </c>
      <c r="L268">
        <v>0.2</v>
      </c>
      <c r="M268" s="8">
        <v>5.35</v>
      </c>
      <c r="N268" s="8">
        <v>4.8</v>
      </c>
      <c r="O268">
        <v>0.67</v>
      </c>
      <c r="P268">
        <v>0.27</v>
      </c>
      <c r="Q268">
        <v>0.06</v>
      </c>
      <c r="R268">
        <v>0.92</v>
      </c>
      <c r="S268">
        <v>0.12</v>
      </c>
      <c r="T268">
        <v>0.45</v>
      </c>
      <c r="U268">
        <f>Control!B266</f>
        <v>119.77777777777777</v>
      </c>
      <c r="V268">
        <f>'Ctrl pct'!B266</f>
        <v>0.27535121328224776</v>
      </c>
      <c r="W268">
        <f>Controlled!B266</f>
        <v>47.555555555555557</v>
      </c>
      <c r="X268">
        <f>'Controlled pct'!B266</f>
        <v>0.10932311621966795</v>
      </c>
      <c r="Y268">
        <f>'Fight Time'!B266</f>
        <v>435</v>
      </c>
      <c r="Z268">
        <v>-3</v>
      </c>
    </row>
    <row r="269" spans="1:26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3</v>
      </c>
      <c r="F269">
        <v>2</v>
      </c>
      <c r="G269">
        <v>0.63</v>
      </c>
      <c r="H269">
        <v>1</v>
      </c>
      <c r="I269">
        <v>0.25</v>
      </c>
      <c r="J269">
        <v>0</v>
      </c>
      <c r="K269">
        <v>0.13</v>
      </c>
      <c r="L269">
        <v>0</v>
      </c>
      <c r="M269" s="8">
        <v>4.9400000000000004</v>
      </c>
      <c r="N269" s="8">
        <v>3.45</v>
      </c>
      <c r="O269">
        <v>0.6</v>
      </c>
      <c r="P269">
        <v>0.25</v>
      </c>
      <c r="Q269">
        <v>0.15</v>
      </c>
      <c r="R269">
        <v>3.5</v>
      </c>
      <c r="S269">
        <v>0.55000000000000004</v>
      </c>
      <c r="T269">
        <v>0.33</v>
      </c>
      <c r="U269">
        <f>Control!B267</f>
        <v>72.666666666666671</v>
      </c>
      <c r="V269">
        <f>'Ctrl pct'!B267</f>
        <v>0.28274967574578469</v>
      </c>
      <c r="W269">
        <f>Controlled!B267</f>
        <v>107.5</v>
      </c>
      <c r="X269">
        <f>'Controlled pct'!B267</f>
        <v>0.41828793774319067</v>
      </c>
      <c r="Y269">
        <f>'Fight Time'!B267</f>
        <v>257</v>
      </c>
      <c r="Z269">
        <v>1</v>
      </c>
    </row>
    <row r="270" spans="1:26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</v>
      </c>
      <c r="F270">
        <v>1</v>
      </c>
      <c r="G270">
        <v>0.43</v>
      </c>
      <c r="H270">
        <v>1</v>
      </c>
      <c r="I270">
        <v>0.36</v>
      </c>
      <c r="J270">
        <v>0</v>
      </c>
      <c r="K270">
        <v>0.21</v>
      </c>
      <c r="L270">
        <v>0</v>
      </c>
      <c r="M270" s="8">
        <v>2.89</v>
      </c>
      <c r="N270" s="8">
        <v>3</v>
      </c>
      <c r="O270">
        <v>0.62</v>
      </c>
      <c r="P270">
        <v>0.22</v>
      </c>
      <c r="Q270">
        <v>0.16</v>
      </c>
      <c r="R270">
        <v>2.68</v>
      </c>
      <c r="S270">
        <v>0.33</v>
      </c>
      <c r="T270">
        <v>1</v>
      </c>
      <c r="U270">
        <f>Control!B268</f>
        <v>149.25</v>
      </c>
      <c r="V270">
        <f>'Ctrl pct'!B268</f>
        <v>0.26651785714285714</v>
      </c>
      <c r="W270">
        <f>Controlled!B268</f>
        <v>22.75</v>
      </c>
      <c r="X270">
        <f>'Controlled pct'!B268</f>
        <v>4.0625000000000001E-2</v>
      </c>
      <c r="Y270">
        <f>'Fight Time'!B268</f>
        <v>560</v>
      </c>
      <c r="Z270">
        <v>-1</v>
      </c>
    </row>
    <row r="271" spans="1:26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9</v>
      </c>
      <c r="F271">
        <v>6</v>
      </c>
      <c r="G271">
        <v>0.65</v>
      </c>
      <c r="H271">
        <v>0.22</v>
      </c>
      <c r="I271">
        <v>0.05</v>
      </c>
      <c r="J271">
        <v>0.22</v>
      </c>
      <c r="K271">
        <v>0.3</v>
      </c>
      <c r="L271">
        <v>0.56000000000000005</v>
      </c>
      <c r="M271" s="8">
        <v>5.33</v>
      </c>
      <c r="N271" s="8">
        <v>4.05</v>
      </c>
      <c r="O271">
        <v>0.68</v>
      </c>
      <c r="P271">
        <v>0.15</v>
      </c>
      <c r="Q271">
        <v>0.18</v>
      </c>
      <c r="R271">
        <v>0.33</v>
      </c>
      <c r="S271">
        <v>0.25</v>
      </c>
      <c r="T271">
        <v>0.62</v>
      </c>
      <c r="U271">
        <f>Control!B269</f>
        <v>53.272727272727273</v>
      </c>
      <c r="V271">
        <f>'Ctrl pct'!B269</f>
        <v>8.3499572527785698E-2</v>
      </c>
      <c r="W271">
        <f>Controlled!B269</f>
        <v>22</v>
      </c>
      <c r="X271">
        <f>'Controlled pct'!B269</f>
        <v>3.4482758620689655E-2</v>
      </c>
      <c r="Y271">
        <f>'Fight Time'!B269</f>
        <v>638</v>
      </c>
      <c r="Z271">
        <v>2</v>
      </c>
    </row>
    <row r="272" spans="1:26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7</v>
      </c>
      <c r="F272">
        <v>3</v>
      </c>
      <c r="G272">
        <v>0.39</v>
      </c>
      <c r="H272">
        <v>0.25</v>
      </c>
      <c r="I272">
        <v>0.35</v>
      </c>
      <c r="J272">
        <v>0.5</v>
      </c>
      <c r="K272">
        <v>0.26</v>
      </c>
      <c r="L272">
        <v>0.25</v>
      </c>
      <c r="M272" s="8">
        <v>3.81</v>
      </c>
      <c r="N272" s="8">
        <v>3.22</v>
      </c>
      <c r="O272">
        <v>0.56000000000000005</v>
      </c>
      <c r="P272">
        <v>0.32</v>
      </c>
      <c r="Q272">
        <v>0.13</v>
      </c>
      <c r="R272">
        <v>1.7</v>
      </c>
      <c r="S272">
        <v>0.51</v>
      </c>
      <c r="T272">
        <v>0.91</v>
      </c>
      <c r="U272">
        <f>Control!B270</f>
        <v>215.54545454545453</v>
      </c>
      <c r="V272">
        <f>'Ctrl pct'!B270</f>
        <v>0.29167179234838231</v>
      </c>
      <c r="W272">
        <f>Controlled!B270</f>
        <v>111</v>
      </c>
      <c r="X272">
        <f>'Controlled pct'!B270</f>
        <v>0.15020297699594046</v>
      </c>
      <c r="Y272">
        <f>'Fight Time'!B270</f>
        <v>739</v>
      </c>
      <c r="Z272">
        <v>-1</v>
      </c>
    </row>
    <row r="273" spans="1:26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8</v>
      </c>
      <c r="F273">
        <v>3</v>
      </c>
      <c r="G273">
        <v>0.33</v>
      </c>
      <c r="H273">
        <v>0</v>
      </c>
      <c r="I273">
        <v>0.21</v>
      </c>
      <c r="J273">
        <v>0</v>
      </c>
      <c r="K273">
        <v>0.46</v>
      </c>
      <c r="L273">
        <v>1</v>
      </c>
      <c r="M273" s="8">
        <v>3.23</v>
      </c>
      <c r="N273" s="8">
        <v>3.22</v>
      </c>
      <c r="O273">
        <v>0.75</v>
      </c>
      <c r="P273">
        <v>0.14000000000000001</v>
      </c>
      <c r="Q273">
        <v>0.11</v>
      </c>
      <c r="R273">
        <v>5.25</v>
      </c>
      <c r="S273">
        <v>0.35</v>
      </c>
      <c r="T273">
        <v>0.9</v>
      </c>
      <c r="U273">
        <f>Control!B271</f>
        <v>412.72727272727275</v>
      </c>
      <c r="V273">
        <f>'Ctrl pct'!B271</f>
        <v>0.5592510470559251</v>
      </c>
      <c r="W273">
        <f>Controlled!B271</f>
        <v>26.454545454545453</v>
      </c>
      <c r="X273">
        <f>'Controlled pct'!B271</f>
        <v>3.5846267553584624E-2</v>
      </c>
      <c r="Y273">
        <f>'Fight Time'!B271</f>
        <v>738</v>
      </c>
      <c r="Z273">
        <v>-1</v>
      </c>
    </row>
    <row r="274" spans="1:26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9</v>
      </c>
      <c r="F274">
        <v>2</v>
      </c>
      <c r="G274">
        <v>0.43</v>
      </c>
      <c r="H274">
        <v>0</v>
      </c>
      <c r="I274">
        <v>0.14000000000000001</v>
      </c>
      <c r="J274">
        <v>0</v>
      </c>
      <c r="K274">
        <v>0.43</v>
      </c>
      <c r="L274">
        <v>1</v>
      </c>
      <c r="M274" s="8">
        <v>4.7</v>
      </c>
      <c r="N274" s="8">
        <v>2.9</v>
      </c>
      <c r="O274">
        <v>0.67</v>
      </c>
      <c r="P274">
        <v>0.19</v>
      </c>
      <c r="Q274">
        <v>0.14000000000000001</v>
      </c>
      <c r="U274">
        <f>Control!B272</f>
        <v>144.4</v>
      </c>
      <c r="V274">
        <f>'Ctrl pct'!B272</f>
        <v>0.1978082191780822</v>
      </c>
      <c r="W274">
        <f>Controlled!B272</f>
        <v>258.5</v>
      </c>
      <c r="X274">
        <f>'Controlled pct'!B272</f>
        <v>0.35410958904109591</v>
      </c>
      <c r="Y274">
        <f>'Fight Time'!B272</f>
        <v>730</v>
      </c>
      <c r="Z274">
        <v>6</v>
      </c>
    </row>
    <row r="275" spans="1:26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7</v>
      </c>
      <c r="F275">
        <v>1</v>
      </c>
      <c r="G275">
        <v>0.15</v>
      </c>
      <c r="H275">
        <v>0</v>
      </c>
      <c r="I275">
        <v>0.31</v>
      </c>
      <c r="J275">
        <v>0</v>
      </c>
      <c r="K275">
        <v>0.54</v>
      </c>
      <c r="L275">
        <v>1</v>
      </c>
      <c r="M275" s="8">
        <v>4.21</v>
      </c>
      <c r="N275" s="8">
        <v>2.9</v>
      </c>
      <c r="O275">
        <v>0.7</v>
      </c>
      <c r="P275">
        <v>0.16</v>
      </c>
      <c r="Q275">
        <v>0.14000000000000001</v>
      </c>
      <c r="U275">
        <f>Control!B273</f>
        <v>871.75</v>
      </c>
      <c r="V275">
        <f>'Ctrl pct'!B273</f>
        <v>1.0292207792207793</v>
      </c>
      <c r="W275">
        <f>Controlled!B273</f>
        <v>16.375</v>
      </c>
      <c r="X275">
        <f>'Controlled pct'!B273</f>
        <v>1.9332939787485241E-2</v>
      </c>
      <c r="Y275">
        <f>'Fight Time'!B273</f>
        <v>847</v>
      </c>
      <c r="Z275">
        <v>1</v>
      </c>
    </row>
    <row r="276" spans="1:26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0</v>
      </c>
      <c r="F276">
        <v>1</v>
      </c>
      <c r="G276">
        <v>0.13</v>
      </c>
      <c r="H276">
        <v>0</v>
      </c>
      <c r="I276">
        <v>0.63</v>
      </c>
      <c r="J276">
        <v>0</v>
      </c>
      <c r="K276">
        <v>0.25</v>
      </c>
      <c r="L276">
        <v>0</v>
      </c>
      <c r="M276" s="8">
        <v>5</v>
      </c>
      <c r="N276" s="8">
        <v>5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1</v>
      </c>
      <c r="U276">
        <f>Control!B274</f>
        <v>0</v>
      </c>
      <c r="V276">
        <f>'Ctrl pct'!B274</f>
        <v>0</v>
      </c>
      <c r="W276">
        <f>Controlled!B274</f>
        <v>0</v>
      </c>
      <c r="X276">
        <f>'Controlled pct'!B274</f>
        <v>0</v>
      </c>
      <c r="Y276">
        <f>'Fight Time'!B274</f>
        <v>900</v>
      </c>
      <c r="Z276">
        <v>10</v>
      </c>
    </row>
    <row r="277" spans="1:26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2</v>
      </c>
      <c r="F277">
        <v>2</v>
      </c>
      <c r="G277">
        <v>0.5</v>
      </c>
      <c r="H277">
        <v>0</v>
      </c>
      <c r="I277">
        <v>0.25</v>
      </c>
      <c r="J277">
        <v>0</v>
      </c>
      <c r="K277">
        <v>0.25</v>
      </c>
      <c r="L277">
        <v>1</v>
      </c>
      <c r="M277" s="8">
        <v>2.94</v>
      </c>
      <c r="N277" s="8">
        <v>4.54</v>
      </c>
      <c r="R277">
        <v>4.8</v>
      </c>
      <c r="S277">
        <v>0.5</v>
      </c>
      <c r="T277">
        <v>0.6</v>
      </c>
      <c r="U277">
        <f>Control!B275</f>
        <v>167.66666666666666</v>
      </c>
      <c r="V277">
        <f>'Ctrl pct'!B275</f>
        <v>0.26826666666666665</v>
      </c>
      <c r="W277">
        <f>Controlled!B275</f>
        <v>26</v>
      </c>
      <c r="X277">
        <f>'Controlled pct'!B275</f>
        <v>4.1599999999999998E-2</v>
      </c>
      <c r="Y277">
        <f>'Fight Time'!B275</f>
        <v>625</v>
      </c>
      <c r="Z277">
        <v>1</v>
      </c>
    </row>
    <row r="278" spans="1:26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2</v>
      </c>
      <c r="F278">
        <v>0</v>
      </c>
      <c r="G278">
        <v>0.38</v>
      </c>
      <c r="H278">
        <v>0</v>
      </c>
      <c r="I278">
        <v>0.38</v>
      </c>
      <c r="J278">
        <v>1</v>
      </c>
      <c r="K278">
        <v>0.25</v>
      </c>
      <c r="L278">
        <v>0</v>
      </c>
      <c r="M278" s="8">
        <v>5.68</v>
      </c>
      <c r="N278" s="8">
        <v>4.18</v>
      </c>
      <c r="R278">
        <v>8.81</v>
      </c>
      <c r="S278">
        <v>0.4</v>
      </c>
      <c r="T278">
        <v>1</v>
      </c>
      <c r="U278">
        <f>Control!B276</f>
        <v>230.5</v>
      </c>
      <c r="V278">
        <f>'Ctrl pct'!B276</f>
        <v>0.50163220892274207</v>
      </c>
      <c r="W278">
        <f>Controlled!B276</f>
        <v>52</v>
      </c>
      <c r="X278">
        <f>'Controlled pct'!B276</f>
        <v>0.11316648531011969</v>
      </c>
      <c r="Y278">
        <f>'Fight Time'!B276</f>
        <v>459.5</v>
      </c>
      <c r="Z278">
        <v>8</v>
      </c>
    </row>
    <row r="279" spans="1:26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1</v>
      </c>
      <c r="F279">
        <v>0</v>
      </c>
      <c r="G279">
        <v>0.38</v>
      </c>
      <c r="H279">
        <v>0</v>
      </c>
      <c r="I279">
        <v>0.13</v>
      </c>
      <c r="J279">
        <v>0</v>
      </c>
      <c r="K279">
        <v>0.5</v>
      </c>
      <c r="L279">
        <v>0</v>
      </c>
      <c r="M279" s="8">
        <v>5</v>
      </c>
      <c r="N279" s="8">
        <v>5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1</v>
      </c>
      <c r="U279">
        <f>Control!B277</f>
        <v>0</v>
      </c>
      <c r="V279">
        <f>'Ctrl pct'!B277</f>
        <v>0</v>
      </c>
      <c r="W279">
        <f>Controlled!B277</f>
        <v>0</v>
      </c>
      <c r="X279">
        <f>'Controlled pct'!B277</f>
        <v>0</v>
      </c>
      <c r="Y279">
        <f>'Fight Time'!B277</f>
        <v>900</v>
      </c>
      <c r="Z279">
        <v>11</v>
      </c>
    </row>
    <row r="280" spans="1:26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3</v>
      </c>
      <c r="F280">
        <v>1</v>
      </c>
      <c r="G280">
        <v>0.28000000000000003</v>
      </c>
      <c r="H280">
        <v>0</v>
      </c>
      <c r="I280">
        <v>0.28000000000000003</v>
      </c>
      <c r="J280">
        <v>1</v>
      </c>
      <c r="K280">
        <v>0.43</v>
      </c>
      <c r="L280">
        <v>0</v>
      </c>
      <c r="M280" s="8">
        <v>6.38</v>
      </c>
      <c r="N280" s="8">
        <v>1.86</v>
      </c>
      <c r="R280">
        <v>1.61</v>
      </c>
      <c r="S280">
        <v>0.75</v>
      </c>
      <c r="T280">
        <v>1</v>
      </c>
      <c r="U280">
        <f>Control!B278</f>
        <v>1.6666666666666667</v>
      </c>
      <c r="V280">
        <f>'Ctrl pct'!B278</f>
        <v>3.9800995024875619E-3</v>
      </c>
      <c r="W280">
        <f>Controlled!B278</f>
        <v>9.3333333333333339</v>
      </c>
      <c r="X280">
        <f>'Controlled pct'!B278</f>
        <v>2.228855721393035E-2</v>
      </c>
      <c r="Y280">
        <f>'Fight Time'!B278</f>
        <v>418.75</v>
      </c>
      <c r="Z280">
        <v>1</v>
      </c>
    </row>
    <row r="281" spans="1:26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6</v>
      </c>
      <c r="F281">
        <v>8</v>
      </c>
      <c r="G281">
        <v>0.35</v>
      </c>
      <c r="H281">
        <v>0.4</v>
      </c>
      <c r="I281">
        <v>0.24</v>
      </c>
      <c r="J281">
        <v>0.1</v>
      </c>
      <c r="K281">
        <v>0.41</v>
      </c>
      <c r="L281">
        <v>0.5</v>
      </c>
      <c r="M281" s="8">
        <v>4.04</v>
      </c>
      <c r="N281" s="8">
        <v>3.87</v>
      </c>
      <c r="R281">
        <v>0.52</v>
      </c>
      <c r="S281">
        <v>0.55000000000000004</v>
      </c>
      <c r="T281">
        <v>0.68</v>
      </c>
      <c r="U281">
        <f>Control!B279</f>
        <v>61.1</v>
      </c>
      <c r="V281">
        <f>'Ctrl pct'!B279</f>
        <v>9.0007365578197884E-2</v>
      </c>
      <c r="W281">
        <f>Controlled!B279</f>
        <v>198</v>
      </c>
      <c r="X281">
        <f>'Controlled pct'!B279</f>
        <v>0.29167689663638596</v>
      </c>
      <c r="Y281">
        <f>'Fight Time'!B279</f>
        <v>678.83333333333337</v>
      </c>
      <c r="Z281">
        <v>-2</v>
      </c>
    </row>
    <row r="282" spans="1:26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8</v>
      </c>
      <c r="F282">
        <v>6</v>
      </c>
      <c r="G282">
        <v>0.41</v>
      </c>
      <c r="H282">
        <v>0.8</v>
      </c>
      <c r="I282">
        <v>0.47</v>
      </c>
      <c r="J282">
        <v>0</v>
      </c>
      <c r="K282">
        <v>0.12</v>
      </c>
      <c r="L282">
        <v>0.2</v>
      </c>
      <c r="M282" s="8">
        <v>3.49</v>
      </c>
      <c r="N282" s="8">
        <v>3.77</v>
      </c>
      <c r="R282">
        <v>4.5599999999999996</v>
      </c>
      <c r="S282">
        <v>0.65</v>
      </c>
      <c r="T282">
        <v>0.63</v>
      </c>
      <c r="U282">
        <f>Control!B280</f>
        <v>188.6</v>
      </c>
      <c r="V282">
        <f>'Ctrl pct'!B280</f>
        <v>0.42788830715532283</v>
      </c>
      <c r="W282">
        <f>Controlled!B280</f>
        <v>40.299999999999997</v>
      </c>
      <c r="X282">
        <f>'Controlled pct'!B280</f>
        <v>9.1431064572425821E-2</v>
      </c>
      <c r="Y282">
        <f>'Fight Time'!B280</f>
        <v>440.76923076923077</v>
      </c>
      <c r="Z282">
        <v>-1</v>
      </c>
    </row>
    <row r="283" spans="1:26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5</v>
      </c>
      <c r="F283">
        <v>0</v>
      </c>
      <c r="G283">
        <v>0.71</v>
      </c>
      <c r="H283">
        <v>0</v>
      </c>
      <c r="I283">
        <v>7.0000000000000007E-2</v>
      </c>
      <c r="J283">
        <v>0</v>
      </c>
      <c r="K283">
        <v>0.21</v>
      </c>
      <c r="L283">
        <v>0</v>
      </c>
      <c r="M283" s="8">
        <v>4.72</v>
      </c>
      <c r="N283" s="8">
        <v>2.9</v>
      </c>
      <c r="R283">
        <v>0.62</v>
      </c>
      <c r="S283">
        <v>0.15</v>
      </c>
      <c r="T283">
        <v>0.83</v>
      </c>
      <c r="U283">
        <f>Control!B281</f>
        <v>63.8</v>
      </c>
      <c r="V283">
        <f>'Ctrl pct'!B281</f>
        <v>0.11</v>
      </c>
      <c r="W283">
        <f>Controlled!B281</f>
        <v>55.4</v>
      </c>
      <c r="X283">
        <f>'Controlled pct'!B281</f>
        <v>9.5517241379310336E-2</v>
      </c>
      <c r="Y283">
        <f>'Fight Time'!B281</f>
        <v>580</v>
      </c>
      <c r="Z283">
        <v>14</v>
      </c>
    </row>
    <row r="284" spans="1:26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16</v>
      </c>
      <c r="F284">
        <v>7</v>
      </c>
      <c r="G284">
        <v>0.48</v>
      </c>
      <c r="H284">
        <v>0.2</v>
      </c>
      <c r="I284">
        <v>0.39</v>
      </c>
      <c r="J284">
        <v>0.2</v>
      </c>
      <c r="K284">
        <v>0.13</v>
      </c>
      <c r="L284">
        <v>0.6</v>
      </c>
      <c r="M284" s="8">
        <v>5.05</v>
      </c>
      <c r="N284" s="8">
        <v>5.22</v>
      </c>
      <c r="R284">
        <v>0.99</v>
      </c>
      <c r="S284">
        <v>0.53</v>
      </c>
      <c r="T284">
        <v>0.62</v>
      </c>
      <c r="U284">
        <f>Control!B282</f>
        <v>111.66666666666667</v>
      </c>
      <c r="V284">
        <f>'Ctrl pct'!B282</f>
        <v>0.19352975158867708</v>
      </c>
      <c r="W284">
        <f>Controlled!B282</f>
        <v>113.66666666666667</v>
      </c>
      <c r="X284">
        <f>'Controlled pct'!B282</f>
        <v>0.19699595609474294</v>
      </c>
      <c r="Y284">
        <f>'Fight Time'!B282</f>
        <v>577</v>
      </c>
      <c r="Z284">
        <v>1</v>
      </c>
    </row>
    <row r="285" spans="1:26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0</v>
      </c>
      <c r="F285">
        <v>1</v>
      </c>
      <c r="G285">
        <v>0.1</v>
      </c>
      <c r="H285">
        <v>0</v>
      </c>
      <c r="I285">
        <v>0.65</v>
      </c>
      <c r="J285">
        <v>0</v>
      </c>
      <c r="K285">
        <v>0.25</v>
      </c>
      <c r="L285">
        <v>1</v>
      </c>
      <c r="M285" s="8">
        <v>5</v>
      </c>
      <c r="N285" s="8">
        <v>5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1</v>
      </c>
      <c r="U285">
        <f>Control!B283</f>
        <v>0</v>
      </c>
      <c r="V285">
        <f>'Ctrl pct'!B283</f>
        <v>0</v>
      </c>
      <c r="W285">
        <f>Controlled!B283</f>
        <v>0</v>
      </c>
      <c r="X285">
        <f>'Controlled pct'!B283</f>
        <v>0</v>
      </c>
      <c r="Y285">
        <f>'Fight Time'!B283</f>
        <v>900</v>
      </c>
      <c r="Z285">
        <v>7</v>
      </c>
    </row>
    <row r="286" spans="1:26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10</v>
      </c>
      <c r="F286">
        <v>2</v>
      </c>
      <c r="G286">
        <v>0.2</v>
      </c>
      <c r="H286">
        <v>0.5</v>
      </c>
      <c r="I286">
        <v>0.4</v>
      </c>
      <c r="J286">
        <v>0.5</v>
      </c>
      <c r="K286">
        <v>0.4</v>
      </c>
      <c r="L286">
        <v>0</v>
      </c>
      <c r="M286" s="8">
        <v>5.33</v>
      </c>
      <c r="N286" s="8">
        <v>3.91</v>
      </c>
      <c r="R286">
        <v>1.92</v>
      </c>
      <c r="S286">
        <v>0.33</v>
      </c>
      <c r="T286">
        <v>0.66</v>
      </c>
      <c r="U286">
        <f>Control!B284</f>
        <v>155.1</v>
      </c>
      <c r="V286">
        <f>'Ctrl pct'!B284</f>
        <v>0.27978025582158084</v>
      </c>
      <c r="W286">
        <f>Controlled!B284</f>
        <v>66.5</v>
      </c>
      <c r="X286">
        <f>'Controlled pct'!B284</f>
        <v>0.11995736306985896</v>
      </c>
      <c r="Y286">
        <f>'Fight Time'!B284</f>
        <v>554.36363636363637</v>
      </c>
      <c r="Z286">
        <v>7</v>
      </c>
    </row>
    <row r="287" spans="1:26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3</v>
      </c>
      <c r="F287">
        <v>0</v>
      </c>
      <c r="G287">
        <v>0.33</v>
      </c>
      <c r="H287">
        <v>0</v>
      </c>
      <c r="I287">
        <v>0.39</v>
      </c>
      <c r="J287">
        <v>0</v>
      </c>
      <c r="K287">
        <v>0.28000000000000003</v>
      </c>
      <c r="L287">
        <v>1</v>
      </c>
      <c r="M287" s="8">
        <v>4.87</v>
      </c>
      <c r="N287" s="8">
        <v>1.19</v>
      </c>
      <c r="R287">
        <v>2.75</v>
      </c>
      <c r="S287">
        <v>0.3</v>
      </c>
      <c r="T287">
        <v>1</v>
      </c>
      <c r="U287">
        <f>Control!B285</f>
        <v>382.5</v>
      </c>
      <c r="V287">
        <f>'Ctrl pct'!B285</f>
        <v>0.58530986993113998</v>
      </c>
      <c r="W287">
        <f>Controlled!B285</f>
        <v>7.5</v>
      </c>
      <c r="X287">
        <f>'Controlled pct'!B285</f>
        <v>1.1476664116296864E-2</v>
      </c>
      <c r="Y287">
        <f>'Fight Time'!B285</f>
        <v>653.5</v>
      </c>
      <c r="Z287">
        <v>3</v>
      </c>
    </row>
    <row r="288" spans="1:26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8</v>
      </c>
      <c r="F288">
        <v>4</v>
      </c>
      <c r="G288">
        <v>0.27</v>
      </c>
      <c r="H288">
        <v>0.2</v>
      </c>
      <c r="I288">
        <v>0.36</v>
      </c>
      <c r="J288">
        <v>0.4</v>
      </c>
      <c r="K288">
        <v>0.36</v>
      </c>
      <c r="L288">
        <v>0.4</v>
      </c>
      <c r="M288" s="8">
        <v>3.25</v>
      </c>
      <c r="N288" s="8">
        <v>2.5299999999999998</v>
      </c>
      <c r="R288">
        <v>1.81</v>
      </c>
      <c r="S288">
        <v>0.56000000000000005</v>
      </c>
      <c r="T288">
        <v>0.23</v>
      </c>
      <c r="U288">
        <f>Control!B286</f>
        <v>195.33333333333334</v>
      </c>
      <c r="V288">
        <f>'Ctrl pct'!B286</f>
        <v>0.24055829228243022</v>
      </c>
      <c r="W288">
        <f>Controlled!B286</f>
        <v>303</v>
      </c>
      <c r="X288">
        <f>'Controlled pct'!B286</f>
        <v>0.37315270935960593</v>
      </c>
      <c r="Y288">
        <f>'Fight Time'!B286</f>
        <v>812</v>
      </c>
      <c r="Z288">
        <v>1</v>
      </c>
    </row>
    <row r="289" spans="1:26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10</v>
      </c>
      <c r="F289">
        <v>3</v>
      </c>
      <c r="G289">
        <v>0.61</v>
      </c>
      <c r="H289">
        <v>0.5</v>
      </c>
      <c r="I289">
        <v>0.11</v>
      </c>
      <c r="J289">
        <v>0</v>
      </c>
      <c r="K289">
        <v>0.28000000000000003</v>
      </c>
      <c r="L289">
        <v>0.5</v>
      </c>
      <c r="M289" s="8">
        <v>6.7</v>
      </c>
      <c r="N289" s="8">
        <v>3.48</v>
      </c>
      <c r="R289">
        <v>0.28999999999999998</v>
      </c>
      <c r="S289">
        <v>0.42</v>
      </c>
      <c r="T289">
        <v>0.61</v>
      </c>
      <c r="U289">
        <f>Control!B287</f>
        <v>3.4</v>
      </c>
      <c r="V289">
        <f>'Ctrl pct'!B287</f>
        <v>5.1204819277108436E-3</v>
      </c>
      <c r="W289">
        <f>Controlled!B287</f>
        <v>102.3</v>
      </c>
      <c r="X289">
        <f>'Controlled pct'!B287</f>
        <v>0.15406626506024096</v>
      </c>
      <c r="Y289">
        <f>'Fight Time'!B287</f>
        <v>664</v>
      </c>
      <c r="Z289">
        <v>-1</v>
      </c>
    </row>
    <row r="290" spans="1:26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13</v>
      </c>
      <c r="F290">
        <v>2</v>
      </c>
      <c r="G290">
        <v>0.16</v>
      </c>
      <c r="H290">
        <v>0</v>
      </c>
      <c r="I290">
        <v>0.05</v>
      </c>
      <c r="J290">
        <v>0.25</v>
      </c>
      <c r="K290">
        <v>0.79</v>
      </c>
      <c r="L290">
        <v>0.75</v>
      </c>
      <c r="M290" s="8">
        <v>4.3600000000000003</v>
      </c>
      <c r="N290" s="8">
        <v>2.5099999999999998</v>
      </c>
      <c r="R290">
        <v>5.89</v>
      </c>
      <c r="S290">
        <v>0.35</v>
      </c>
      <c r="T290">
        <v>0.82</v>
      </c>
      <c r="U290">
        <f>Control!B288</f>
        <v>330.8</v>
      </c>
      <c r="V290">
        <f>'Ctrl pct'!B288</f>
        <v>0.32915422885572143</v>
      </c>
      <c r="W290">
        <f>Controlled!B288</f>
        <v>55</v>
      </c>
      <c r="X290">
        <f>'Controlled pct'!B288</f>
        <v>5.4726368159203981E-2</v>
      </c>
      <c r="Y290">
        <f>'Fight Time'!B288</f>
        <v>1005</v>
      </c>
      <c r="Z290">
        <v>12</v>
      </c>
    </row>
    <row r="291" spans="1:26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</v>
      </c>
      <c r="F291">
        <v>3</v>
      </c>
      <c r="G291">
        <v>0.64</v>
      </c>
      <c r="H291">
        <v>0.25</v>
      </c>
      <c r="I291">
        <v>0.28000000000000003</v>
      </c>
      <c r="J291">
        <v>0.75</v>
      </c>
      <c r="K291">
        <v>7.0000000000000007E-2</v>
      </c>
      <c r="L291">
        <v>0</v>
      </c>
      <c r="M291" s="8">
        <v>2.73</v>
      </c>
      <c r="N291" s="8">
        <v>2.65</v>
      </c>
      <c r="R291">
        <v>2.21</v>
      </c>
      <c r="S291">
        <v>0.8</v>
      </c>
      <c r="T291">
        <v>0.66</v>
      </c>
      <c r="U291">
        <f>Control!B289</f>
        <v>22.333333333333332</v>
      </c>
      <c r="V291">
        <f>'Ctrl pct'!B289</f>
        <v>6.8549212195621032E-2</v>
      </c>
      <c r="W291">
        <f>Controlled!B289</f>
        <v>154</v>
      </c>
      <c r="X291">
        <f>'Controlled pct'!B289</f>
        <v>0.47268262737875993</v>
      </c>
      <c r="Y291">
        <f>'Fight Time'!B289</f>
        <v>325.8</v>
      </c>
      <c r="Z291">
        <v>-1</v>
      </c>
    </row>
    <row r="292" spans="1:26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4</v>
      </c>
      <c r="F292">
        <v>4</v>
      </c>
      <c r="G292">
        <v>0.43</v>
      </c>
      <c r="H292">
        <v>0.33</v>
      </c>
      <c r="I292">
        <v>0.28000000000000003</v>
      </c>
      <c r="J292">
        <v>0.17</v>
      </c>
      <c r="K292">
        <v>0.28000000000000003</v>
      </c>
      <c r="L292">
        <v>0.5</v>
      </c>
      <c r="M292" s="8">
        <v>3.54</v>
      </c>
      <c r="N292" s="8">
        <v>4.08</v>
      </c>
      <c r="R292">
        <v>1.92</v>
      </c>
      <c r="S292">
        <v>0.25</v>
      </c>
      <c r="T292">
        <v>0.6</v>
      </c>
      <c r="U292">
        <f>Control!B290</f>
        <v>120</v>
      </c>
      <c r="V292">
        <f>'Ctrl pct'!B290</f>
        <v>0.20451640391989775</v>
      </c>
      <c r="W292">
        <f>Controlled!B290</f>
        <v>69.75</v>
      </c>
      <c r="X292">
        <f>'Controlled pct'!B290</f>
        <v>0.11887515977844056</v>
      </c>
      <c r="Y292">
        <f>'Fight Time'!B290</f>
        <v>586.75</v>
      </c>
      <c r="Z292">
        <v>-1</v>
      </c>
    </row>
    <row r="293" spans="1:26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3</v>
      </c>
      <c r="F293">
        <v>2</v>
      </c>
      <c r="G293">
        <v>0.43</v>
      </c>
      <c r="H293">
        <v>0</v>
      </c>
      <c r="I293">
        <v>0.28000000000000003</v>
      </c>
      <c r="J293">
        <v>0</v>
      </c>
      <c r="K293">
        <v>0.28000000000000003</v>
      </c>
      <c r="L293">
        <v>1</v>
      </c>
      <c r="M293" s="8">
        <v>2.72</v>
      </c>
      <c r="N293" s="8">
        <v>2.58</v>
      </c>
      <c r="O293">
        <v>0.5</v>
      </c>
      <c r="P293">
        <v>0.39</v>
      </c>
      <c r="Q293">
        <v>0.11</v>
      </c>
      <c r="R293">
        <v>1</v>
      </c>
      <c r="S293">
        <v>0.36</v>
      </c>
      <c r="T293">
        <v>0.72</v>
      </c>
      <c r="U293">
        <f>Control!B291</f>
        <v>162.75</v>
      </c>
      <c r="V293">
        <f>'Ctrl pct'!B291</f>
        <v>0.18083333333333335</v>
      </c>
      <c r="W293">
        <f>Controlled!B291</f>
        <v>314.75</v>
      </c>
      <c r="X293">
        <f>'Controlled pct'!B291</f>
        <v>0.34972222222222221</v>
      </c>
      <c r="Y293">
        <f>'Fight Time'!B291</f>
        <v>900</v>
      </c>
      <c r="Z293">
        <v>-1</v>
      </c>
    </row>
    <row r="294" spans="1:26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2</v>
      </c>
      <c r="F294">
        <v>3</v>
      </c>
      <c r="G294">
        <v>0.5</v>
      </c>
      <c r="H294">
        <v>0</v>
      </c>
      <c r="I294">
        <v>0.1</v>
      </c>
      <c r="J294">
        <v>0</v>
      </c>
      <c r="K294">
        <v>0.4</v>
      </c>
      <c r="L294">
        <v>1</v>
      </c>
      <c r="M294" s="8">
        <v>5.6</v>
      </c>
      <c r="N294" s="8">
        <v>6.68</v>
      </c>
      <c r="O294">
        <v>0.61</v>
      </c>
      <c r="P294">
        <v>0.19</v>
      </c>
      <c r="Q294">
        <v>0.2</v>
      </c>
      <c r="R294">
        <v>2.41</v>
      </c>
      <c r="S294">
        <v>0.38</v>
      </c>
      <c r="T294">
        <v>0.83</v>
      </c>
      <c r="U294">
        <f>Control!B292</f>
        <v>166.5</v>
      </c>
      <c r="V294">
        <f>'Ctrl pct'!B292</f>
        <v>0.20555555555555555</v>
      </c>
      <c r="W294">
        <f>Controlled!B292</f>
        <v>45.5</v>
      </c>
      <c r="X294">
        <f>'Controlled pct'!B292</f>
        <v>5.6172839506172842E-2</v>
      </c>
      <c r="Y294">
        <f>'Fight Time'!B292</f>
        <v>810</v>
      </c>
      <c r="Z294">
        <v>-1</v>
      </c>
    </row>
    <row r="295" spans="1:26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4</v>
      </c>
      <c r="F295">
        <v>3</v>
      </c>
      <c r="G295">
        <v>0.6</v>
      </c>
      <c r="H295">
        <v>0.2</v>
      </c>
      <c r="I295">
        <v>0.4</v>
      </c>
      <c r="J295">
        <v>0</v>
      </c>
      <c r="K295">
        <v>0</v>
      </c>
      <c r="L295">
        <v>0.8</v>
      </c>
      <c r="M295" s="8">
        <v>3.65</v>
      </c>
      <c r="N295" s="8">
        <v>4.34</v>
      </c>
      <c r="O295">
        <v>0.72</v>
      </c>
      <c r="P295">
        <v>0.15</v>
      </c>
      <c r="Q295">
        <v>0.13</v>
      </c>
      <c r="R295">
        <v>0.7</v>
      </c>
      <c r="S295">
        <v>0.36</v>
      </c>
      <c r="T295">
        <v>0.56000000000000005</v>
      </c>
      <c r="U295">
        <f>Control!B293</f>
        <v>138.83333333333334</v>
      </c>
      <c r="V295">
        <f>'Ctrl pct'!B293</f>
        <v>0.18992248062015504</v>
      </c>
      <c r="W295">
        <f>Controlled!B293</f>
        <v>240.33333333333334</v>
      </c>
      <c r="X295">
        <f>'Controlled pct'!B293</f>
        <v>0.3287733698130415</v>
      </c>
      <c r="Y295">
        <f>'Fight Time'!B293</f>
        <v>731</v>
      </c>
      <c r="Z295">
        <v>-2</v>
      </c>
    </row>
    <row r="296" spans="1:26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E296">
        <v>7</v>
      </c>
      <c r="F296">
        <v>7</v>
      </c>
      <c r="G296">
        <v>0.5</v>
      </c>
      <c r="H296">
        <v>0.13</v>
      </c>
      <c r="I296">
        <v>0.38</v>
      </c>
      <c r="J296">
        <v>0.13</v>
      </c>
      <c r="K296">
        <v>0.13</v>
      </c>
      <c r="L296">
        <v>0.75</v>
      </c>
      <c r="M296" s="8">
        <v>5.43</v>
      </c>
      <c r="N296" s="8">
        <v>4.2699999999999996</v>
      </c>
      <c r="O296">
        <v>0.53</v>
      </c>
      <c r="P296">
        <v>0.28000000000000003</v>
      </c>
      <c r="Q296">
        <v>0.19</v>
      </c>
      <c r="R296">
        <v>0.34</v>
      </c>
      <c r="S296">
        <v>0.21</v>
      </c>
      <c r="T296">
        <v>0.47</v>
      </c>
      <c r="U296">
        <f>Control!B294</f>
        <v>93.8</v>
      </c>
      <c r="V296">
        <f>'Ctrl pct'!B294</f>
        <v>0.13192686357243319</v>
      </c>
      <c r="W296">
        <f>Controlled!B294</f>
        <v>134</v>
      </c>
      <c r="X296">
        <f>'Controlled pct'!B294</f>
        <v>0.18846694796061886</v>
      </c>
      <c r="Y296">
        <f>'Fight Time'!B294</f>
        <v>711</v>
      </c>
      <c r="Z296">
        <v>1</v>
      </c>
    </row>
    <row r="297" spans="1:26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1</v>
      </c>
      <c r="F297">
        <v>1</v>
      </c>
      <c r="G297">
        <v>0.86</v>
      </c>
      <c r="H297">
        <v>0</v>
      </c>
      <c r="I297">
        <v>0.14000000000000001</v>
      </c>
      <c r="J297">
        <v>0</v>
      </c>
      <c r="K297">
        <v>0</v>
      </c>
      <c r="L297">
        <v>1</v>
      </c>
      <c r="M297" s="8">
        <v>3.33</v>
      </c>
      <c r="N297" s="8">
        <v>3.4</v>
      </c>
      <c r="O297">
        <v>0.26</v>
      </c>
      <c r="P297">
        <v>0.26</v>
      </c>
      <c r="Q297">
        <v>0.48</v>
      </c>
      <c r="R297">
        <v>0</v>
      </c>
      <c r="S297">
        <v>0</v>
      </c>
      <c r="T297">
        <v>1</v>
      </c>
      <c r="U297">
        <f>Control!B295</f>
        <v>0</v>
      </c>
      <c r="V297">
        <f>'Ctrl pct'!B295</f>
        <v>0</v>
      </c>
      <c r="W297">
        <f>Controlled!B295</f>
        <v>36</v>
      </c>
      <c r="X297">
        <f>'Controlled pct'!B295</f>
        <v>0.04</v>
      </c>
      <c r="Y297">
        <f>'Fight Time'!B295</f>
        <v>900</v>
      </c>
      <c r="Z297">
        <v>-1</v>
      </c>
    </row>
    <row r="298" spans="1:26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6</v>
      </c>
      <c r="F298">
        <v>6</v>
      </c>
      <c r="G298">
        <v>0.35</v>
      </c>
      <c r="H298">
        <v>0.14000000000000001</v>
      </c>
      <c r="I298">
        <v>0.35</v>
      </c>
      <c r="J298">
        <v>0.56000000000000005</v>
      </c>
      <c r="K298">
        <v>0.28000000000000003</v>
      </c>
      <c r="L298">
        <v>0.28000000000000003</v>
      </c>
      <c r="M298" s="8">
        <v>3.52</v>
      </c>
      <c r="N298" s="8">
        <v>4.29</v>
      </c>
      <c r="O298">
        <v>0.73</v>
      </c>
      <c r="P298">
        <v>0.14000000000000001</v>
      </c>
      <c r="Q298">
        <v>0.13</v>
      </c>
      <c r="R298">
        <v>4.0599999999999996</v>
      </c>
      <c r="S298">
        <v>0.47</v>
      </c>
      <c r="T298">
        <v>0.73</v>
      </c>
      <c r="U298">
        <f>Control!B296</f>
        <v>253</v>
      </c>
      <c r="V298">
        <f>'Ctrl pct'!B296</f>
        <v>0.42808798646362101</v>
      </c>
      <c r="W298">
        <f>Controlled!B296</f>
        <v>63.7</v>
      </c>
      <c r="X298">
        <f>'Controlled pct'!B296</f>
        <v>0.1077834179357022</v>
      </c>
      <c r="Y298">
        <f>'Fight Time'!B296</f>
        <v>591</v>
      </c>
      <c r="Z298">
        <v>-1</v>
      </c>
    </row>
    <row r="299" spans="1:26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0</v>
      </c>
      <c r="F299">
        <v>3</v>
      </c>
      <c r="G299">
        <v>0.43</v>
      </c>
      <c r="H299">
        <v>0.67</v>
      </c>
      <c r="I299">
        <v>0.21</v>
      </c>
      <c r="J299">
        <v>0.33</v>
      </c>
      <c r="K299">
        <v>0.36</v>
      </c>
      <c r="L299">
        <v>0</v>
      </c>
      <c r="M299" s="8">
        <v>4.8600000000000003</v>
      </c>
      <c r="N299" s="8">
        <v>15.48</v>
      </c>
      <c r="O299">
        <v>0.57999999999999996</v>
      </c>
      <c r="P299">
        <v>0.1</v>
      </c>
      <c r="Q299">
        <v>0.32</v>
      </c>
      <c r="R299">
        <v>0</v>
      </c>
      <c r="S299">
        <v>0</v>
      </c>
      <c r="T299">
        <v>0</v>
      </c>
      <c r="U299">
        <f>Control!B297</f>
        <v>4.5</v>
      </c>
      <c r="V299">
        <f>'Ctrl pct'!B297</f>
        <v>8.9999999999999993E-3</v>
      </c>
      <c r="W299">
        <f>Controlled!B297</f>
        <v>2.5</v>
      </c>
      <c r="X299">
        <f>'Controlled pct'!B297</f>
        <v>5.0000000000000001E-3</v>
      </c>
      <c r="Y299">
        <f>'Fight Time'!B297</f>
        <v>500</v>
      </c>
      <c r="Z299">
        <v>5</v>
      </c>
    </row>
    <row r="300" spans="1:26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2</v>
      </c>
      <c r="F300">
        <v>0</v>
      </c>
      <c r="G300">
        <v>0.56000000000000005</v>
      </c>
      <c r="H300">
        <v>0</v>
      </c>
      <c r="I300">
        <v>0.22</v>
      </c>
      <c r="J300">
        <v>0</v>
      </c>
      <c r="K300">
        <v>0.22</v>
      </c>
      <c r="L300">
        <v>0</v>
      </c>
      <c r="M300" s="8">
        <v>5.82</v>
      </c>
      <c r="N300" s="8">
        <v>6.27</v>
      </c>
      <c r="O300">
        <v>0.5</v>
      </c>
      <c r="P300">
        <v>0.35</v>
      </c>
      <c r="Q300">
        <v>0.15</v>
      </c>
      <c r="R300">
        <v>0</v>
      </c>
      <c r="S300">
        <v>0</v>
      </c>
      <c r="T300">
        <v>1</v>
      </c>
      <c r="U300">
        <f>Control!B298</f>
        <v>3.5</v>
      </c>
      <c r="V300">
        <f>'Ctrl pct'!B298</f>
        <v>2.6119402985074626E-2</v>
      </c>
      <c r="W300">
        <f>Controlled!B298</f>
        <v>0</v>
      </c>
      <c r="X300">
        <f>'Controlled pct'!B298</f>
        <v>0</v>
      </c>
      <c r="Y300">
        <f>'Fight Time'!B298</f>
        <v>134</v>
      </c>
      <c r="Z300">
        <v>15</v>
      </c>
    </row>
    <row r="301" spans="1:26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11</v>
      </c>
      <c r="F301">
        <v>13</v>
      </c>
      <c r="G301">
        <v>0.14000000000000001</v>
      </c>
      <c r="H301">
        <v>0.23</v>
      </c>
      <c r="I301">
        <v>0.36</v>
      </c>
      <c r="J301">
        <v>0</v>
      </c>
      <c r="K301">
        <v>0.5</v>
      </c>
      <c r="L301">
        <v>0.77</v>
      </c>
      <c r="M301" s="8">
        <v>4.5999999999999996</v>
      </c>
      <c r="N301" s="8">
        <v>3.59</v>
      </c>
      <c r="O301">
        <v>0.53</v>
      </c>
      <c r="P301">
        <v>0.22</v>
      </c>
      <c r="Q301">
        <v>0.25</v>
      </c>
      <c r="R301">
        <v>1.87</v>
      </c>
      <c r="S301">
        <v>0.25</v>
      </c>
      <c r="T301">
        <v>0.69</v>
      </c>
      <c r="U301">
        <f>Control!B299</f>
        <v>211.6</v>
      </c>
      <c r="V301">
        <f>'Ctrl pct'!B299</f>
        <v>0.28138297872340423</v>
      </c>
      <c r="W301">
        <f>Controlled!B299</f>
        <v>41.3</v>
      </c>
      <c r="X301">
        <f>'Controlled pct'!B299</f>
        <v>5.4920212765957446E-2</v>
      </c>
      <c r="Y301">
        <f>'Fight Time'!B299</f>
        <v>752</v>
      </c>
      <c r="Z301">
        <v>1</v>
      </c>
    </row>
    <row r="302" spans="1:26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14</v>
      </c>
      <c r="F302">
        <v>7</v>
      </c>
      <c r="G302">
        <v>0</v>
      </c>
      <c r="H302">
        <v>0.14000000000000001</v>
      </c>
      <c r="I302">
        <v>0.67</v>
      </c>
      <c r="J302">
        <v>0.71</v>
      </c>
      <c r="K302">
        <v>0.33</v>
      </c>
      <c r="L302">
        <v>0.14000000000000001</v>
      </c>
      <c r="M302" s="8">
        <v>1.81</v>
      </c>
      <c r="N302" s="8">
        <v>1.66</v>
      </c>
      <c r="O302">
        <v>0.75</v>
      </c>
      <c r="P302">
        <v>0.19</v>
      </c>
      <c r="Q302">
        <v>7.0000000000000007E-2</v>
      </c>
      <c r="R302">
        <v>3.3</v>
      </c>
      <c r="S302">
        <v>0.48</v>
      </c>
      <c r="T302">
        <v>0.61</v>
      </c>
      <c r="U302">
        <f>Control!B300</f>
        <v>275</v>
      </c>
      <c r="V302">
        <f>'Ctrl pct'!B300</f>
        <v>0.49107142857142855</v>
      </c>
      <c r="W302">
        <f>Controlled!B300</f>
        <v>110</v>
      </c>
      <c r="X302">
        <f>'Controlled pct'!B300</f>
        <v>0.19642857142857142</v>
      </c>
      <c r="Y302">
        <f>'Fight Time'!B300</f>
        <v>560</v>
      </c>
      <c r="Z302">
        <v>2</v>
      </c>
    </row>
    <row r="303" spans="1:26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</v>
      </c>
      <c r="F303">
        <v>0</v>
      </c>
      <c r="G303">
        <v>0.56999999999999995</v>
      </c>
      <c r="H303">
        <v>1</v>
      </c>
      <c r="I303">
        <v>0.33</v>
      </c>
      <c r="J303">
        <v>0</v>
      </c>
      <c r="K303">
        <v>0.08</v>
      </c>
      <c r="L303">
        <v>0</v>
      </c>
      <c r="M303" s="8">
        <v>6.28</v>
      </c>
      <c r="N303" s="8">
        <v>6.31</v>
      </c>
      <c r="O303">
        <v>0.64</v>
      </c>
      <c r="P303">
        <v>0.21</v>
      </c>
      <c r="Q303">
        <v>0.15</v>
      </c>
      <c r="R303">
        <v>1.06</v>
      </c>
      <c r="S303">
        <v>0.3</v>
      </c>
      <c r="T303">
        <v>1</v>
      </c>
      <c r="U303">
        <f>Control!B301</f>
        <v>151</v>
      </c>
      <c r="V303">
        <f>'Ctrl pct'!B301</f>
        <v>0.23593749999999999</v>
      </c>
      <c r="W303">
        <f>Controlled!B301</f>
        <v>114.5</v>
      </c>
      <c r="X303">
        <f>'Controlled pct'!B301</f>
        <v>0.17890624999999999</v>
      </c>
      <c r="Y303">
        <f>'Fight Time'!B301</f>
        <v>640</v>
      </c>
      <c r="Z303">
        <v>5</v>
      </c>
    </row>
    <row r="304" spans="1:26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9</v>
      </c>
      <c r="F304">
        <v>9</v>
      </c>
      <c r="G304">
        <v>0.24</v>
      </c>
      <c r="H304">
        <v>0.56000000000000005</v>
      </c>
      <c r="I304">
        <v>0.76</v>
      </c>
      <c r="J304">
        <v>0.22</v>
      </c>
      <c r="K304">
        <v>0</v>
      </c>
      <c r="L304">
        <v>0.22</v>
      </c>
      <c r="M304" s="8">
        <v>2.52</v>
      </c>
      <c r="N304" s="8">
        <v>3.03</v>
      </c>
      <c r="O304">
        <v>0.51</v>
      </c>
      <c r="P304">
        <v>0.3</v>
      </c>
      <c r="Q304">
        <v>0.18</v>
      </c>
      <c r="R304">
        <v>1.52</v>
      </c>
      <c r="S304">
        <v>0.2</v>
      </c>
      <c r="T304">
        <v>0.37</v>
      </c>
      <c r="U304">
        <f>Control!B302</f>
        <v>47.8</v>
      </c>
      <c r="V304">
        <f>'Ctrl pct'!B302</f>
        <v>9.5599999999999991E-2</v>
      </c>
      <c r="W304">
        <f>Controlled!B302</f>
        <v>134.4</v>
      </c>
      <c r="X304">
        <f>'Controlled pct'!B302</f>
        <v>0.26880000000000004</v>
      </c>
      <c r="Y304">
        <f>'Fight Time'!B302</f>
        <v>500</v>
      </c>
      <c r="Z304">
        <v>-3</v>
      </c>
    </row>
    <row r="305" spans="1:26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2</v>
      </c>
      <c r="F305">
        <v>1</v>
      </c>
      <c r="G305">
        <v>0.36</v>
      </c>
      <c r="H305">
        <v>0</v>
      </c>
      <c r="I305">
        <v>0.36</v>
      </c>
      <c r="J305">
        <v>0</v>
      </c>
      <c r="K305">
        <v>0.27</v>
      </c>
      <c r="L305">
        <v>0</v>
      </c>
      <c r="M305" s="8">
        <v>4.8099999999999996</v>
      </c>
      <c r="N305" s="8">
        <v>1.71</v>
      </c>
      <c r="O305">
        <v>0.49</v>
      </c>
      <c r="P305">
        <v>0.21</v>
      </c>
      <c r="Q305">
        <v>0.3</v>
      </c>
      <c r="R305">
        <v>3.21</v>
      </c>
      <c r="S305">
        <v>0.4</v>
      </c>
      <c r="T305">
        <v>1</v>
      </c>
      <c r="U305">
        <f>Control!B303</f>
        <v>196</v>
      </c>
      <c r="V305">
        <f>'Ctrl pct'!B303</f>
        <v>0.3487544483985765</v>
      </c>
      <c r="W305">
        <f>Controlled!B303</f>
        <v>4.5</v>
      </c>
      <c r="X305">
        <f>'Controlled pct'!B303</f>
        <v>8.0071174377224202E-3</v>
      </c>
      <c r="Y305">
        <f>'Fight Time'!B303</f>
        <v>562</v>
      </c>
      <c r="Z305">
        <v>11</v>
      </c>
    </row>
    <row r="306" spans="1:26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9</v>
      </c>
      <c r="F306">
        <v>4</v>
      </c>
      <c r="G306">
        <v>0.42</v>
      </c>
      <c r="H306">
        <v>0.2</v>
      </c>
      <c r="I306">
        <v>0.16</v>
      </c>
      <c r="J306">
        <v>0.2</v>
      </c>
      <c r="K306">
        <v>0.42</v>
      </c>
      <c r="L306">
        <v>0.6</v>
      </c>
      <c r="M306" s="8">
        <v>5.1100000000000003</v>
      </c>
      <c r="N306" s="8">
        <v>4.6399999999999997</v>
      </c>
      <c r="O306">
        <v>0.75</v>
      </c>
      <c r="P306">
        <v>0.12</v>
      </c>
      <c r="Q306">
        <v>0.13</v>
      </c>
      <c r="R306">
        <v>2.46</v>
      </c>
      <c r="S306">
        <v>0.37</v>
      </c>
      <c r="T306">
        <v>0.82</v>
      </c>
      <c r="U306">
        <f>Control!B304</f>
        <v>183.375</v>
      </c>
      <c r="V306">
        <f>'Ctrl pct'!B304</f>
        <v>0.24096583442838371</v>
      </c>
      <c r="W306">
        <f>Controlled!B304</f>
        <v>69.125</v>
      </c>
      <c r="X306">
        <f>'Controlled pct'!B304</f>
        <v>9.0834428383705645E-2</v>
      </c>
      <c r="Y306">
        <f>'Fight Time'!B304</f>
        <v>761</v>
      </c>
      <c r="Z306">
        <v>2</v>
      </c>
    </row>
    <row r="307" spans="1:26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9</v>
      </c>
      <c r="F307">
        <v>7</v>
      </c>
      <c r="G307">
        <v>0.79</v>
      </c>
      <c r="H307">
        <v>0.67</v>
      </c>
      <c r="I307">
        <v>0</v>
      </c>
      <c r="J307">
        <v>0.17</v>
      </c>
      <c r="K307">
        <v>0.21</v>
      </c>
      <c r="L307">
        <v>0.17</v>
      </c>
      <c r="M307" s="8">
        <v>2.98</v>
      </c>
      <c r="N307" s="8">
        <v>3.76</v>
      </c>
      <c r="O307">
        <v>0.73</v>
      </c>
      <c r="P307">
        <v>0.12</v>
      </c>
      <c r="Q307">
        <v>0.15</v>
      </c>
      <c r="R307">
        <v>1.03</v>
      </c>
      <c r="S307">
        <v>0.34</v>
      </c>
      <c r="T307">
        <v>0.8</v>
      </c>
      <c r="U307">
        <f>Control!B305</f>
        <v>60.833333333333336</v>
      </c>
      <c r="V307">
        <f>'Ctrl pct'!B305</f>
        <v>0.10452462772050401</v>
      </c>
      <c r="W307">
        <f>Controlled!B305</f>
        <v>72.666666666666671</v>
      </c>
      <c r="X307">
        <f>'Controlled pct'!B305</f>
        <v>0.12485681557846508</v>
      </c>
      <c r="Y307">
        <f>'Fight Time'!B305</f>
        <v>582</v>
      </c>
      <c r="Z307">
        <v>-1</v>
      </c>
    </row>
    <row r="308" spans="1:26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8</v>
      </c>
      <c r="F308">
        <v>4</v>
      </c>
      <c r="G308">
        <v>7.0000000000000007E-2</v>
      </c>
      <c r="H308">
        <v>0</v>
      </c>
      <c r="I308">
        <v>0.47</v>
      </c>
      <c r="J308">
        <v>0</v>
      </c>
      <c r="K308">
        <v>0.47</v>
      </c>
      <c r="L308">
        <v>1</v>
      </c>
      <c r="M308" s="8">
        <v>3.39</v>
      </c>
      <c r="N308" s="8">
        <v>2.31</v>
      </c>
      <c r="O308">
        <v>0.55000000000000004</v>
      </c>
      <c r="P308">
        <v>0.24</v>
      </c>
      <c r="Q308">
        <v>0.21</v>
      </c>
      <c r="R308">
        <v>2.39</v>
      </c>
      <c r="S308">
        <v>0.41</v>
      </c>
      <c r="T308">
        <v>0.44</v>
      </c>
      <c r="U308">
        <f>Control!B306</f>
        <v>278.60000000000002</v>
      </c>
      <c r="V308">
        <f>'Ctrl pct'!B306</f>
        <v>0.35355329949238584</v>
      </c>
      <c r="W308">
        <f>Controlled!B306</f>
        <v>181.9</v>
      </c>
      <c r="X308">
        <f>'Controlled pct'!B306</f>
        <v>0.23083756345177667</v>
      </c>
      <c r="Y308">
        <f>'Fight Time'!B306</f>
        <v>788</v>
      </c>
      <c r="Z308">
        <v>4</v>
      </c>
    </row>
    <row r="309" spans="1:26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12</v>
      </c>
      <c r="F309">
        <v>6</v>
      </c>
      <c r="G309">
        <v>0.15</v>
      </c>
      <c r="H309">
        <v>0.14000000000000001</v>
      </c>
      <c r="I309">
        <v>0.38</v>
      </c>
      <c r="J309">
        <v>0.14000000000000001</v>
      </c>
      <c r="K309">
        <v>0.46</v>
      </c>
      <c r="L309">
        <v>0.71</v>
      </c>
      <c r="M309" s="8">
        <v>3.71</v>
      </c>
      <c r="N309" s="8">
        <v>3.48</v>
      </c>
      <c r="O309">
        <v>0.72</v>
      </c>
      <c r="P309">
        <v>0.19</v>
      </c>
      <c r="Q309">
        <v>0.09</v>
      </c>
      <c r="R309">
        <v>1.46</v>
      </c>
      <c r="S309">
        <v>0.5</v>
      </c>
      <c r="T309">
        <v>0.61</v>
      </c>
      <c r="U309">
        <f>Control!B307</f>
        <v>161</v>
      </c>
      <c r="V309">
        <f>'Ctrl pct'!B307</f>
        <v>0.17109458023379384</v>
      </c>
      <c r="W309">
        <f>Controlled!B307</f>
        <v>122.75</v>
      </c>
      <c r="X309">
        <f>'Controlled pct'!B307</f>
        <v>0.13044633368756642</v>
      </c>
      <c r="Y309">
        <f>'Fight Time'!B307</f>
        <v>941</v>
      </c>
      <c r="Z309">
        <v>-1</v>
      </c>
    </row>
    <row r="310" spans="1:26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11</v>
      </c>
      <c r="F310">
        <v>5</v>
      </c>
      <c r="G310">
        <v>0.71</v>
      </c>
      <c r="H310">
        <v>0.67</v>
      </c>
      <c r="I310">
        <v>0</v>
      </c>
      <c r="J310">
        <v>0</v>
      </c>
      <c r="K310">
        <v>0.28000000000000003</v>
      </c>
      <c r="L310">
        <v>0.33</v>
      </c>
      <c r="M310" s="8">
        <v>4.22</v>
      </c>
      <c r="N310" s="8">
        <v>3.13</v>
      </c>
      <c r="O310">
        <v>0.62</v>
      </c>
      <c r="P310">
        <v>0.28000000000000003</v>
      </c>
      <c r="Q310">
        <v>0.1</v>
      </c>
      <c r="R310">
        <v>1.78</v>
      </c>
      <c r="S310">
        <v>0.45</v>
      </c>
      <c r="T310">
        <v>0.73</v>
      </c>
      <c r="U310">
        <f>Control!B308</f>
        <v>104</v>
      </c>
      <c r="V310">
        <f>'Ctrl pct'!B308</f>
        <v>0.16275430359937401</v>
      </c>
      <c r="W310">
        <f>Controlled!B308</f>
        <v>85</v>
      </c>
      <c r="X310">
        <f>'Controlled pct'!B308</f>
        <v>0.13302034428794993</v>
      </c>
      <c r="Y310">
        <f>'Fight Time'!B308</f>
        <v>639</v>
      </c>
      <c r="Z310">
        <v>6</v>
      </c>
    </row>
    <row r="311" spans="1:26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16</v>
      </c>
      <c r="F311">
        <v>3</v>
      </c>
      <c r="G311">
        <v>0.45</v>
      </c>
      <c r="H311">
        <v>0.25</v>
      </c>
      <c r="I311">
        <v>0.05</v>
      </c>
      <c r="J311">
        <v>0.25</v>
      </c>
      <c r="K311">
        <v>0.5</v>
      </c>
      <c r="L311">
        <v>0.5</v>
      </c>
      <c r="M311" s="8">
        <v>4.3600000000000003</v>
      </c>
      <c r="N311" s="8">
        <v>2.74</v>
      </c>
      <c r="O311">
        <v>0.63</v>
      </c>
      <c r="P311">
        <v>0.28999999999999998</v>
      </c>
      <c r="Q311">
        <v>0.08</v>
      </c>
      <c r="R311">
        <v>2.82</v>
      </c>
      <c r="S311">
        <v>0.45</v>
      </c>
      <c r="T311">
        <v>0.89</v>
      </c>
      <c r="U311">
        <f>Control!B309</f>
        <v>320.57142857142856</v>
      </c>
      <c r="V311">
        <f>'Ctrl pct'!B309</f>
        <v>0.30618092509209988</v>
      </c>
      <c r="W311">
        <f>Controlled!B309</f>
        <v>103.57142857142857</v>
      </c>
      <c r="X311">
        <f>'Controlled pct'!B309</f>
        <v>9.8922090326101789E-2</v>
      </c>
      <c r="Y311">
        <f>'Fight Time'!B309</f>
        <v>1047</v>
      </c>
      <c r="Z311">
        <v>-3</v>
      </c>
    </row>
    <row r="312" spans="1:26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0</v>
      </c>
      <c r="F312">
        <v>1</v>
      </c>
      <c r="G312">
        <v>0.33</v>
      </c>
      <c r="H312">
        <v>0.5</v>
      </c>
      <c r="I312">
        <v>0.17</v>
      </c>
      <c r="J312">
        <v>0.5</v>
      </c>
      <c r="K312">
        <v>0.5</v>
      </c>
      <c r="L312">
        <v>0</v>
      </c>
      <c r="M312" s="8">
        <v>1.89</v>
      </c>
      <c r="N312" s="8">
        <v>6</v>
      </c>
      <c r="R312">
        <v>0</v>
      </c>
      <c r="S312">
        <v>0</v>
      </c>
      <c r="T312">
        <v>0.33</v>
      </c>
      <c r="U312">
        <f>Control!B310</f>
        <v>0</v>
      </c>
      <c r="V312">
        <f>'Ctrl pct'!B310</f>
        <v>0</v>
      </c>
      <c r="W312">
        <f>Controlled!B310</f>
        <v>0</v>
      </c>
      <c r="X312">
        <f>'Controlled pct'!B310</f>
        <v>0</v>
      </c>
      <c r="Y312">
        <f>'Fight Time'!B310</f>
        <v>0</v>
      </c>
      <c r="Z312">
        <v>-1</v>
      </c>
    </row>
    <row r="313" spans="1:26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1</v>
      </c>
      <c r="F313">
        <v>1</v>
      </c>
      <c r="G313">
        <v>0.2</v>
      </c>
      <c r="H313">
        <v>0</v>
      </c>
      <c r="I313">
        <v>0.4</v>
      </c>
      <c r="J313">
        <v>0</v>
      </c>
      <c r="K313">
        <v>0.4</v>
      </c>
      <c r="L313">
        <v>1</v>
      </c>
      <c r="M313" s="8">
        <v>3.84</v>
      </c>
      <c r="N313" s="8">
        <v>3.55</v>
      </c>
      <c r="R313">
        <v>0.87</v>
      </c>
      <c r="S313">
        <v>0.2</v>
      </c>
      <c r="T313">
        <v>1</v>
      </c>
      <c r="U313">
        <f>Control!B311</f>
        <v>0</v>
      </c>
      <c r="V313">
        <f>'Ctrl pct'!B311</f>
        <v>0</v>
      </c>
      <c r="W313">
        <f>Controlled!B311</f>
        <v>0</v>
      </c>
      <c r="X313">
        <f>'Controlled pct'!B311</f>
        <v>0</v>
      </c>
      <c r="Y313">
        <f>'Fight Time'!B311</f>
        <v>0</v>
      </c>
      <c r="Z313">
        <v>-1</v>
      </c>
    </row>
    <row r="314" spans="1:26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3</v>
      </c>
      <c r="F314">
        <v>0</v>
      </c>
      <c r="G314">
        <v>0.25</v>
      </c>
      <c r="H314">
        <v>1</v>
      </c>
      <c r="I314">
        <v>0.25</v>
      </c>
      <c r="J314">
        <v>0</v>
      </c>
      <c r="K314">
        <v>0.5</v>
      </c>
      <c r="L314">
        <v>0</v>
      </c>
      <c r="M314" s="8">
        <v>4.26</v>
      </c>
      <c r="N314" s="8">
        <v>2.25</v>
      </c>
      <c r="R314">
        <v>2.16</v>
      </c>
      <c r="S314">
        <v>0.5</v>
      </c>
      <c r="T314">
        <v>0.72</v>
      </c>
      <c r="U314">
        <f>Control!B312</f>
        <v>0</v>
      </c>
      <c r="V314">
        <f>'Ctrl pct'!B312</f>
        <v>0</v>
      </c>
      <c r="W314">
        <f>Controlled!B312</f>
        <v>0</v>
      </c>
      <c r="X314">
        <f>'Controlled pct'!B312</f>
        <v>0</v>
      </c>
      <c r="Y314">
        <f>'Fight Time'!B312</f>
        <v>0</v>
      </c>
      <c r="Z314">
        <v>10</v>
      </c>
    </row>
    <row r="315" spans="1:26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3</v>
      </c>
      <c r="F315">
        <v>2</v>
      </c>
      <c r="G315">
        <v>0.4</v>
      </c>
      <c r="H315">
        <v>0</v>
      </c>
      <c r="I315">
        <v>0.2</v>
      </c>
      <c r="J315">
        <v>0.25</v>
      </c>
      <c r="K315">
        <v>0.4</v>
      </c>
      <c r="L315">
        <v>0.75</v>
      </c>
      <c r="M315" s="8">
        <v>3.41</v>
      </c>
      <c r="N315" s="8">
        <v>4.41</v>
      </c>
      <c r="R315">
        <v>0.69</v>
      </c>
      <c r="S315">
        <v>0.17</v>
      </c>
      <c r="T315">
        <v>0.6</v>
      </c>
      <c r="U315">
        <f>Control!B313</f>
        <v>0</v>
      </c>
      <c r="V315">
        <f>'Ctrl pct'!B313</f>
        <v>0</v>
      </c>
      <c r="W315">
        <f>Controlled!B313</f>
        <v>0</v>
      </c>
      <c r="X315">
        <f>'Controlled pct'!B313</f>
        <v>0</v>
      </c>
      <c r="Y315">
        <f>'Fight Time'!B313</f>
        <v>0</v>
      </c>
      <c r="Z315">
        <v>-2</v>
      </c>
    </row>
    <row r="316" spans="1:26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1</v>
      </c>
      <c r="F316">
        <v>0</v>
      </c>
      <c r="G316">
        <v>0.75</v>
      </c>
      <c r="H316">
        <v>0</v>
      </c>
      <c r="I316">
        <v>0</v>
      </c>
      <c r="J316">
        <v>0</v>
      </c>
      <c r="K316">
        <v>0.25</v>
      </c>
      <c r="L316">
        <v>0</v>
      </c>
      <c r="M316" s="8">
        <v>3.4</v>
      </c>
      <c r="N316" s="8">
        <v>3.87</v>
      </c>
      <c r="R316">
        <v>2</v>
      </c>
      <c r="S316">
        <v>0.8</v>
      </c>
      <c r="T316">
        <v>1</v>
      </c>
      <c r="U316">
        <f>Control!B314</f>
        <v>0</v>
      </c>
      <c r="V316">
        <f>'Ctrl pct'!B314</f>
        <v>0</v>
      </c>
      <c r="W316">
        <f>Controlled!B314</f>
        <v>0</v>
      </c>
      <c r="X316">
        <f>'Controlled pct'!B314</f>
        <v>0</v>
      </c>
      <c r="Y316">
        <f>'Fight Time'!B314</f>
        <v>0</v>
      </c>
      <c r="Z316">
        <v>6</v>
      </c>
    </row>
    <row r="317" spans="1:26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2</v>
      </c>
      <c r="F317">
        <v>1</v>
      </c>
      <c r="G317">
        <v>0.56000000000000005</v>
      </c>
      <c r="H317">
        <v>1</v>
      </c>
      <c r="I317">
        <v>0</v>
      </c>
      <c r="J317">
        <v>0</v>
      </c>
      <c r="K317">
        <v>0.43</v>
      </c>
      <c r="L317">
        <v>0</v>
      </c>
      <c r="M317" s="8">
        <v>3.43</v>
      </c>
      <c r="N317" s="8">
        <v>3.26</v>
      </c>
      <c r="R317">
        <v>1.53</v>
      </c>
      <c r="S317">
        <v>0.37</v>
      </c>
      <c r="T317">
        <v>0.85</v>
      </c>
      <c r="U317">
        <f>Control!B315</f>
        <v>0</v>
      </c>
      <c r="V317">
        <f>'Ctrl pct'!B315</f>
        <v>0</v>
      </c>
      <c r="W317">
        <f>Controlled!B315</f>
        <v>0</v>
      </c>
      <c r="X317">
        <f>'Controlled pct'!B315</f>
        <v>0</v>
      </c>
      <c r="Y317">
        <f>'Fight Time'!B315</f>
        <v>0</v>
      </c>
      <c r="Z317">
        <v>1</v>
      </c>
    </row>
    <row r="318" spans="1:26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</v>
      </c>
      <c r="F318">
        <v>1</v>
      </c>
      <c r="G318">
        <v>0.56000000000000005</v>
      </c>
      <c r="H318">
        <v>0.5</v>
      </c>
      <c r="I318">
        <v>0</v>
      </c>
      <c r="J318">
        <v>0.5</v>
      </c>
      <c r="K318">
        <v>0.44</v>
      </c>
      <c r="L318">
        <v>0</v>
      </c>
      <c r="M318" s="8">
        <v>3.29</v>
      </c>
      <c r="N318" s="8">
        <v>1.7</v>
      </c>
      <c r="R318">
        <v>0.8</v>
      </c>
      <c r="S318">
        <v>1</v>
      </c>
      <c r="T318">
        <v>0.5</v>
      </c>
      <c r="U318">
        <f>Control!B316</f>
        <v>0</v>
      </c>
      <c r="V318">
        <f>'Ctrl pct'!B316</f>
        <v>0</v>
      </c>
      <c r="W318">
        <f>Controlled!B316</f>
        <v>0</v>
      </c>
      <c r="X318">
        <f>'Controlled pct'!B316</f>
        <v>0</v>
      </c>
      <c r="Y318">
        <f>'Fight Time'!B316</f>
        <v>0</v>
      </c>
      <c r="Z318">
        <v>-1</v>
      </c>
    </row>
    <row r="319" spans="1:26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8</v>
      </c>
      <c r="F319">
        <v>3</v>
      </c>
      <c r="G319">
        <v>0.28000000000000003</v>
      </c>
      <c r="H319">
        <v>0.17</v>
      </c>
      <c r="I319">
        <v>0.33</v>
      </c>
      <c r="J319">
        <v>0.33</v>
      </c>
      <c r="K319">
        <v>0.39</v>
      </c>
      <c r="L319">
        <v>0.5</v>
      </c>
      <c r="M319" s="8">
        <v>4.7699999999999996</v>
      </c>
      <c r="N319" s="8">
        <v>3.42</v>
      </c>
      <c r="R319">
        <v>1.82</v>
      </c>
      <c r="S319">
        <v>0.47</v>
      </c>
      <c r="T319">
        <v>0.56999999999999995</v>
      </c>
      <c r="U319">
        <f>Control!B317</f>
        <v>0</v>
      </c>
      <c r="V319">
        <f>'Ctrl pct'!B317</f>
        <v>0</v>
      </c>
      <c r="W319">
        <f>Controlled!B317</f>
        <v>0</v>
      </c>
      <c r="X319">
        <f>'Controlled pct'!B317</f>
        <v>0</v>
      </c>
      <c r="Y319">
        <f>'Fight Time'!B317</f>
        <v>0</v>
      </c>
      <c r="Z319">
        <v>1</v>
      </c>
    </row>
    <row r="320" spans="1:26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3</v>
      </c>
      <c r="F320">
        <v>2</v>
      </c>
      <c r="G320">
        <v>0.5</v>
      </c>
      <c r="H320">
        <v>0.28000000000000003</v>
      </c>
      <c r="I320">
        <v>0.25</v>
      </c>
      <c r="J320">
        <v>0.28000000000000003</v>
      </c>
      <c r="K320">
        <v>0.25</v>
      </c>
      <c r="L320">
        <v>0.43</v>
      </c>
      <c r="M320" s="8">
        <v>3.41</v>
      </c>
      <c r="N320" s="8">
        <v>1.52</v>
      </c>
      <c r="R320">
        <v>1.6</v>
      </c>
      <c r="S320">
        <v>0.4</v>
      </c>
      <c r="T320">
        <v>0.72</v>
      </c>
      <c r="U320">
        <f>Control!B318</f>
        <v>0</v>
      </c>
      <c r="V320">
        <f>'Ctrl pct'!B318</f>
        <v>0</v>
      </c>
      <c r="W320">
        <f>Controlled!B318</f>
        <v>0</v>
      </c>
      <c r="X320">
        <f>'Controlled pct'!B318</f>
        <v>0</v>
      </c>
      <c r="Y320">
        <f>'Fight Time'!B318</f>
        <v>0</v>
      </c>
      <c r="Z320">
        <v>2</v>
      </c>
    </row>
    <row r="321" spans="1:26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</v>
      </c>
      <c r="F321">
        <v>1</v>
      </c>
      <c r="G321">
        <v>0.28000000000000003</v>
      </c>
      <c r="H321">
        <v>0</v>
      </c>
      <c r="I321">
        <v>0.36</v>
      </c>
      <c r="J321">
        <v>0</v>
      </c>
      <c r="K321">
        <v>0.36</v>
      </c>
      <c r="L321">
        <v>1</v>
      </c>
      <c r="M321" s="8">
        <v>2.8</v>
      </c>
      <c r="N321" s="8">
        <v>5.23</v>
      </c>
      <c r="R321">
        <v>2</v>
      </c>
      <c r="S321">
        <v>0.22</v>
      </c>
      <c r="T321">
        <v>0.66</v>
      </c>
      <c r="U321">
        <f>Control!B319</f>
        <v>0</v>
      </c>
      <c r="V321">
        <f>'Ctrl pct'!B319</f>
        <v>0</v>
      </c>
      <c r="W321">
        <f>Controlled!B319</f>
        <v>0</v>
      </c>
      <c r="X321">
        <f>'Controlled pct'!B319</f>
        <v>0</v>
      </c>
      <c r="Y321">
        <f>'Fight Time'!B319</f>
        <v>0</v>
      </c>
      <c r="Z321">
        <v>-1</v>
      </c>
    </row>
    <row r="322" spans="1:26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5</v>
      </c>
      <c r="F322">
        <v>1</v>
      </c>
      <c r="G322">
        <v>0</v>
      </c>
      <c r="H322">
        <v>0</v>
      </c>
      <c r="I322">
        <v>0.56000000000000005</v>
      </c>
      <c r="J322">
        <v>0</v>
      </c>
      <c r="K322">
        <v>0.44</v>
      </c>
      <c r="L322">
        <v>1</v>
      </c>
      <c r="M322" s="8">
        <v>3.13</v>
      </c>
      <c r="N322" s="8">
        <v>3.2</v>
      </c>
      <c r="R322">
        <v>3.56</v>
      </c>
      <c r="S322">
        <v>0.47</v>
      </c>
      <c r="T322">
        <v>0.63</v>
      </c>
      <c r="U322">
        <f>Control!B320</f>
        <v>0</v>
      </c>
      <c r="V322">
        <f>'Ctrl pct'!B320</f>
        <v>0</v>
      </c>
      <c r="W322">
        <f>Controlled!B320</f>
        <v>0</v>
      </c>
      <c r="X322">
        <f>'Controlled pct'!B320</f>
        <v>0</v>
      </c>
      <c r="Y322">
        <f>'Fight Time'!B320</f>
        <v>0</v>
      </c>
      <c r="Z322">
        <v>3</v>
      </c>
    </row>
    <row r="323" spans="1:26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</v>
      </c>
      <c r="F323">
        <v>0</v>
      </c>
      <c r="G323">
        <v>0.6</v>
      </c>
      <c r="H323">
        <v>0.5</v>
      </c>
      <c r="I323">
        <v>0.2</v>
      </c>
      <c r="J323">
        <v>0</v>
      </c>
      <c r="K323">
        <v>0.2</v>
      </c>
      <c r="L323">
        <v>0.5</v>
      </c>
      <c r="M323" s="8">
        <v>5.83</v>
      </c>
      <c r="N323" s="8">
        <v>7.84</v>
      </c>
      <c r="R323">
        <v>3.5</v>
      </c>
      <c r="S323">
        <v>0.4</v>
      </c>
      <c r="T323">
        <v>1</v>
      </c>
      <c r="U323">
        <f>Control!B321</f>
        <v>0</v>
      </c>
      <c r="V323">
        <f>'Ctrl pct'!B321</f>
        <v>0</v>
      </c>
      <c r="W323">
        <f>Controlled!B321</f>
        <v>0</v>
      </c>
      <c r="X323">
        <f>'Controlled pct'!B321</f>
        <v>0</v>
      </c>
      <c r="Y323">
        <f>'Fight Time'!B321</f>
        <v>0</v>
      </c>
      <c r="Z323">
        <v>4</v>
      </c>
    </row>
    <row r="324" spans="1:26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4</v>
      </c>
      <c r="F324">
        <v>1</v>
      </c>
      <c r="G324">
        <v>0.42</v>
      </c>
      <c r="H324">
        <v>0</v>
      </c>
      <c r="I324">
        <v>0.25</v>
      </c>
      <c r="J324">
        <v>0.33</v>
      </c>
      <c r="K324">
        <v>0.33</v>
      </c>
      <c r="L324">
        <v>0.67</v>
      </c>
      <c r="M324" s="8">
        <v>2.94</v>
      </c>
      <c r="N324" s="8">
        <v>3.77</v>
      </c>
      <c r="R324">
        <v>1.85</v>
      </c>
      <c r="S324">
        <v>0.36</v>
      </c>
      <c r="T324">
        <v>0.66</v>
      </c>
      <c r="U324">
        <f>Control!B322</f>
        <v>0</v>
      </c>
      <c r="V324">
        <f>'Ctrl pct'!B322</f>
        <v>0</v>
      </c>
      <c r="W324">
        <f>Controlled!B322</f>
        <v>0</v>
      </c>
      <c r="X324">
        <f>'Controlled pct'!B322</f>
        <v>0</v>
      </c>
      <c r="Y324">
        <f>'Fight Time'!B322</f>
        <v>0</v>
      </c>
      <c r="Z324">
        <v>1</v>
      </c>
    </row>
    <row r="325" spans="1:26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3</v>
      </c>
      <c r="F325">
        <v>2</v>
      </c>
      <c r="G325">
        <v>0.67</v>
      </c>
      <c r="H325">
        <v>0.8</v>
      </c>
      <c r="I325">
        <v>0</v>
      </c>
      <c r="J325">
        <v>0.2</v>
      </c>
      <c r="K325">
        <v>0.33</v>
      </c>
      <c r="L325">
        <v>0</v>
      </c>
      <c r="M325" s="8">
        <v>3.64</v>
      </c>
      <c r="N325" s="8">
        <v>4.5</v>
      </c>
      <c r="R325">
        <v>0</v>
      </c>
      <c r="S325">
        <v>0</v>
      </c>
      <c r="T325">
        <v>0.82</v>
      </c>
      <c r="U325">
        <f>Control!B323</f>
        <v>0</v>
      </c>
      <c r="V325">
        <f>'Ctrl pct'!B323</f>
        <v>0</v>
      </c>
      <c r="W325">
        <f>Controlled!B323</f>
        <v>0</v>
      </c>
      <c r="X325">
        <f>'Controlled pct'!B323</f>
        <v>0</v>
      </c>
      <c r="Y325">
        <f>'Fight Time'!B323</f>
        <v>0</v>
      </c>
      <c r="Z325">
        <v>2</v>
      </c>
    </row>
    <row r="326" spans="1:26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2</v>
      </c>
      <c r="F326">
        <v>1</v>
      </c>
      <c r="G326">
        <v>0.46</v>
      </c>
      <c r="H326">
        <v>0</v>
      </c>
      <c r="I326">
        <v>0.38</v>
      </c>
      <c r="J326">
        <v>0</v>
      </c>
      <c r="K326">
        <v>0.15</v>
      </c>
      <c r="L326">
        <v>1</v>
      </c>
      <c r="M326" s="8">
        <v>3.42</v>
      </c>
      <c r="N326" s="8">
        <v>3.39</v>
      </c>
      <c r="R326">
        <v>5.36</v>
      </c>
      <c r="S326">
        <v>0.43</v>
      </c>
      <c r="T326">
        <v>0.4</v>
      </c>
      <c r="U326">
        <f>Control!B324</f>
        <v>0</v>
      </c>
      <c r="V326">
        <f>'Ctrl pct'!B324</f>
        <v>0</v>
      </c>
      <c r="W326">
        <f>Controlled!B324</f>
        <v>0</v>
      </c>
      <c r="X326">
        <f>'Controlled pct'!B324</f>
        <v>0</v>
      </c>
      <c r="Y326">
        <f>'Fight Time'!B324</f>
        <v>0</v>
      </c>
      <c r="Z326">
        <v>-1</v>
      </c>
    </row>
    <row r="327" spans="1:26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0</v>
      </c>
      <c r="F327">
        <v>0</v>
      </c>
      <c r="G327">
        <v>0.82</v>
      </c>
      <c r="H327">
        <v>0.2</v>
      </c>
      <c r="I327">
        <v>0.09</v>
      </c>
      <c r="J327">
        <v>0.6</v>
      </c>
      <c r="K327">
        <v>0.09</v>
      </c>
      <c r="L327">
        <v>0.2</v>
      </c>
      <c r="M327" s="8">
        <v>3.5</v>
      </c>
      <c r="N327" s="8">
        <v>3.5</v>
      </c>
      <c r="R327">
        <v>0</v>
      </c>
      <c r="S327">
        <v>0</v>
      </c>
      <c r="T327">
        <v>0.7</v>
      </c>
      <c r="U327">
        <f>Control!B325</f>
        <v>0</v>
      </c>
      <c r="V327">
        <f>'Ctrl pct'!B325</f>
        <v>0</v>
      </c>
      <c r="W327">
        <f>Controlled!B325</f>
        <v>0</v>
      </c>
      <c r="X327">
        <f>'Controlled pct'!B325</f>
        <v>0</v>
      </c>
      <c r="Y327">
        <f>'Fight Time'!B325</f>
        <v>0</v>
      </c>
      <c r="Z327">
        <v>2</v>
      </c>
    </row>
    <row r="328" spans="1:26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6</v>
      </c>
      <c r="F328">
        <v>3</v>
      </c>
      <c r="G328">
        <v>0.56999999999999995</v>
      </c>
      <c r="H328">
        <v>1</v>
      </c>
      <c r="I328">
        <v>0</v>
      </c>
      <c r="J328">
        <v>0</v>
      </c>
      <c r="K328">
        <v>0.42</v>
      </c>
      <c r="L328">
        <v>0</v>
      </c>
      <c r="M328" s="8">
        <v>7.05</v>
      </c>
      <c r="N328" s="8">
        <v>4.0199999999999996</v>
      </c>
      <c r="R328">
        <v>0</v>
      </c>
      <c r="S328">
        <v>0</v>
      </c>
      <c r="T328">
        <v>0.73</v>
      </c>
      <c r="U328">
        <f>Control!B326</f>
        <v>0</v>
      </c>
      <c r="V328">
        <f>'Ctrl pct'!B326</f>
        <v>0</v>
      </c>
      <c r="W328">
        <f>Controlled!B326</f>
        <v>0</v>
      </c>
      <c r="X328">
        <f>'Controlled pct'!B326</f>
        <v>0</v>
      </c>
      <c r="Y328">
        <f>'Fight Time'!B326</f>
        <v>0</v>
      </c>
      <c r="Z328">
        <v>-2</v>
      </c>
    </row>
    <row r="329" spans="1:26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9</v>
      </c>
      <c r="F329">
        <v>6</v>
      </c>
      <c r="G329">
        <v>0.69</v>
      </c>
      <c r="H329">
        <v>0.5</v>
      </c>
      <c r="I329">
        <v>0</v>
      </c>
      <c r="J329">
        <v>0.17</v>
      </c>
      <c r="K329">
        <v>0.31</v>
      </c>
      <c r="L329">
        <v>0.33</v>
      </c>
      <c r="M329" s="8">
        <v>3.73</v>
      </c>
      <c r="N329" s="8">
        <v>4.51</v>
      </c>
      <c r="R329">
        <v>0</v>
      </c>
      <c r="S329">
        <v>0</v>
      </c>
      <c r="T329">
        <v>0.57999999999999996</v>
      </c>
      <c r="U329">
        <f>Control!B327</f>
        <v>0</v>
      </c>
      <c r="V329">
        <f>'Ctrl pct'!B327</f>
        <v>0</v>
      </c>
      <c r="W329">
        <f>Controlled!B327</f>
        <v>0</v>
      </c>
      <c r="X329">
        <f>'Controlled pct'!B327</f>
        <v>0</v>
      </c>
      <c r="Y329">
        <f>'Fight Time'!B327</f>
        <v>0</v>
      </c>
      <c r="Z329">
        <v>-1</v>
      </c>
    </row>
    <row r="330" spans="1:26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0</v>
      </c>
      <c r="F330">
        <v>0</v>
      </c>
      <c r="G330">
        <v>0.55000000000000004</v>
      </c>
      <c r="H330">
        <v>1</v>
      </c>
      <c r="I330">
        <v>0</v>
      </c>
      <c r="J330">
        <v>0</v>
      </c>
      <c r="K330">
        <v>0.45</v>
      </c>
      <c r="L330">
        <v>0</v>
      </c>
      <c r="M330" s="8">
        <v>3.6</v>
      </c>
      <c r="N330" s="8">
        <v>3.33</v>
      </c>
      <c r="R330">
        <v>2</v>
      </c>
      <c r="S330">
        <v>0.33</v>
      </c>
      <c r="T330">
        <v>0.5</v>
      </c>
      <c r="U330">
        <f>Control!B328</f>
        <v>0</v>
      </c>
      <c r="V330">
        <f>'Ctrl pct'!B328</f>
        <v>0</v>
      </c>
      <c r="W330">
        <f>Controlled!B328</f>
        <v>0</v>
      </c>
      <c r="X330">
        <f>'Controlled pct'!B328</f>
        <v>0</v>
      </c>
      <c r="Y330">
        <f>'Fight Time'!B328</f>
        <v>0</v>
      </c>
      <c r="Z330">
        <v>4</v>
      </c>
    </row>
    <row r="331" spans="1:26" x14ac:dyDescent="0.3">
      <c r="U331">
        <f>Control!B329</f>
        <v>0</v>
      </c>
      <c r="V331">
        <f>'Ctrl pct'!B329</f>
        <v>0</v>
      </c>
      <c r="W331">
        <f>Controlled!B329</f>
        <v>0</v>
      </c>
      <c r="X331">
        <f>'Controlled pct'!B329</f>
        <v>0</v>
      </c>
      <c r="Y331">
        <f>'Fight Time'!B329</f>
        <v>0</v>
      </c>
    </row>
    <row r="332" spans="1:26" x14ac:dyDescent="0.3">
      <c r="U332">
        <f>Control!B330</f>
        <v>0</v>
      </c>
      <c r="V332">
        <f>'Ctrl pct'!B330</f>
        <v>0</v>
      </c>
      <c r="W332">
        <f>Controlled!B330</f>
        <v>0</v>
      </c>
      <c r="X332">
        <f>'Controlled pct'!B330</f>
        <v>0</v>
      </c>
      <c r="Y332">
        <f>'Fight Time'!B330</f>
        <v>0</v>
      </c>
    </row>
    <row r="333" spans="1:26" x14ac:dyDescent="0.3">
      <c r="U333">
        <f>Control!B331</f>
        <v>0</v>
      </c>
      <c r="V333">
        <f>'Ctrl pct'!B331</f>
        <v>0</v>
      </c>
      <c r="W333">
        <f>Controlled!B331</f>
        <v>0</v>
      </c>
      <c r="X333">
        <f>'Controlled pct'!B331</f>
        <v>0</v>
      </c>
      <c r="Y333">
        <f>'Fight Time'!B331</f>
        <v>0</v>
      </c>
    </row>
    <row r="334" spans="1:26" x14ac:dyDescent="0.3">
      <c r="U334">
        <f>Control!B332</f>
        <v>0</v>
      </c>
      <c r="V334">
        <f>'Ctrl pct'!B332</f>
        <v>0</v>
      </c>
      <c r="W334">
        <f>Controlled!B332</f>
        <v>0</v>
      </c>
      <c r="X334">
        <f>'Controlled pct'!B332</f>
        <v>0</v>
      </c>
      <c r="Y334">
        <f>'Fight Time'!B332</f>
        <v>0</v>
      </c>
    </row>
    <row r="335" spans="1:26" x14ac:dyDescent="0.3">
      <c r="U335">
        <f>Control!B333</f>
        <v>0</v>
      </c>
      <c r="V335">
        <f>'Ctrl pct'!B333</f>
        <v>0</v>
      </c>
      <c r="W335">
        <f>Controlled!B333</f>
        <v>0</v>
      </c>
      <c r="X335">
        <f>'Controlled pct'!B333</f>
        <v>0</v>
      </c>
      <c r="Y335">
        <f>'Fight Time'!B333</f>
        <v>0</v>
      </c>
    </row>
    <row r="336" spans="1:26" x14ac:dyDescent="0.3">
      <c r="U336">
        <f>Control!B334</f>
        <v>0</v>
      </c>
      <c r="V336">
        <f>'Ctrl pct'!B334</f>
        <v>0</v>
      </c>
      <c r="W336">
        <f>Controlled!B334</f>
        <v>0</v>
      </c>
      <c r="X336">
        <f>'Controlled pct'!B334</f>
        <v>0</v>
      </c>
      <c r="Y336">
        <f>'Fight Time'!B334</f>
        <v>0</v>
      </c>
    </row>
    <row r="337" spans="21:25" x14ac:dyDescent="0.3">
      <c r="U337">
        <f>Control!B335</f>
        <v>0</v>
      </c>
      <c r="V337">
        <f>'Ctrl pct'!B335</f>
        <v>0</v>
      </c>
      <c r="W337">
        <f>Controlled!B335</f>
        <v>0</v>
      </c>
      <c r="X337">
        <f>'Controlled pct'!B335</f>
        <v>0</v>
      </c>
      <c r="Y337">
        <f>'Fight Time'!B335</f>
        <v>0</v>
      </c>
    </row>
    <row r="338" spans="21:25" x14ac:dyDescent="0.3">
      <c r="U338">
        <f>Control!B336</f>
        <v>0</v>
      </c>
      <c r="V338">
        <f>'Ctrl pct'!B336</f>
        <v>0</v>
      </c>
      <c r="W338">
        <f>Controlled!B336</f>
        <v>0</v>
      </c>
      <c r="X338">
        <f>'Controlled pct'!B336</f>
        <v>0</v>
      </c>
      <c r="Y338">
        <f>'Fight Time'!B336</f>
        <v>0</v>
      </c>
    </row>
    <row r="339" spans="21:25" x14ac:dyDescent="0.3">
      <c r="U339">
        <f>Control!B337</f>
        <v>0</v>
      </c>
      <c r="V339">
        <f>'Ctrl pct'!B337</f>
        <v>0</v>
      </c>
      <c r="W339">
        <f>Controlled!B337</f>
        <v>0</v>
      </c>
      <c r="X339">
        <f>'Controlled pct'!B337</f>
        <v>0</v>
      </c>
      <c r="Y339">
        <f>'Fight Time'!B337</f>
        <v>0</v>
      </c>
    </row>
    <row r="340" spans="21:25" x14ac:dyDescent="0.3">
      <c r="U340">
        <f>Control!B338</f>
        <v>0</v>
      </c>
      <c r="V340">
        <f>'Ctrl pct'!B338</f>
        <v>0</v>
      </c>
      <c r="W340">
        <f>Controlled!B338</f>
        <v>0</v>
      </c>
      <c r="X340">
        <f>'Controlled pct'!B338</f>
        <v>0</v>
      </c>
      <c r="Y340">
        <f>'Fight Time'!B338</f>
        <v>0</v>
      </c>
    </row>
    <row r="341" spans="21:25" x14ac:dyDescent="0.3">
      <c r="U341">
        <f>Control!B339</f>
        <v>0</v>
      </c>
      <c r="V341">
        <f>'Ctrl pct'!B339</f>
        <v>0</v>
      </c>
      <c r="W341">
        <f>Controlled!B339</f>
        <v>0</v>
      </c>
      <c r="X341">
        <f>'Controlled pct'!B339</f>
        <v>0</v>
      </c>
      <c r="Y341">
        <f>'Fight Time'!B339</f>
        <v>0</v>
      </c>
    </row>
    <row r="342" spans="21:25" x14ac:dyDescent="0.3">
      <c r="U342">
        <f>Control!B340</f>
        <v>0</v>
      </c>
      <c r="V342">
        <f>'Ctrl pct'!B340</f>
        <v>0</v>
      </c>
      <c r="W342">
        <f>Controlled!B340</f>
        <v>0</v>
      </c>
      <c r="X342">
        <f>'Controlled pct'!B340</f>
        <v>0</v>
      </c>
      <c r="Y342">
        <f>'Fight Time'!B340</f>
        <v>0</v>
      </c>
    </row>
    <row r="343" spans="21:25" x14ac:dyDescent="0.3">
      <c r="U343">
        <f>Control!B341</f>
        <v>0</v>
      </c>
      <c r="V343">
        <f>'Ctrl pct'!B341</f>
        <v>0</v>
      </c>
      <c r="W343">
        <f>Controlled!B341</f>
        <v>0</v>
      </c>
      <c r="X343">
        <f>'Controlled pct'!B341</f>
        <v>0</v>
      </c>
      <c r="Y343">
        <f>'Fight Time'!B341</f>
        <v>0</v>
      </c>
    </row>
    <row r="344" spans="21:25" x14ac:dyDescent="0.3">
      <c r="U344">
        <f>Control!B342</f>
        <v>0</v>
      </c>
      <c r="V344">
        <f>'Ctrl pct'!B342</f>
        <v>0</v>
      </c>
      <c r="W344">
        <f>Controlled!B342</f>
        <v>0</v>
      </c>
      <c r="X344">
        <f>'Controlled pct'!B342</f>
        <v>0</v>
      </c>
      <c r="Y344">
        <f>'Fight Time'!B342</f>
        <v>0</v>
      </c>
    </row>
    <row r="345" spans="21:25" x14ac:dyDescent="0.3">
      <c r="U345">
        <f>Control!B343</f>
        <v>0</v>
      </c>
      <c r="V345">
        <f>'Ctrl pct'!B343</f>
        <v>0</v>
      </c>
      <c r="W345">
        <f>Controlled!B343</f>
        <v>0</v>
      </c>
      <c r="X345">
        <f>'Controlled pct'!B343</f>
        <v>0</v>
      </c>
      <c r="Y345">
        <f>'Fight Time'!B343</f>
        <v>0</v>
      </c>
    </row>
    <row r="346" spans="21:25" x14ac:dyDescent="0.3">
      <c r="U346">
        <f>Control!B344</f>
        <v>0</v>
      </c>
      <c r="V346">
        <f>'Ctrl pct'!B344</f>
        <v>0</v>
      </c>
      <c r="W346">
        <f>Controlled!B344</f>
        <v>0</v>
      </c>
      <c r="X346">
        <f>'Controlled pct'!B344</f>
        <v>0</v>
      </c>
      <c r="Y346">
        <f>'Fight Time'!B344</f>
        <v>0</v>
      </c>
    </row>
    <row r="347" spans="21:25" x14ac:dyDescent="0.3">
      <c r="U347">
        <f>Control!B345</f>
        <v>0</v>
      </c>
      <c r="V347">
        <f>'Ctrl pct'!B345</f>
        <v>0</v>
      </c>
      <c r="W347">
        <f>Controlled!B345</f>
        <v>0</v>
      </c>
      <c r="X347">
        <f>'Controlled pct'!B345</f>
        <v>0</v>
      </c>
      <c r="Y347">
        <f>'Fight Time'!B345</f>
        <v>0</v>
      </c>
    </row>
    <row r="348" spans="21:25" x14ac:dyDescent="0.3">
      <c r="U348">
        <f>Control!B346</f>
        <v>0</v>
      </c>
      <c r="V348">
        <f>'Ctrl pct'!B346</f>
        <v>0</v>
      </c>
      <c r="W348">
        <f>Controlled!B346</f>
        <v>0</v>
      </c>
      <c r="X348">
        <f>'Controlled pct'!B346</f>
        <v>0</v>
      </c>
      <c r="Y348">
        <f>'Fight Time'!B346</f>
        <v>0</v>
      </c>
    </row>
    <row r="349" spans="21:25" x14ac:dyDescent="0.3">
      <c r="U349">
        <f>Control!B347</f>
        <v>0</v>
      </c>
      <c r="V349">
        <f>'Ctrl pct'!B347</f>
        <v>0</v>
      </c>
      <c r="W349">
        <f>Controlled!B347</f>
        <v>0</v>
      </c>
      <c r="X349">
        <f>'Controlled pct'!B347</f>
        <v>0</v>
      </c>
      <c r="Y349">
        <f>'Fight Time'!B347</f>
        <v>0</v>
      </c>
    </row>
    <row r="350" spans="21:25" x14ac:dyDescent="0.3">
      <c r="U350">
        <f>Control!B348</f>
        <v>0</v>
      </c>
      <c r="V350">
        <f>'Ctrl pct'!B348</f>
        <v>0</v>
      </c>
      <c r="W350">
        <f>Controlled!B348</f>
        <v>0</v>
      </c>
      <c r="X350">
        <f>'Controlled pct'!B348</f>
        <v>0</v>
      </c>
      <c r="Y350">
        <f>'Fight Time'!B348</f>
        <v>0</v>
      </c>
    </row>
    <row r="351" spans="21:25" x14ac:dyDescent="0.3">
      <c r="U351">
        <f>Control!B349</f>
        <v>0</v>
      </c>
      <c r="V351">
        <f>'Ctrl pct'!B349</f>
        <v>0</v>
      </c>
      <c r="W351">
        <f>Controlled!B349</f>
        <v>0</v>
      </c>
      <c r="X351">
        <f>'Controlled pct'!B349</f>
        <v>0</v>
      </c>
      <c r="Y351">
        <f>'Fight Time'!B349</f>
        <v>0</v>
      </c>
    </row>
    <row r="352" spans="21:25" x14ac:dyDescent="0.3">
      <c r="U352">
        <f>Control!B350</f>
        <v>0</v>
      </c>
      <c r="V352">
        <f>'Ctrl pct'!B350</f>
        <v>0</v>
      </c>
      <c r="W352">
        <f>Controlled!B350</f>
        <v>0</v>
      </c>
      <c r="X352">
        <f>'Controlled pct'!B350</f>
        <v>0</v>
      </c>
      <c r="Y352">
        <f>'Fight Time'!B350</f>
        <v>0</v>
      </c>
    </row>
    <row r="353" spans="21:25" x14ac:dyDescent="0.3">
      <c r="U353">
        <f>Control!B351</f>
        <v>0</v>
      </c>
      <c r="V353">
        <f>'Ctrl pct'!B351</f>
        <v>0</v>
      </c>
      <c r="W353">
        <f>Controlled!B351</f>
        <v>0</v>
      </c>
      <c r="X353">
        <f>'Controlled pct'!B351</f>
        <v>0</v>
      </c>
      <c r="Y353">
        <f>'Fight Time'!B351</f>
        <v>0</v>
      </c>
    </row>
    <row r="354" spans="21:25" x14ac:dyDescent="0.3">
      <c r="U354">
        <f>Control!B352</f>
        <v>0</v>
      </c>
      <c r="V354">
        <f>'Ctrl pct'!B352</f>
        <v>0</v>
      </c>
      <c r="W354">
        <f>Controlled!B352</f>
        <v>0</v>
      </c>
      <c r="X354">
        <f>'Controlled pct'!B352</f>
        <v>0</v>
      </c>
      <c r="Y354">
        <f>'Fight Time'!B352</f>
        <v>0</v>
      </c>
    </row>
    <row r="355" spans="21:25" x14ac:dyDescent="0.3">
      <c r="U355">
        <f>Control!B353</f>
        <v>0</v>
      </c>
      <c r="V355">
        <f>'Ctrl pct'!B353</f>
        <v>0</v>
      </c>
      <c r="W355">
        <f>Controlled!B353</f>
        <v>0</v>
      </c>
      <c r="X355">
        <f>'Controlled pct'!B353</f>
        <v>0</v>
      </c>
      <c r="Y355">
        <f>'Fight Time'!B353</f>
        <v>0</v>
      </c>
    </row>
    <row r="356" spans="21:25" x14ac:dyDescent="0.3">
      <c r="U356">
        <f>Control!B354</f>
        <v>0</v>
      </c>
      <c r="V356">
        <f>'Ctrl pct'!B354</f>
        <v>0</v>
      </c>
      <c r="W356">
        <f>Controlled!B354</f>
        <v>0</v>
      </c>
      <c r="X356">
        <f>'Controlled pct'!B354</f>
        <v>0</v>
      </c>
      <c r="Y356">
        <f>'Fight Time'!B354</f>
        <v>0</v>
      </c>
    </row>
    <row r="357" spans="21:25" x14ac:dyDescent="0.3">
      <c r="U357">
        <f>Control!B355</f>
        <v>0</v>
      </c>
      <c r="V357">
        <f>'Ctrl pct'!B355</f>
        <v>0</v>
      </c>
      <c r="W357">
        <f>Controlled!B355</f>
        <v>0</v>
      </c>
      <c r="X357">
        <f>'Controlled pct'!B355</f>
        <v>0</v>
      </c>
      <c r="Y357">
        <f>'Fight Time'!B355</f>
        <v>0</v>
      </c>
    </row>
    <row r="358" spans="21:25" x14ac:dyDescent="0.3">
      <c r="U358">
        <f>Control!B356</f>
        <v>0</v>
      </c>
      <c r="V358">
        <f>'Ctrl pct'!B356</f>
        <v>0</v>
      </c>
      <c r="W358">
        <f>Controlled!B356</f>
        <v>0</v>
      </c>
      <c r="X358">
        <f>'Controlled pct'!B356</f>
        <v>0</v>
      </c>
      <c r="Y358">
        <f>'Fight Time'!B356</f>
        <v>0</v>
      </c>
    </row>
    <row r="359" spans="21:25" x14ac:dyDescent="0.3">
      <c r="U359">
        <f>Control!B357</f>
        <v>0</v>
      </c>
      <c r="V359">
        <f>'Ctrl pct'!B357</f>
        <v>0</v>
      </c>
      <c r="W359">
        <f>Controlled!B357</f>
        <v>0</v>
      </c>
      <c r="X359">
        <f>'Controlled pct'!B357</f>
        <v>0</v>
      </c>
      <c r="Y359">
        <f>'Fight Time'!B357</f>
        <v>0</v>
      </c>
    </row>
    <row r="360" spans="21:25" x14ac:dyDescent="0.3">
      <c r="U360">
        <f>Control!B358</f>
        <v>0</v>
      </c>
      <c r="V360">
        <f>'Ctrl pct'!B358</f>
        <v>0</v>
      </c>
      <c r="W360">
        <f>Controlled!B358</f>
        <v>0</v>
      </c>
      <c r="X360">
        <f>'Controlled pct'!B358</f>
        <v>0</v>
      </c>
      <c r="Y360">
        <f>'Fight Time'!B358</f>
        <v>0</v>
      </c>
    </row>
    <row r="361" spans="21:25" x14ac:dyDescent="0.3">
      <c r="U361">
        <f>Control!B359</f>
        <v>0</v>
      </c>
      <c r="V361">
        <f>'Ctrl pct'!B359</f>
        <v>0</v>
      </c>
      <c r="W361">
        <f>Controlled!B359</f>
        <v>0</v>
      </c>
      <c r="X361">
        <f>'Controlled pct'!B359</f>
        <v>0</v>
      </c>
      <c r="Y361">
        <f>'Fight Time'!B359</f>
        <v>0</v>
      </c>
    </row>
    <row r="362" spans="21:25" x14ac:dyDescent="0.3">
      <c r="U362">
        <f>Control!B360</f>
        <v>0</v>
      </c>
      <c r="V362">
        <f>'Ctrl pct'!B360</f>
        <v>0</v>
      </c>
      <c r="W362">
        <f>Controlled!B360</f>
        <v>0</v>
      </c>
      <c r="X362">
        <f>'Controlled pct'!B360</f>
        <v>0</v>
      </c>
      <c r="Y362">
        <f>'Fight Time'!B360</f>
        <v>0</v>
      </c>
    </row>
    <row r="363" spans="21:25" x14ac:dyDescent="0.3">
      <c r="U363">
        <f>Control!B361</f>
        <v>0</v>
      </c>
      <c r="V363">
        <f>'Ctrl pct'!B361</f>
        <v>0</v>
      </c>
      <c r="W363">
        <f>Controlled!B361</f>
        <v>0</v>
      </c>
      <c r="X363">
        <f>'Controlled pct'!B361</f>
        <v>0</v>
      </c>
      <c r="Y363">
        <f>'Fight Time'!B361</f>
        <v>0</v>
      </c>
    </row>
    <row r="364" spans="21:25" x14ac:dyDescent="0.3">
      <c r="U364">
        <f>Control!B362</f>
        <v>0</v>
      </c>
      <c r="V364">
        <f>'Ctrl pct'!B362</f>
        <v>0</v>
      </c>
      <c r="W364">
        <f>Controlled!B362</f>
        <v>0</v>
      </c>
      <c r="X364">
        <f>'Controlled pct'!B362</f>
        <v>0</v>
      </c>
      <c r="Y364">
        <f>'Fight Time'!B362</f>
        <v>0</v>
      </c>
    </row>
    <row r="365" spans="21:25" x14ac:dyDescent="0.3">
      <c r="U365">
        <f>Control!B363</f>
        <v>0</v>
      </c>
      <c r="V365">
        <f>'Ctrl pct'!B363</f>
        <v>0</v>
      </c>
      <c r="W365">
        <f>Controlled!B363</f>
        <v>0</v>
      </c>
      <c r="X365">
        <f>'Controlled pct'!B363</f>
        <v>0</v>
      </c>
      <c r="Y365">
        <f>'Fight Time'!B363</f>
        <v>0</v>
      </c>
    </row>
    <row r="366" spans="21:25" x14ac:dyDescent="0.3">
      <c r="U366">
        <f>Control!B364</f>
        <v>0</v>
      </c>
      <c r="V366">
        <f>'Ctrl pct'!B364</f>
        <v>0</v>
      </c>
      <c r="W366">
        <f>Controlled!B364</f>
        <v>0</v>
      </c>
      <c r="X366">
        <f>'Controlled pct'!B364</f>
        <v>0</v>
      </c>
      <c r="Y366">
        <f>'Fight Time'!B364</f>
        <v>0</v>
      </c>
    </row>
    <row r="367" spans="21:25" x14ac:dyDescent="0.3">
      <c r="U367">
        <f>Control!B365</f>
        <v>0</v>
      </c>
      <c r="V367">
        <f>'Ctrl pct'!B365</f>
        <v>0</v>
      </c>
      <c r="W367">
        <f>Controlled!B365</f>
        <v>0</v>
      </c>
      <c r="X367">
        <f>'Controlled pct'!B365</f>
        <v>0</v>
      </c>
      <c r="Y367">
        <f>'Fight Time'!B365</f>
        <v>0</v>
      </c>
    </row>
    <row r="368" spans="21:25" x14ac:dyDescent="0.3">
      <c r="U368">
        <f>Control!B366</f>
        <v>0</v>
      </c>
      <c r="V368">
        <f>'Ctrl pct'!B366</f>
        <v>0</v>
      </c>
      <c r="W368">
        <f>Controlled!B366</f>
        <v>0</v>
      </c>
      <c r="X368">
        <f>'Controlled pct'!B366</f>
        <v>0</v>
      </c>
      <c r="Y368">
        <f>'Fight Time'!B366</f>
        <v>0</v>
      </c>
    </row>
    <row r="369" spans="21:25" x14ac:dyDescent="0.3">
      <c r="U369">
        <f>Control!B367</f>
        <v>0</v>
      </c>
      <c r="V369">
        <f>'Ctrl pct'!B367</f>
        <v>0</v>
      </c>
      <c r="W369">
        <f>Controlled!B367</f>
        <v>0</v>
      </c>
      <c r="X369">
        <f>'Controlled pct'!B367</f>
        <v>0</v>
      </c>
      <c r="Y369">
        <f>'Fight Time'!B367</f>
        <v>0</v>
      </c>
    </row>
    <row r="370" spans="21:25" x14ac:dyDescent="0.3">
      <c r="U370">
        <f>Control!B368</f>
        <v>0</v>
      </c>
      <c r="V370">
        <f>'Ctrl pct'!B368</f>
        <v>0</v>
      </c>
      <c r="W370">
        <f>Controlled!B368</f>
        <v>0</v>
      </c>
      <c r="X370">
        <f>'Controlled pct'!B368</f>
        <v>0</v>
      </c>
      <c r="Y370">
        <f>'Fight Time'!B368</f>
        <v>0</v>
      </c>
    </row>
    <row r="371" spans="21:25" x14ac:dyDescent="0.3">
      <c r="U371">
        <f>Control!B369</f>
        <v>0</v>
      </c>
      <c r="V371">
        <f>'Ctrl pct'!B369</f>
        <v>0</v>
      </c>
      <c r="W371">
        <f>Controlled!B369</f>
        <v>0</v>
      </c>
      <c r="X371">
        <f>'Controlled pct'!B369</f>
        <v>0</v>
      </c>
      <c r="Y371">
        <f>'Fight Time'!B369</f>
        <v>0</v>
      </c>
    </row>
    <row r="372" spans="21:25" x14ac:dyDescent="0.3">
      <c r="U372">
        <f>Control!B370</f>
        <v>0</v>
      </c>
      <c r="V372">
        <f>'Ctrl pct'!B370</f>
        <v>0</v>
      </c>
      <c r="W372">
        <f>Controlled!B370</f>
        <v>0</v>
      </c>
      <c r="X372">
        <f>'Controlled pct'!B370</f>
        <v>0</v>
      </c>
      <c r="Y372">
        <f>'Fight Time'!B370</f>
        <v>0</v>
      </c>
    </row>
    <row r="373" spans="21:25" x14ac:dyDescent="0.3">
      <c r="U373">
        <f>Control!B371</f>
        <v>0</v>
      </c>
      <c r="V373">
        <f>'Ctrl pct'!B371</f>
        <v>0</v>
      </c>
      <c r="W373">
        <f>Controlled!B371</f>
        <v>0</v>
      </c>
      <c r="X373">
        <f>'Controlled pct'!B371</f>
        <v>0</v>
      </c>
      <c r="Y373">
        <f>'Fight Time'!B371</f>
        <v>0</v>
      </c>
    </row>
    <row r="374" spans="21:25" x14ac:dyDescent="0.3">
      <c r="U374">
        <f>Control!B372</f>
        <v>0</v>
      </c>
      <c r="V374">
        <f>'Ctrl pct'!B372</f>
        <v>0</v>
      </c>
      <c r="W374">
        <f>Controlled!B372</f>
        <v>0</v>
      </c>
      <c r="X374">
        <f>'Controlled pct'!B372</f>
        <v>0</v>
      </c>
      <c r="Y374">
        <f>'Fight Time'!B372</f>
        <v>0</v>
      </c>
    </row>
    <row r="375" spans="21:25" x14ac:dyDescent="0.3">
      <c r="U375">
        <f>Control!B373</f>
        <v>0</v>
      </c>
      <c r="V375">
        <f>'Ctrl pct'!B373</f>
        <v>0</v>
      </c>
      <c r="W375">
        <f>Controlled!B373</f>
        <v>0</v>
      </c>
      <c r="X375">
        <f>'Controlled pct'!B373</f>
        <v>0</v>
      </c>
      <c r="Y375">
        <f>'Fight Time'!B373</f>
        <v>0</v>
      </c>
    </row>
    <row r="376" spans="21:25" x14ac:dyDescent="0.3">
      <c r="U376">
        <f>Control!B374</f>
        <v>0</v>
      </c>
      <c r="V376">
        <f>'Ctrl pct'!B374</f>
        <v>0</v>
      </c>
      <c r="W376">
        <f>Controlled!B374</f>
        <v>0</v>
      </c>
      <c r="X376">
        <f>'Controlled pct'!B374</f>
        <v>0</v>
      </c>
      <c r="Y376">
        <f>'Fight Time'!B374</f>
        <v>0</v>
      </c>
    </row>
    <row r="377" spans="21:25" x14ac:dyDescent="0.3">
      <c r="U377">
        <f>Control!B375</f>
        <v>0</v>
      </c>
      <c r="V377">
        <f>'Ctrl pct'!B375</f>
        <v>0</v>
      </c>
      <c r="W377">
        <f>Controlled!B375</f>
        <v>0</v>
      </c>
      <c r="X377">
        <f>'Controlled pct'!B375</f>
        <v>0</v>
      </c>
      <c r="Y377">
        <f>'Fight Time'!B375</f>
        <v>0</v>
      </c>
    </row>
    <row r="378" spans="21:25" x14ac:dyDescent="0.3">
      <c r="U378">
        <f>Control!B376</f>
        <v>0</v>
      </c>
      <c r="V378">
        <f>'Ctrl pct'!B376</f>
        <v>0</v>
      </c>
      <c r="W378">
        <f>Controlled!B376</f>
        <v>0</v>
      </c>
      <c r="X378">
        <f>'Controlled pct'!B376</f>
        <v>0</v>
      </c>
      <c r="Y378">
        <f>'Fight Time'!B376</f>
        <v>0</v>
      </c>
    </row>
    <row r="379" spans="21:25" x14ac:dyDescent="0.3">
      <c r="U379">
        <f>Control!B377</f>
        <v>0</v>
      </c>
      <c r="V379">
        <f>'Ctrl pct'!B377</f>
        <v>0</v>
      </c>
      <c r="W379">
        <f>Controlled!B377</f>
        <v>0</v>
      </c>
      <c r="X379">
        <f>'Controlled pct'!B377</f>
        <v>0</v>
      </c>
      <c r="Y379">
        <f>'Fight Time'!B377</f>
        <v>0</v>
      </c>
    </row>
    <row r="380" spans="21:25" x14ac:dyDescent="0.3">
      <c r="U380">
        <f>Control!B378</f>
        <v>0</v>
      </c>
      <c r="V380">
        <f>'Ctrl pct'!B378</f>
        <v>0</v>
      </c>
      <c r="W380">
        <f>Controlled!B378</f>
        <v>0</v>
      </c>
      <c r="X380">
        <f>'Controlled pct'!B378</f>
        <v>0</v>
      </c>
      <c r="Y380">
        <f>'Fight Time'!B378</f>
        <v>0</v>
      </c>
    </row>
    <row r="381" spans="21:25" x14ac:dyDescent="0.3">
      <c r="U381">
        <f>Control!B379</f>
        <v>0</v>
      </c>
      <c r="V381">
        <f>'Ctrl pct'!B379</f>
        <v>0</v>
      </c>
      <c r="W381">
        <f>Controlled!B379</f>
        <v>0</v>
      </c>
      <c r="X381">
        <f>'Controlled pct'!B379</f>
        <v>0</v>
      </c>
      <c r="Y381">
        <f>'Fight Time'!B379</f>
        <v>0</v>
      </c>
    </row>
    <row r="382" spans="21:25" x14ac:dyDescent="0.3">
      <c r="U382">
        <f>Control!B380</f>
        <v>0</v>
      </c>
      <c r="V382">
        <f>'Ctrl pct'!B380</f>
        <v>0</v>
      </c>
      <c r="W382">
        <f>Controlled!B380</f>
        <v>0</v>
      </c>
      <c r="X382">
        <f>'Controlled pct'!B380</f>
        <v>0</v>
      </c>
      <c r="Y382">
        <f>'Fight Time'!B380</f>
        <v>0</v>
      </c>
    </row>
    <row r="383" spans="21:25" x14ac:dyDescent="0.3">
      <c r="U383">
        <f>Control!B381</f>
        <v>0</v>
      </c>
      <c r="V383">
        <f>'Ctrl pct'!B381</f>
        <v>0</v>
      </c>
      <c r="W383">
        <f>Controlled!B381</f>
        <v>0</v>
      </c>
      <c r="X383">
        <f>'Controlled pct'!B381</f>
        <v>0</v>
      </c>
      <c r="Y383">
        <f>'Fight Time'!B381</f>
        <v>0</v>
      </c>
    </row>
    <row r="384" spans="21:25" x14ac:dyDescent="0.3">
      <c r="U384">
        <f>Control!B382</f>
        <v>0</v>
      </c>
      <c r="V384">
        <f>'Ctrl pct'!B382</f>
        <v>0</v>
      </c>
      <c r="W384">
        <f>Controlled!B382</f>
        <v>0</v>
      </c>
      <c r="X384">
        <f>'Controlled pct'!B382</f>
        <v>0</v>
      </c>
      <c r="Y384">
        <f>'Fight Time'!B382</f>
        <v>0</v>
      </c>
    </row>
    <row r="385" spans="21:25" x14ac:dyDescent="0.3">
      <c r="U385">
        <f>Control!B383</f>
        <v>0</v>
      </c>
      <c r="V385">
        <f>'Ctrl pct'!B383</f>
        <v>0</v>
      </c>
      <c r="W385">
        <f>Controlled!B383</f>
        <v>0</v>
      </c>
      <c r="X385">
        <f>'Controlled pct'!B383</f>
        <v>0</v>
      </c>
      <c r="Y385">
        <f>'Fight Time'!B383</f>
        <v>0</v>
      </c>
    </row>
    <row r="386" spans="21:25" x14ac:dyDescent="0.3">
      <c r="U386">
        <f>Control!B384</f>
        <v>0</v>
      </c>
      <c r="V386">
        <f>'Ctrl pct'!B384</f>
        <v>0</v>
      </c>
      <c r="W386">
        <f>Controlled!B384</f>
        <v>0</v>
      </c>
      <c r="X386">
        <f>'Controlled pct'!B384</f>
        <v>0</v>
      </c>
      <c r="Y386">
        <f>'Fight Time'!B384</f>
        <v>0</v>
      </c>
    </row>
    <row r="387" spans="21:25" x14ac:dyDescent="0.3">
      <c r="U387">
        <f>Control!B385</f>
        <v>0</v>
      </c>
      <c r="V387">
        <f>'Ctrl pct'!B385</f>
        <v>0</v>
      </c>
      <c r="W387">
        <f>Controlled!B385</f>
        <v>0</v>
      </c>
      <c r="X387">
        <f>'Controlled pct'!B385</f>
        <v>0</v>
      </c>
      <c r="Y387">
        <f>'Fight Time'!B385</f>
        <v>0</v>
      </c>
    </row>
    <row r="388" spans="21:25" x14ac:dyDescent="0.3">
      <c r="U388">
        <f>Control!B386</f>
        <v>0</v>
      </c>
      <c r="V388">
        <f>'Ctrl pct'!B386</f>
        <v>0</v>
      </c>
      <c r="W388">
        <f>Controlled!B386</f>
        <v>0</v>
      </c>
      <c r="X388">
        <f>'Controlled pct'!B386</f>
        <v>0</v>
      </c>
      <c r="Y388">
        <f>'Fight Time'!B386</f>
        <v>0</v>
      </c>
    </row>
    <row r="389" spans="21:25" x14ac:dyDescent="0.3">
      <c r="U389">
        <f>Control!B387</f>
        <v>0</v>
      </c>
      <c r="V389">
        <f>'Ctrl pct'!B387</f>
        <v>0</v>
      </c>
      <c r="W389">
        <f>Controlled!B387</f>
        <v>0</v>
      </c>
      <c r="X389">
        <f>'Controlled pct'!B387</f>
        <v>0</v>
      </c>
      <c r="Y389">
        <f>'Fight Time'!B387</f>
        <v>0</v>
      </c>
    </row>
    <row r="390" spans="21:25" x14ac:dyDescent="0.3">
      <c r="U390">
        <f>Control!B388</f>
        <v>0</v>
      </c>
      <c r="V390">
        <f>'Ctrl pct'!B388</f>
        <v>0</v>
      </c>
      <c r="W390">
        <f>Controlled!B388</f>
        <v>0</v>
      </c>
      <c r="X390">
        <f>'Controlled pct'!B388</f>
        <v>0</v>
      </c>
      <c r="Y390">
        <f>'Fight Time'!B388</f>
        <v>0</v>
      </c>
    </row>
    <row r="391" spans="21:25" x14ac:dyDescent="0.3">
      <c r="U391">
        <f>Control!B389</f>
        <v>0</v>
      </c>
      <c r="V391">
        <f>'Ctrl pct'!B389</f>
        <v>0</v>
      </c>
      <c r="W391">
        <f>Controlled!B389</f>
        <v>0</v>
      </c>
      <c r="X391">
        <f>'Controlled pct'!B389</f>
        <v>0</v>
      </c>
      <c r="Y391">
        <f>'Fight Time'!B389</f>
        <v>0</v>
      </c>
    </row>
    <row r="392" spans="21:25" x14ac:dyDescent="0.3">
      <c r="U392">
        <f>Control!B390</f>
        <v>0</v>
      </c>
      <c r="V392">
        <f>'Ctrl pct'!B390</f>
        <v>0</v>
      </c>
      <c r="W392">
        <f>Controlled!B390</f>
        <v>0</v>
      </c>
      <c r="X392">
        <f>'Controlled pct'!B390</f>
        <v>0</v>
      </c>
      <c r="Y392">
        <f>'Fight Time'!B390</f>
        <v>0</v>
      </c>
    </row>
    <row r="393" spans="21:25" x14ac:dyDescent="0.3">
      <c r="U393">
        <f>Control!B391</f>
        <v>0</v>
      </c>
      <c r="V393">
        <f>'Ctrl pct'!B391</f>
        <v>0</v>
      </c>
      <c r="W393">
        <f>Controlled!B391</f>
        <v>0</v>
      </c>
      <c r="X393">
        <f>'Controlled pct'!B391</f>
        <v>0</v>
      </c>
      <c r="Y393">
        <f>'Fight Time'!B391</f>
        <v>0</v>
      </c>
    </row>
    <row r="394" spans="21:25" x14ac:dyDescent="0.3">
      <c r="U394">
        <f>Control!B392</f>
        <v>0</v>
      </c>
      <c r="V394">
        <f>'Ctrl pct'!B392</f>
        <v>0</v>
      </c>
      <c r="W394">
        <f>Controlled!B392</f>
        <v>0</v>
      </c>
      <c r="X394">
        <f>'Controlled pct'!B392</f>
        <v>0</v>
      </c>
      <c r="Y394">
        <f>'Fight Time'!B392</f>
        <v>0</v>
      </c>
    </row>
    <row r="395" spans="21:25" x14ac:dyDescent="0.3">
      <c r="U395">
        <f>Control!B393</f>
        <v>0</v>
      </c>
      <c r="V395">
        <f>'Ctrl pct'!B393</f>
        <v>0</v>
      </c>
      <c r="W395">
        <f>Controlled!B393</f>
        <v>0</v>
      </c>
      <c r="X395">
        <f>'Controlled pct'!B393</f>
        <v>0</v>
      </c>
      <c r="Y395">
        <f>'Fight Time'!B393</f>
        <v>0</v>
      </c>
    </row>
    <row r="396" spans="21:25" x14ac:dyDescent="0.3">
      <c r="U396">
        <f>Control!B394</f>
        <v>0</v>
      </c>
      <c r="V396">
        <f>'Ctrl pct'!B394</f>
        <v>0</v>
      </c>
      <c r="W396">
        <f>Controlled!B394</f>
        <v>0</v>
      </c>
      <c r="X396">
        <f>'Controlled pct'!B394</f>
        <v>0</v>
      </c>
      <c r="Y396">
        <f>'Fight Time'!B394</f>
        <v>0</v>
      </c>
    </row>
    <row r="397" spans="21:25" x14ac:dyDescent="0.3">
      <c r="U397">
        <f>Control!B395</f>
        <v>0</v>
      </c>
      <c r="V397">
        <f>'Ctrl pct'!B395</f>
        <v>0</v>
      </c>
      <c r="W397">
        <f>Controlled!B395</f>
        <v>0</v>
      </c>
      <c r="X397">
        <f>'Controlled pct'!B395</f>
        <v>0</v>
      </c>
      <c r="Y397">
        <f>'Fight Time'!B395</f>
        <v>0</v>
      </c>
    </row>
    <row r="398" spans="21:25" x14ac:dyDescent="0.3">
      <c r="U398">
        <f>Control!B396</f>
        <v>0</v>
      </c>
      <c r="V398">
        <f>'Ctrl pct'!B396</f>
        <v>0</v>
      </c>
      <c r="W398">
        <f>Controlled!B396</f>
        <v>0</v>
      </c>
      <c r="X398">
        <f>'Controlled pct'!B396</f>
        <v>0</v>
      </c>
      <c r="Y398">
        <f>'Fight Time'!B396</f>
        <v>0</v>
      </c>
    </row>
    <row r="399" spans="21:25" x14ac:dyDescent="0.3">
      <c r="U399">
        <f>Control!B397</f>
        <v>0</v>
      </c>
      <c r="V399">
        <f>'Ctrl pct'!B397</f>
        <v>0</v>
      </c>
      <c r="W399">
        <f>Controlled!B397</f>
        <v>0</v>
      </c>
      <c r="X399">
        <f>'Controlled pct'!B397</f>
        <v>0</v>
      </c>
      <c r="Y399">
        <f>'Fight Time'!B397</f>
        <v>0</v>
      </c>
    </row>
    <row r="400" spans="21:25" x14ac:dyDescent="0.3">
      <c r="U400">
        <f>Control!B398</f>
        <v>0</v>
      </c>
      <c r="V400">
        <f>'Ctrl pct'!B398</f>
        <v>0</v>
      </c>
      <c r="W400">
        <f>Controlled!B398</f>
        <v>0</v>
      </c>
      <c r="X400">
        <f>'Controlled pct'!B398</f>
        <v>0</v>
      </c>
      <c r="Y400">
        <f>'Fight Time'!B398</f>
        <v>0</v>
      </c>
    </row>
    <row r="401" spans="21:25" x14ac:dyDescent="0.3">
      <c r="U401">
        <f>Control!B399</f>
        <v>0</v>
      </c>
      <c r="V401">
        <f>'Ctrl pct'!B399</f>
        <v>0</v>
      </c>
      <c r="W401">
        <f>Controlled!B399</f>
        <v>0</v>
      </c>
      <c r="X401">
        <f>'Controlled pct'!B399</f>
        <v>0</v>
      </c>
      <c r="Y401">
        <f>'Fight Time'!B399</f>
        <v>0</v>
      </c>
    </row>
    <row r="402" spans="21:25" x14ac:dyDescent="0.3">
      <c r="U402">
        <f>Control!B400</f>
        <v>0</v>
      </c>
      <c r="V402">
        <f>'Ctrl pct'!B400</f>
        <v>0</v>
      </c>
      <c r="W402">
        <f>Controlled!B400</f>
        <v>0</v>
      </c>
      <c r="X402">
        <f>'Controlled pct'!B400</f>
        <v>0</v>
      </c>
      <c r="Y402">
        <f>'Fight Time'!B400</f>
        <v>0</v>
      </c>
    </row>
    <row r="403" spans="21:25" x14ac:dyDescent="0.3">
      <c r="U403">
        <f>Control!B401</f>
        <v>0</v>
      </c>
      <c r="V403">
        <f>'Ctrl pct'!B401</f>
        <v>0</v>
      </c>
      <c r="W403">
        <f>Controlled!B401</f>
        <v>0</v>
      </c>
      <c r="X403">
        <f>'Controlled pct'!B401</f>
        <v>0</v>
      </c>
      <c r="Y403">
        <f>'Fight Time'!B401</f>
        <v>0</v>
      </c>
    </row>
    <row r="404" spans="21:25" x14ac:dyDescent="0.3">
      <c r="U404">
        <f>Control!B402</f>
        <v>0</v>
      </c>
      <c r="V404">
        <f>'Ctrl pct'!B402</f>
        <v>0</v>
      </c>
      <c r="W404">
        <f>Controlled!B402</f>
        <v>0</v>
      </c>
      <c r="X404">
        <f>'Controlled pct'!B402</f>
        <v>0</v>
      </c>
      <c r="Y404">
        <f>'Fight Time'!B402</f>
        <v>0</v>
      </c>
    </row>
    <row r="405" spans="21:25" x14ac:dyDescent="0.3">
      <c r="U405">
        <f>Control!B403</f>
        <v>0</v>
      </c>
      <c r="V405">
        <f>'Ctrl pct'!B403</f>
        <v>0</v>
      </c>
      <c r="W405">
        <f>Controlled!B403</f>
        <v>0</v>
      </c>
      <c r="X405">
        <f>'Controlled pct'!B403</f>
        <v>0</v>
      </c>
      <c r="Y405">
        <f>'Fight Time'!B403</f>
        <v>0</v>
      </c>
    </row>
    <row r="406" spans="21:25" x14ac:dyDescent="0.3">
      <c r="U406">
        <f>Control!B404</f>
        <v>0</v>
      </c>
      <c r="V406">
        <f>'Ctrl pct'!B404</f>
        <v>0</v>
      </c>
      <c r="W406">
        <f>Controlled!B404</f>
        <v>0</v>
      </c>
      <c r="X406">
        <f>'Controlled pct'!B404</f>
        <v>0</v>
      </c>
      <c r="Y406">
        <f>'Fight Time'!B404</f>
        <v>0</v>
      </c>
    </row>
    <row r="407" spans="21:25" x14ac:dyDescent="0.3">
      <c r="U407">
        <f>Control!B405</f>
        <v>0</v>
      </c>
      <c r="V407">
        <f>'Ctrl pct'!B405</f>
        <v>0</v>
      </c>
      <c r="W407">
        <f>Controlled!B405</f>
        <v>0</v>
      </c>
      <c r="X407">
        <f>'Controlled pct'!B405</f>
        <v>0</v>
      </c>
      <c r="Y407">
        <f>'Fight Time'!B405</f>
        <v>0</v>
      </c>
    </row>
    <row r="408" spans="21:25" x14ac:dyDescent="0.3">
      <c r="U408">
        <f>Control!B406</f>
        <v>0</v>
      </c>
      <c r="V408">
        <f>'Ctrl pct'!B406</f>
        <v>0</v>
      </c>
      <c r="W408">
        <f>Controlled!B406</f>
        <v>0</v>
      </c>
      <c r="X408">
        <f>'Controlled pct'!B406</f>
        <v>0</v>
      </c>
      <c r="Y408">
        <f>'Fight Time'!B406</f>
        <v>0</v>
      </c>
    </row>
    <row r="409" spans="21:25" x14ac:dyDescent="0.3">
      <c r="U409">
        <f>Control!B407</f>
        <v>0</v>
      </c>
      <c r="V409">
        <f>'Ctrl pct'!B407</f>
        <v>0</v>
      </c>
      <c r="W409">
        <f>Controlled!B407</f>
        <v>0</v>
      </c>
      <c r="X409">
        <f>'Controlled pct'!B407</f>
        <v>0</v>
      </c>
      <c r="Y409">
        <f>'Fight Time'!B407</f>
        <v>0</v>
      </c>
    </row>
    <row r="410" spans="21:25" x14ac:dyDescent="0.3">
      <c r="U410">
        <f>Control!B408</f>
        <v>0</v>
      </c>
      <c r="V410">
        <f>'Ctrl pct'!B408</f>
        <v>0</v>
      </c>
      <c r="W410">
        <f>Controlled!B408</f>
        <v>0</v>
      </c>
      <c r="X410">
        <f>'Controlled pct'!B408</f>
        <v>0</v>
      </c>
      <c r="Y410">
        <f>'Fight Time'!B408</f>
        <v>0</v>
      </c>
    </row>
    <row r="411" spans="21:25" x14ac:dyDescent="0.3">
      <c r="U411">
        <f>Control!B409</f>
        <v>0</v>
      </c>
      <c r="V411">
        <f>'Ctrl pct'!B409</f>
        <v>0</v>
      </c>
      <c r="W411">
        <f>Controlled!B409</f>
        <v>0</v>
      </c>
      <c r="X411">
        <f>'Controlled pct'!B409</f>
        <v>0</v>
      </c>
      <c r="Y411">
        <f>'Fight Time'!B409</f>
        <v>0</v>
      </c>
    </row>
    <row r="412" spans="21:25" x14ac:dyDescent="0.3">
      <c r="U412">
        <f>Control!B410</f>
        <v>0</v>
      </c>
      <c r="V412">
        <f>'Ctrl pct'!B410</f>
        <v>0</v>
      </c>
      <c r="W412">
        <f>Controlled!B410</f>
        <v>0</v>
      </c>
      <c r="X412">
        <f>'Controlled pct'!B410</f>
        <v>0</v>
      </c>
      <c r="Y412">
        <f>'Fight Time'!B410</f>
        <v>0</v>
      </c>
    </row>
    <row r="413" spans="21:25" x14ac:dyDescent="0.3">
      <c r="U413">
        <f>Control!B411</f>
        <v>0</v>
      </c>
      <c r="V413">
        <f>'Ctrl pct'!B411</f>
        <v>0</v>
      </c>
      <c r="W413">
        <f>Controlled!B411</f>
        <v>0</v>
      </c>
      <c r="X413">
        <f>'Controlled pct'!B411</f>
        <v>0</v>
      </c>
      <c r="Y413">
        <f>'Fight Time'!B411</f>
        <v>0</v>
      </c>
    </row>
    <row r="414" spans="21:25" x14ac:dyDescent="0.3">
      <c r="U414">
        <f>Control!B412</f>
        <v>0</v>
      </c>
      <c r="V414">
        <f>'Ctrl pct'!B412</f>
        <v>0</v>
      </c>
      <c r="W414">
        <f>Controlled!B412</f>
        <v>0</v>
      </c>
      <c r="X414">
        <f>'Controlled pct'!B412</f>
        <v>0</v>
      </c>
      <c r="Y414">
        <f>'Fight Time'!B412</f>
        <v>0</v>
      </c>
    </row>
    <row r="415" spans="21:25" x14ac:dyDescent="0.3">
      <c r="U415">
        <f>Control!B413</f>
        <v>0</v>
      </c>
      <c r="V415">
        <f>'Ctrl pct'!B413</f>
        <v>0</v>
      </c>
      <c r="W415">
        <f>Controlled!B413</f>
        <v>0</v>
      </c>
      <c r="X415">
        <f>'Controlled pct'!B413</f>
        <v>0</v>
      </c>
      <c r="Y415">
        <f>'Fight Time'!B413</f>
        <v>0</v>
      </c>
    </row>
    <row r="416" spans="21:25" x14ac:dyDescent="0.3">
      <c r="U416">
        <f>Control!B414</f>
        <v>0</v>
      </c>
      <c r="V416">
        <f>'Ctrl pct'!B414</f>
        <v>0</v>
      </c>
      <c r="W416">
        <f>Controlled!B414</f>
        <v>0</v>
      </c>
      <c r="X416">
        <f>'Controlled pct'!B414</f>
        <v>0</v>
      </c>
      <c r="Y416">
        <f>'Fight Time'!B414</f>
        <v>0</v>
      </c>
    </row>
    <row r="417" spans="21:25" x14ac:dyDescent="0.3">
      <c r="U417">
        <f>Control!B415</f>
        <v>0</v>
      </c>
      <c r="V417">
        <f>'Ctrl pct'!B415</f>
        <v>0</v>
      </c>
      <c r="W417">
        <f>Controlled!B415</f>
        <v>0</v>
      </c>
      <c r="X417">
        <f>'Controlled pct'!B415</f>
        <v>0</v>
      </c>
      <c r="Y417">
        <f>'Fight Time'!B415</f>
        <v>0</v>
      </c>
    </row>
    <row r="418" spans="21:25" x14ac:dyDescent="0.3">
      <c r="U418">
        <f>Control!B416</f>
        <v>0</v>
      </c>
      <c r="V418">
        <f>'Ctrl pct'!B416</f>
        <v>0</v>
      </c>
      <c r="W418">
        <f>Controlled!B416</f>
        <v>0</v>
      </c>
      <c r="X418">
        <f>'Controlled pct'!B416</f>
        <v>0</v>
      </c>
      <c r="Y418">
        <f>'Fight Time'!B416</f>
        <v>0</v>
      </c>
    </row>
    <row r="419" spans="21:25" x14ac:dyDescent="0.3">
      <c r="U419">
        <f>Control!B417</f>
        <v>0</v>
      </c>
      <c r="V419">
        <f>'Ctrl pct'!B417</f>
        <v>0</v>
      </c>
      <c r="W419">
        <f>Controlled!B417</f>
        <v>0</v>
      </c>
      <c r="X419">
        <f>'Controlled pct'!B417</f>
        <v>0</v>
      </c>
      <c r="Y419">
        <f>'Fight Time'!B417</f>
        <v>0</v>
      </c>
    </row>
    <row r="420" spans="21:25" x14ac:dyDescent="0.3">
      <c r="U420">
        <f>Control!B418</f>
        <v>0</v>
      </c>
      <c r="V420">
        <f>'Ctrl pct'!B418</f>
        <v>0</v>
      </c>
      <c r="W420">
        <f>Controlled!B418</f>
        <v>0</v>
      </c>
      <c r="X420">
        <f>'Controlled pct'!B418</f>
        <v>0</v>
      </c>
      <c r="Y420">
        <f>'Fight Time'!B418</f>
        <v>0</v>
      </c>
    </row>
    <row r="421" spans="21:25" x14ac:dyDescent="0.3">
      <c r="U421">
        <f>Control!B419</f>
        <v>0</v>
      </c>
      <c r="V421">
        <f>'Ctrl pct'!B419</f>
        <v>0</v>
      </c>
      <c r="W421">
        <f>Controlled!B419</f>
        <v>0</v>
      </c>
      <c r="X421">
        <f>'Controlled pct'!B419</f>
        <v>0</v>
      </c>
      <c r="Y421">
        <f>'Fight Time'!B419</f>
        <v>0</v>
      </c>
    </row>
    <row r="422" spans="21:25" x14ac:dyDescent="0.3">
      <c r="U422">
        <f>Control!B420</f>
        <v>0</v>
      </c>
      <c r="V422">
        <f>'Ctrl pct'!B420</f>
        <v>0</v>
      </c>
      <c r="W422">
        <f>Controlled!B420</f>
        <v>0</v>
      </c>
      <c r="X422">
        <f>'Controlled pct'!B420</f>
        <v>0</v>
      </c>
      <c r="Y422">
        <f>'Fight Time'!B420</f>
        <v>0</v>
      </c>
    </row>
    <row r="423" spans="21:25" x14ac:dyDescent="0.3">
      <c r="U423">
        <f>Control!B421</f>
        <v>0</v>
      </c>
      <c r="V423">
        <f>'Ctrl pct'!B421</f>
        <v>0</v>
      </c>
      <c r="W423">
        <f>Controlled!B421</f>
        <v>0</v>
      </c>
      <c r="X423">
        <f>'Controlled pct'!B421</f>
        <v>0</v>
      </c>
      <c r="Y423">
        <f>'Fight Time'!B421</f>
        <v>0</v>
      </c>
    </row>
    <row r="424" spans="21:25" x14ac:dyDescent="0.3">
      <c r="U424">
        <f>Control!B422</f>
        <v>0</v>
      </c>
      <c r="V424">
        <f>'Ctrl pct'!B422</f>
        <v>0</v>
      </c>
      <c r="W424">
        <f>Controlled!B422</f>
        <v>0</v>
      </c>
      <c r="X424">
        <f>'Controlled pct'!B422</f>
        <v>0</v>
      </c>
      <c r="Y424">
        <f>'Fight Time'!B422</f>
        <v>0</v>
      </c>
    </row>
    <row r="425" spans="21:25" x14ac:dyDescent="0.3">
      <c r="U425">
        <f>Control!B423</f>
        <v>0</v>
      </c>
      <c r="V425">
        <f>'Ctrl pct'!B423</f>
        <v>0</v>
      </c>
      <c r="W425">
        <f>Controlled!B423</f>
        <v>0</v>
      </c>
      <c r="X425">
        <f>'Controlled pct'!B423</f>
        <v>0</v>
      </c>
      <c r="Y425">
        <f>'Fight Time'!B423</f>
        <v>0</v>
      </c>
    </row>
    <row r="426" spans="21:25" x14ac:dyDescent="0.3">
      <c r="U426">
        <f>Control!B424</f>
        <v>0</v>
      </c>
      <c r="V426">
        <f>'Ctrl pct'!B424</f>
        <v>0</v>
      </c>
      <c r="W426">
        <f>Controlled!B424</f>
        <v>0</v>
      </c>
      <c r="X426">
        <f>'Controlled pct'!B424</f>
        <v>0</v>
      </c>
      <c r="Y426">
        <f>'Fight Time'!B424</f>
        <v>0</v>
      </c>
    </row>
    <row r="427" spans="21:25" x14ac:dyDescent="0.3">
      <c r="U427">
        <f>Control!B425</f>
        <v>0</v>
      </c>
      <c r="V427">
        <f>'Ctrl pct'!B425</f>
        <v>0</v>
      </c>
      <c r="W427">
        <f>Controlled!B425</f>
        <v>0</v>
      </c>
      <c r="X427">
        <f>'Controlled pct'!B425</f>
        <v>0</v>
      </c>
      <c r="Y427">
        <f>'Fight Time'!B425</f>
        <v>0</v>
      </c>
    </row>
    <row r="428" spans="21:25" x14ac:dyDescent="0.3">
      <c r="U428">
        <f>Control!B426</f>
        <v>0</v>
      </c>
      <c r="V428">
        <f>'Ctrl pct'!B426</f>
        <v>0</v>
      </c>
      <c r="W428">
        <f>Controlled!B426</f>
        <v>0</v>
      </c>
      <c r="X428">
        <f>'Controlled pct'!B426</f>
        <v>0</v>
      </c>
      <c r="Y428">
        <f>'Fight Time'!B426</f>
        <v>0</v>
      </c>
    </row>
    <row r="429" spans="21:25" x14ac:dyDescent="0.3">
      <c r="U429">
        <f>Control!B427</f>
        <v>0</v>
      </c>
      <c r="V429">
        <f>'Ctrl pct'!B427</f>
        <v>0</v>
      </c>
      <c r="W429">
        <f>Controlled!B427</f>
        <v>0</v>
      </c>
      <c r="X429">
        <f>'Controlled pct'!B427</f>
        <v>0</v>
      </c>
      <c r="Y429">
        <f>'Fight Time'!B427</f>
        <v>0</v>
      </c>
    </row>
    <row r="430" spans="21:25" x14ac:dyDescent="0.3">
      <c r="U430">
        <f>Control!B428</f>
        <v>0</v>
      </c>
      <c r="V430">
        <f>'Ctrl pct'!B428</f>
        <v>0</v>
      </c>
      <c r="W430">
        <f>Controlled!B428</f>
        <v>0</v>
      </c>
      <c r="X430">
        <f>'Controlled pct'!B428</f>
        <v>0</v>
      </c>
      <c r="Y430">
        <f>'Fight Time'!B428</f>
        <v>0</v>
      </c>
    </row>
    <row r="431" spans="21:25" x14ac:dyDescent="0.3">
      <c r="U431">
        <f>Control!B429</f>
        <v>0</v>
      </c>
      <c r="V431">
        <f>'Ctrl pct'!B429</f>
        <v>0</v>
      </c>
      <c r="W431">
        <f>Controlled!B429</f>
        <v>0</v>
      </c>
      <c r="X431">
        <f>'Controlled pct'!B429</f>
        <v>0</v>
      </c>
      <c r="Y431">
        <f>'Fight Time'!B429</f>
        <v>0</v>
      </c>
    </row>
    <row r="432" spans="21:25" x14ac:dyDescent="0.3">
      <c r="U432">
        <f>Control!B430</f>
        <v>0</v>
      </c>
      <c r="V432">
        <f>'Ctrl pct'!B430</f>
        <v>0</v>
      </c>
      <c r="W432">
        <f>Controlled!B430</f>
        <v>0</v>
      </c>
      <c r="X432">
        <f>'Controlled pct'!B430</f>
        <v>0</v>
      </c>
      <c r="Y432">
        <f>'Fight Time'!B430</f>
        <v>0</v>
      </c>
    </row>
    <row r="433" spans="21:25" x14ac:dyDescent="0.3">
      <c r="U433">
        <f>Control!B431</f>
        <v>0</v>
      </c>
      <c r="V433">
        <f>'Ctrl pct'!B431</f>
        <v>0</v>
      </c>
      <c r="W433">
        <f>Controlled!B431</f>
        <v>0</v>
      </c>
      <c r="X433">
        <f>'Controlled pct'!B431</f>
        <v>0</v>
      </c>
      <c r="Y433">
        <f>'Fight Time'!B431</f>
        <v>0</v>
      </c>
    </row>
    <row r="434" spans="21:25" x14ac:dyDescent="0.3">
      <c r="U434">
        <f>Control!B432</f>
        <v>0</v>
      </c>
      <c r="V434">
        <f>'Ctrl pct'!B432</f>
        <v>0</v>
      </c>
      <c r="W434">
        <f>Controlled!B432</f>
        <v>0</v>
      </c>
      <c r="X434">
        <f>'Controlled pct'!B432</f>
        <v>0</v>
      </c>
      <c r="Y434">
        <f>'Fight Time'!B432</f>
        <v>0</v>
      </c>
    </row>
    <row r="435" spans="21:25" x14ac:dyDescent="0.3">
      <c r="U435">
        <f>Control!B433</f>
        <v>0</v>
      </c>
      <c r="V435">
        <f>'Ctrl pct'!B433</f>
        <v>0</v>
      </c>
      <c r="W435">
        <f>Controlled!B433</f>
        <v>0</v>
      </c>
      <c r="X435">
        <f>'Controlled pct'!B433</f>
        <v>0</v>
      </c>
      <c r="Y435">
        <f>'Fight Time'!B433</f>
        <v>0</v>
      </c>
    </row>
    <row r="436" spans="21:25" x14ac:dyDescent="0.3">
      <c r="U436">
        <f>Control!B434</f>
        <v>0</v>
      </c>
      <c r="V436">
        <f>'Ctrl pct'!B434</f>
        <v>0</v>
      </c>
      <c r="W436">
        <f>Controlled!B434</f>
        <v>0</v>
      </c>
      <c r="X436">
        <f>'Controlled pct'!B434</f>
        <v>0</v>
      </c>
      <c r="Y436">
        <f>'Fight Time'!B434</f>
        <v>0</v>
      </c>
    </row>
    <row r="437" spans="21:25" x14ac:dyDescent="0.3">
      <c r="U437">
        <f>Control!B435</f>
        <v>0</v>
      </c>
      <c r="V437">
        <f>'Ctrl pct'!B435</f>
        <v>0</v>
      </c>
      <c r="W437">
        <f>Controlled!B435</f>
        <v>0</v>
      </c>
      <c r="X437">
        <f>'Controlled pct'!B435</f>
        <v>0</v>
      </c>
      <c r="Y437">
        <f>'Fight Time'!B435</f>
        <v>0</v>
      </c>
    </row>
    <row r="438" spans="21:25" x14ac:dyDescent="0.3">
      <c r="U438">
        <f>Control!B436</f>
        <v>0</v>
      </c>
      <c r="V438">
        <f>'Ctrl pct'!B436</f>
        <v>0</v>
      </c>
      <c r="W438">
        <f>Controlled!B436</f>
        <v>0</v>
      </c>
      <c r="X438">
        <f>'Controlled pct'!B436</f>
        <v>0</v>
      </c>
      <c r="Y438">
        <f>'Fight Time'!B436</f>
        <v>0</v>
      </c>
    </row>
    <row r="439" spans="21:25" x14ac:dyDescent="0.3">
      <c r="U439">
        <f>Control!B437</f>
        <v>0</v>
      </c>
      <c r="V439">
        <f>'Ctrl pct'!B437</f>
        <v>0</v>
      </c>
      <c r="W439">
        <f>Controlled!B437</f>
        <v>0</v>
      </c>
      <c r="X439">
        <f>'Controlled pct'!B437</f>
        <v>0</v>
      </c>
      <c r="Y439">
        <f>'Fight Time'!B437</f>
        <v>0</v>
      </c>
    </row>
    <row r="440" spans="21:25" x14ac:dyDescent="0.3">
      <c r="U440">
        <f>Control!B438</f>
        <v>0</v>
      </c>
      <c r="V440">
        <f>'Ctrl pct'!B438</f>
        <v>0</v>
      </c>
      <c r="W440">
        <f>Controlled!B438</f>
        <v>0</v>
      </c>
      <c r="X440">
        <f>'Controlled pct'!B438</f>
        <v>0</v>
      </c>
      <c r="Y440">
        <f>'Fight Time'!B438</f>
        <v>0</v>
      </c>
    </row>
    <row r="441" spans="21:25" x14ac:dyDescent="0.3">
      <c r="U441">
        <f>Control!B439</f>
        <v>0</v>
      </c>
      <c r="V441">
        <f>'Ctrl pct'!B439</f>
        <v>0</v>
      </c>
      <c r="W441">
        <f>Controlled!B439</f>
        <v>0</v>
      </c>
      <c r="X441">
        <f>'Controlled pct'!B439</f>
        <v>0</v>
      </c>
      <c r="Y441">
        <f>'Fight Time'!B439</f>
        <v>0</v>
      </c>
    </row>
    <row r="442" spans="21:25" x14ac:dyDescent="0.3">
      <c r="U442">
        <f>Control!B440</f>
        <v>0</v>
      </c>
      <c r="V442">
        <f>'Ctrl pct'!B440</f>
        <v>0</v>
      </c>
      <c r="W442">
        <f>Controlled!B440</f>
        <v>0</v>
      </c>
      <c r="X442">
        <f>'Controlled pct'!B440</f>
        <v>0</v>
      </c>
      <c r="Y442">
        <f>'Fight Time'!B440</f>
        <v>0</v>
      </c>
    </row>
    <row r="443" spans="21:25" x14ac:dyDescent="0.3">
      <c r="U443">
        <f>Control!B441</f>
        <v>0</v>
      </c>
      <c r="V443">
        <f>'Ctrl pct'!B441</f>
        <v>0</v>
      </c>
      <c r="W443">
        <f>Controlled!B441</f>
        <v>0</v>
      </c>
      <c r="X443">
        <f>'Controlled pct'!B441</f>
        <v>0</v>
      </c>
      <c r="Y443">
        <f>'Fight Time'!B441</f>
        <v>0</v>
      </c>
    </row>
    <row r="444" spans="21:25" x14ac:dyDescent="0.3">
      <c r="U444">
        <f>Control!B442</f>
        <v>0</v>
      </c>
      <c r="V444">
        <f>'Ctrl pct'!B442</f>
        <v>0</v>
      </c>
      <c r="W444">
        <f>Controlled!B442</f>
        <v>0</v>
      </c>
      <c r="X444">
        <f>'Controlled pct'!B442</f>
        <v>0</v>
      </c>
      <c r="Y444">
        <f>'Fight Time'!B442</f>
        <v>0</v>
      </c>
    </row>
    <row r="445" spans="21:25" x14ac:dyDescent="0.3">
      <c r="U445">
        <f>Control!B443</f>
        <v>0</v>
      </c>
      <c r="V445">
        <f>'Ctrl pct'!B443</f>
        <v>0</v>
      </c>
      <c r="W445">
        <f>Controlled!B443</f>
        <v>0</v>
      </c>
      <c r="X445">
        <f>'Controlled pct'!B443</f>
        <v>0</v>
      </c>
      <c r="Y445">
        <f>'Fight Time'!B443</f>
        <v>0</v>
      </c>
    </row>
    <row r="446" spans="21:25" x14ac:dyDescent="0.3">
      <c r="U446">
        <f>Control!B444</f>
        <v>0</v>
      </c>
      <c r="V446">
        <f>'Ctrl pct'!B444</f>
        <v>0</v>
      </c>
      <c r="W446">
        <f>Controlled!B444</f>
        <v>0</v>
      </c>
      <c r="X446">
        <f>'Controlled pct'!B444</f>
        <v>0</v>
      </c>
      <c r="Y446">
        <f>'Fight Time'!B444</f>
        <v>0</v>
      </c>
    </row>
    <row r="447" spans="21:25" x14ac:dyDescent="0.3">
      <c r="U447">
        <f>Control!B445</f>
        <v>0</v>
      </c>
      <c r="V447">
        <f>'Ctrl pct'!B445</f>
        <v>0</v>
      </c>
      <c r="W447">
        <f>Controlled!B445</f>
        <v>0</v>
      </c>
      <c r="X447">
        <f>'Controlled pct'!B445</f>
        <v>0</v>
      </c>
      <c r="Y447">
        <f>'Fight Time'!B445</f>
        <v>0</v>
      </c>
    </row>
    <row r="448" spans="21:25" x14ac:dyDescent="0.3">
      <c r="U448">
        <f>Control!B446</f>
        <v>0</v>
      </c>
      <c r="V448">
        <f>'Ctrl pct'!B446</f>
        <v>0</v>
      </c>
      <c r="W448">
        <f>Controlled!B446</f>
        <v>0</v>
      </c>
      <c r="X448">
        <f>'Controlled pct'!B446</f>
        <v>0</v>
      </c>
      <c r="Y448">
        <f>'Fight Time'!B446</f>
        <v>0</v>
      </c>
    </row>
    <row r="449" spans="21:25" x14ac:dyDescent="0.3">
      <c r="U449">
        <f>Control!B447</f>
        <v>0</v>
      </c>
      <c r="V449">
        <f>'Ctrl pct'!B447</f>
        <v>0</v>
      </c>
      <c r="W449">
        <f>Controlled!B447</f>
        <v>0</v>
      </c>
      <c r="X449">
        <f>'Controlled pct'!B447</f>
        <v>0</v>
      </c>
      <c r="Y449">
        <f>'Fight Time'!B447</f>
        <v>0</v>
      </c>
    </row>
    <row r="450" spans="21:25" x14ac:dyDescent="0.3">
      <c r="U450">
        <f>Control!B448</f>
        <v>0</v>
      </c>
      <c r="V450">
        <f>'Ctrl pct'!B448</f>
        <v>0</v>
      </c>
      <c r="W450">
        <f>Controlled!B448</f>
        <v>0</v>
      </c>
      <c r="X450">
        <f>'Controlled pct'!B448</f>
        <v>0</v>
      </c>
      <c r="Y450">
        <f>'Fight Time'!B448</f>
        <v>0</v>
      </c>
    </row>
    <row r="451" spans="21:25" x14ac:dyDescent="0.3">
      <c r="U451">
        <f>Control!B449</f>
        <v>0</v>
      </c>
      <c r="V451">
        <f>'Ctrl pct'!B449</f>
        <v>0</v>
      </c>
      <c r="W451">
        <f>Controlled!B449</f>
        <v>0</v>
      </c>
      <c r="X451">
        <f>'Controlled pct'!B449</f>
        <v>0</v>
      </c>
      <c r="Y451">
        <f>'Fight Time'!B449</f>
        <v>0</v>
      </c>
    </row>
    <row r="452" spans="21:25" x14ac:dyDescent="0.3">
      <c r="U452">
        <f>Control!B450</f>
        <v>0</v>
      </c>
      <c r="V452">
        <f>'Ctrl pct'!B450</f>
        <v>0</v>
      </c>
      <c r="W452">
        <f>Controlled!B450</f>
        <v>0</v>
      </c>
      <c r="X452">
        <f>'Controlled pct'!B450</f>
        <v>0</v>
      </c>
      <c r="Y452">
        <f>'Fight Time'!B450</f>
        <v>0</v>
      </c>
    </row>
    <row r="453" spans="21:25" x14ac:dyDescent="0.3">
      <c r="U453">
        <f>Control!B451</f>
        <v>0</v>
      </c>
      <c r="V453">
        <f>'Ctrl pct'!B451</f>
        <v>0</v>
      </c>
      <c r="W453">
        <f>Controlled!B451</f>
        <v>0</v>
      </c>
      <c r="X453">
        <f>'Controlled pct'!B451</f>
        <v>0</v>
      </c>
      <c r="Y453">
        <f>'Fight Time'!B451</f>
        <v>0</v>
      </c>
    </row>
    <row r="454" spans="21:25" x14ac:dyDescent="0.3">
      <c r="U454">
        <f>Control!B452</f>
        <v>0</v>
      </c>
      <c r="V454">
        <f>'Ctrl pct'!B452</f>
        <v>0</v>
      </c>
      <c r="W454">
        <f>Controlled!B452</f>
        <v>0</v>
      </c>
      <c r="X454">
        <f>'Controlled pct'!B452</f>
        <v>0</v>
      </c>
      <c r="Y454">
        <f>'Fight Time'!B452</f>
        <v>0</v>
      </c>
    </row>
    <row r="455" spans="21:25" x14ac:dyDescent="0.3">
      <c r="U455">
        <f>Control!B453</f>
        <v>0</v>
      </c>
      <c r="V455">
        <f>'Ctrl pct'!B453</f>
        <v>0</v>
      </c>
      <c r="W455">
        <f>Controlled!B453</f>
        <v>0</v>
      </c>
      <c r="X455">
        <f>'Controlled pct'!B453</f>
        <v>0</v>
      </c>
      <c r="Y455">
        <f>'Fight Time'!B453</f>
        <v>0</v>
      </c>
    </row>
    <row r="456" spans="21:25" x14ac:dyDescent="0.3">
      <c r="U456">
        <f>Control!B454</f>
        <v>0</v>
      </c>
      <c r="V456">
        <f>'Ctrl pct'!B454</f>
        <v>0</v>
      </c>
      <c r="W456">
        <f>Controlled!B454</f>
        <v>0</v>
      </c>
      <c r="X456">
        <f>'Controlled pct'!B454</f>
        <v>0</v>
      </c>
      <c r="Y456">
        <f>'Fight Time'!B454</f>
        <v>0</v>
      </c>
    </row>
    <row r="457" spans="21:25" x14ac:dyDescent="0.3">
      <c r="U457">
        <f>Control!B455</f>
        <v>0</v>
      </c>
      <c r="V457">
        <f>'Ctrl pct'!B455</f>
        <v>0</v>
      </c>
      <c r="W457">
        <f>Controlled!B455</f>
        <v>0</v>
      </c>
      <c r="X457">
        <f>'Controlled pct'!B455</f>
        <v>0</v>
      </c>
      <c r="Y457">
        <f>'Fight Time'!B455</f>
        <v>0</v>
      </c>
    </row>
    <row r="458" spans="21:25" x14ac:dyDescent="0.3">
      <c r="U458">
        <f>Control!B456</f>
        <v>0</v>
      </c>
      <c r="V458">
        <f>'Ctrl pct'!B456</f>
        <v>0</v>
      </c>
      <c r="W458">
        <f>Controlled!B456</f>
        <v>0</v>
      </c>
      <c r="X458">
        <f>'Controlled pct'!B456</f>
        <v>0</v>
      </c>
      <c r="Y458">
        <f>'Fight Time'!B456</f>
        <v>0</v>
      </c>
    </row>
    <row r="459" spans="21:25" x14ac:dyDescent="0.3">
      <c r="U459">
        <f>Control!B457</f>
        <v>0</v>
      </c>
      <c r="V459">
        <f>'Ctrl pct'!B457</f>
        <v>0</v>
      </c>
      <c r="W459">
        <f>Controlled!B457</f>
        <v>0</v>
      </c>
      <c r="X459">
        <f>'Controlled pct'!B457</f>
        <v>0</v>
      </c>
      <c r="Y459">
        <f>'Fight Time'!B457</f>
        <v>0</v>
      </c>
    </row>
    <row r="460" spans="21:25" x14ac:dyDescent="0.3">
      <c r="U460">
        <f>Control!B458</f>
        <v>0</v>
      </c>
      <c r="V460">
        <f>'Ctrl pct'!B458</f>
        <v>0</v>
      </c>
      <c r="W460">
        <f>Controlled!B458</f>
        <v>0</v>
      </c>
      <c r="X460">
        <f>'Controlled pct'!B458</f>
        <v>0</v>
      </c>
      <c r="Y460">
        <f>'Fight Time'!B458</f>
        <v>0</v>
      </c>
    </row>
    <row r="461" spans="21:25" x14ac:dyDescent="0.3">
      <c r="U461">
        <f>Control!B459</f>
        <v>0</v>
      </c>
      <c r="V461">
        <f>'Ctrl pct'!B459</f>
        <v>0</v>
      </c>
      <c r="W461">
        <f>Controlled!B459</f>
        <v>0</v>
      </c>
      <c r="X461">
        <f>'Controlled pct'!B459</f>
        <v>0</v>
      </c>
      <c r="Y461">
        <f>'Fight Time'!B459</f>
        <v>0</v>
      </c>
    </row>
    <row r="462" spans="21:25" x14ac:dyDescent="0.3">
      <c r="U462">
        <f>Control!B460</f>
        <v>0</v>
      </c>
      <c r="V462">
        <f>'Ctrl pct'!B460</f>
        <v>0</v>
      </c>
      <c r="W462">
        <f>Controlled!B460</f>
        <v>0</v>
      </c>
      <c r="X462">
        <f>'Controlled pct'!B460</f>
        <v>0</v>
      </c>
      <c r="Y462">
        <f>'Fight Time'!B460</f>
        <v>0</v>
      </c>
    </row>
    <row r="463" spans="21:25" x14ac:dyDescent="0.3">
      <c r="U463">
        <f>Control!B461</f>
        <v>0</v>
      </c>
      <c r="V463">
        <f>'Ctrl pct'!B461</f>
        <v>0</v>
      </c>
      <c r="W463">
        <f>Controlled!B461</f>
        <v>0</v>
      </c>
      <c r="X463">
        <f>'Controlled pct'!B461</f>
        <v>0</v>
      </c>
      <c r="Y463">
        <f>'Fight Time'!B461</f>
        <v>0</v>
      </c>
    </row>
    <row r="464" spans="21:25" x14ac:dyDescent="0.3">
      <c r="U464">
        <f>Control!B462</f>
        <v>0</v>
      </c>
      <c r="V464">
        <f>'Ctrl pct'!B462</f>
        <v>0</v>
      </c>
      <c r="W464">
        <f>Controlled!B462</f>
        <v>0</v>
      </c>
      <c r="X464">
        <f>'Controlled pct'!B462</f>
        <v>0</v>
      </c>
      <c r="Y464">
        <f>'Fight Time'!B462</f>
        <v>0</v>
      </c>
    </row>
    <row r="465" spans="21:25" x14ac:dyDescent="0.3">
      <c r="U465">
        <f>Control!B463</f>
        <v>0</v>
      </c>
      <c r="V465">
        <f>'Ctrl pct'!B463</f>
        <v>0</v>
      </c>
      <c r="W465">
        <f>Controlled!B463</f>
        <v>0</v>
      </c>
      <c r="X465">
        <f>'Controlled pct'!B463</f>
        <v>0</v>
      </c>
      <c r="Y465">
        <f>'Fight Time'!B463</f>
        <v>0</v>
      </c>
    </row>
    <row r="466" spans="21:25" x14ac:dyDescent="0.3">
      <c r="U466">
        <f>Control!B464</f>
        <v>0</v>
      </c>
      <c r="V466">
        <f>'Ctrl pct'!B464</f>
        <v>0</v>
      </c>
      <c r="W466">
        <f>Controlled!B464</f>
        <v>0</v>
      </c>
      <c r="X466">
        <f>'Controlled pct'!B464</f>
        <v>0</v>
      </c>
      <c r="Y466">
        <f>'Fight Time'!B464</f>
        <v>0</v>
      </c>
    </row>
    <row r="467" spans="21:25" x14ac:dyDescent="0.3">
      <c r="U467">
        <f>Control!B465</f>
        <v>0</v>
      </c>
      <c r="V467">
        <f>'Ctrl pct'!B465</f>
        <v>0</v>
      </c>
      <c r="W467">
        <f>Controlled!B465</f>
        <v>0</v>
      </c>
      <c r="X467">
        <f>'Controlled pct'!B465</f>
        <v>0</v>
      </c>
      <c r="Y467">
        <f>'Fight Time'!B465</f>
        <v>0</v>
      </c>
    </row>
    <row r="468" spans="21:25" x14ac:dyDescent="0.3">
      <c r="U468">
        <f>Control!B466</f>
        <v>0</v>
      </c>
      <c r="V468">
        <f>'Ctrl pct'!B466</f>
        <v>0</v>
      </c>
      <c r="W468">
        <f>Controlled!B466</f>
        <v>0</v>
      </c>
      <c r="X468">
        <f>'Controlled pct'!B466</f>
        <v>0</v>
      </c>
      <c r="Y468">
        <f>'Fight Time'!B466</f>
        <v>0</v>
      </c>
    </row>
    <row r="469" spans="21:25" x14ac:dyDescent="0.3">
      <c r="U469">
        <f>Control!B467</f>
        <v>0</v>
      </c>
      <c r="V469">
        <f>'Ctrl pct'!B467</f>
        <v>0</v>
      </c>
      <c r="W469">
        <f>Controlled!B467</f>
        <v>0</v>
      </c>
      <c r="X469">
        <f>'Controlled pct'!B467</f>
        <v>0</v>
      </c>
      <c r="Y469">
        <f>'Fight Time'!B467</f>
        <v>0</v>
      </c>
    </row>
    <row r="470" spans="21:25" x14ac:dyDescent="0.3">
      <c r="U470">
        <f>Control!B468</f>
        <v>0</v>
      </c>
      <c r="V470">
        <f>'Ctrl pct'!B468</f>
        <v>0</v>
      </c>
      <c r="W470">
        <f>Controlled!B468</f>
        <v>0</v>
      </c>
      <c r="X470">
        <f>'Controlled pct'!B468</f>
        <v>0</v>
      </c>
      <c r="Y470">
        <f>'Fight Time'!B468</f>
        <v>0</v>
      </c>
    </row>
    <row r="471" spans="21:25" x14ac:dyDescent="0.3">
      <c r="U471">
        <f>Control!B469</f>
        <v>0</v>
      </c>
      <c r="V471">
        <f>'Ctrl pct'!B469</f>
        <v>0</v>
      </c>
      <c r="W471">
        <f>Controlled!B469</f>
        <v>0</v>
      </c>
      <c r="X471">
        <f>'Controlled pct'!B469</f>
        <v>0</v>
      </c>
      <c r="Y471">
        <f>'Fight Time'!B469</f>
        <v>0</v>
      </c>
    </row>
    <row r="472" spans="21:25" x14ac:dyDescent="0.3">
      <c r="U472">
        <f>Control!B470</f>
        <v>0</v>
      </c>
      <c r="V472">
        <f>'Ctrl pct'!B470</f>
        <v>0</v>
      </c>
      <c r="W472">
        <f>Controlled!B470</f>
        <v>0</v>
      </c>
      <c r="X472">
        <f>'Controlled pct'!B470</f>
        <v>0</v>
      </c>
      <c r="Y472">
        <f>'Fight Time'!B470</f>
        <v>0</v>
      </c>
    </row>
    <row r="473" spans="21:25" x14ac:dyDescent="0.3">
      <c r="U473">
        <f>Control!B471</f>
        <v>0</v>
      </c>
      <c r="V473">
        <f>'Ctrl pct'!B471</f>
        <v>0</v>
      </c>
      <c r="W473">
        <f>Controlled!B471</f>
        <v>0</v>
      </c>
      <c r="X473">
        <f>'Controlled pct'!B471</f>
        <v>0</v>
      </c>
      <c r="Y473">
        <f>'Fight Time'!B471</f>
        <v>0</v>
      </c>
    </row>
    <row r="474" spans="21:25" x14ac:dyDescent="0.3">
      <c r="U474">
        <f>Control!B472</f>
        <v>0</v>
      </c>
      <c r="V474">
        <f>'Ctrl pct'!B472</f>
        <v>0</v>
      </c>
      <c r="W474">
        <f>Controlled!B472</f>
        <v>0</v>
      </c>
      <c r="X474">
        <f>'Controlled pct'!B472</f>
        <v>0</v>
      </c>
      <c r="Y474">
        <f>'Fight Time'!B472</f>
        <v>0</v>
      </c>
    </row>
    <row r="475" spans="21:25" x14ac:dyDescent="0.3">
      <c r="U475">
        <f>Control!B473</f>
        <v>0</v>
      </c>
      <c r="V475">
        <f>'Ctrl pct'!B473</f>
        <v>0</v>
      </c>
      <c r="W475">
        <f>Controlled!B473</f>
        <v>0</v>
      </c>
      <c r="X475">
        <f>'Controlled pct'!B473</f>
        <v>0</v>
      </c>
      <c r="Y475">
        <f>'Fight Time'!B473</f>
        <v>0</v>
      </c>
    </row>
    <row r="476" spans="21:25" x14ac:dyDescent="0.3">
      <c r="U476">
        <f>Control!B474</f>
        <v>0</v>
      </c>
      <c r="V476">
        <f>'Ctrl pct'!B474</f>
        <v>0</v>
      </c>
      <c r="W476">
        <f>Controlled!B474</f>
        <v>0</v>
      </c>
      <c r="X476">
        <f>'Controlled pct'!B474</f>
        <v>0</v>
      </c>
      <c r="Y476">
        <f>'Fight Time'!B474</f>
        <v>0</v>
      </c>
    </row>
    <row r="477" spans="21:25" x14ac:dyDescent="0.3">
      <c r="U477">
        <f>Control!B475</f>
        <v>0</v>
      </c>
      <c r="V477">
        <f>'Ctrl pct'!B475</f>
        <v>0</v>
      </c>
      <c r="W477">
        <f>Controlled!B475</f>
        <v>0</v>
      </c>
      <c r="X477">
        <f>'Controlled pct'!B475</f>
        <v>0</v>
      </c>
      <c r="Y477">
        <f>'Fight Time'!B475</f>
        <v>0</v>
      </c>
    </row>
    <row r="478" spans="21:25" x14ac:dyDescent="0.3">
      <c r="U478">
        <f>Control!B476</f>
        <v>0</v>
      </c>
      <c r="V478">
        <f>'Ctrl pct'!B476</f>
        <v>0</v>
      </c>
      <c r="W478">
        <f>Controlled!B476</f>
        <v>0</v>
      </c>
      <c r="X478">
        <f>'Controlled pct'!B476</f>
        <v>0</v>
      </c>
      <c r="Y478">
        <f>'Fight Time'!B476</f>
        <v>0</v>
      </c>
    </row>
    <row r="479" spans="21:25" x14ac:dyDescent="0.3">
      <c r="U479">
        <f>Control!B477</f>
        <v>0</v>
      </c>
      <c r="V479">
        <f>'Ctrl pct'!B477</f>
        <v>0</v>
      </c>
      <c r="W479">
        <f>Controlled!B477</f>
        <v>0</v>
      </c>
      <c r="X479">
        <f>'Controlled pct'!B477</f>
        <v>0</v>
      </c>
      <c r="Y479">
        <f>'Fight Time'!B477</f>
        <v>0</v>
      </c>
    </row>
    <row r="480" spans="21:25" x14ac:dyDescent="0.3">
      <c r="U480">
        <f>Control!B478</f>
        <v>0</v>
      </c>
      <c r="V480">
        <f>'Ctrl pct'!B478</f>
        <v>0</v>
      </c>
      <c r="W480">
        <f>Controlled!B478</f>
        <v>0</v>
      </c>
      <c r="X480">
        <f>'Controlled pct'!B478</f>
        <v>0</v>
      </c>
      <c r="Y480">
        <f>'Fight Time'!B478</f>
        <v>0</v>
      </c>
    </row>
    <row r="481" spans="21:25" x14ac:dyDescent="0.3">
      <c r="U481">
        <f>Control!B479</f>
        <v>0</v>
      </c>
      <c r="V481">
        <f>'Ctrl pct'!B479</f>
        <v>0</v>
      </c>
      <c r="W481">
        <f>Controlled!B479</f>
        <v>0</v>
      </c>
      <c r="X481">
        <f>'Controlled pct'!B479</f>
        <v>0</v>
      </c>
      <c r="Y481">
        <f>'Fight Time'!B479</f>
        <v>0</v>
      </c>
    </row>
    <row r="482" spans="21:25" x14ac:dyDescent="0.3">
      <c r="U482">
        <f>Control!B480</f>
        <v>0</v>
      </c>
      <c r="V482">
        <f>'Ctrl pct'!B480</f>
        <v>0</v>
      </c>
      <c r="W482">
        <f>Controlled!B480</f>
        <v>0</v>
      </c>
      <c r="X482">
        <f>'Controlled pct'!B480</f>
        <v>0</v>
      </c>
      <c r="Y482">
        <f>'Fight Time'!B480</f>
        <v>0</v>
      </c>
    </row>
    <row r="483" spans="21:25" x14ac:dyDescent="0.3">
      <c r="U483">
        <f>Control!B481</f>
        <v>0</v>
      </c>
      <c r="V483">
        <f>'Ctrl pct'!B481</f>
        <v>0</v>
      </c>
      <c r="W483">
        <f>Controlled!B481</f>
        <v>0</v>
      </c>
      <c r="X483">
        <f>'Controlled pct'!B481</f>
        <v>0</v>
      </c>
      <c r="Y483">
        <f>'Fight Time'!B481</f>
        <v>0</v>
      </c>
    </row>
    <row r="484" spans="21:25" x14ac:dyDescent="0.3">
      <c r="U484">
        <f>Control!B482</f>
        <v>0</v>
      </c>
      <c r="V484">
        <f>'Ctrl pct'!B482</f>
        <v>0</v>
      </c>
      <c r="W484">
        <f>Controlled!B482</f>
        <v>0</v>
      </c>
      <c r="X484">
        <f>'Controlled pct'!B482</f>
        <v>0</v>
      </c>
      <c r="Y484">
        <f>'Fight Time'!B482</f>
        <v>0</v>
      </c>
    </row>
    <row r="485" spans="21:25" x14ac:dyDescent="0.3">
      <c r="U485">
        <f>Control!B483</f>
        <v>0</v>
      </c>
      <c r="V485">
        <f>'Ctrl pct'!B483</f>
        <v>0</v>
      </c>
      <c r="W485">
        <f>Controlled!B483</f>
        <v>0</v>
      </c>
      <c r="X485">
        <f>'Controlled pct'!B483</f>
        <v>0</v>
      </c>
      <c r="Y485">
        <f>'Fight Time'!B483</f>
        <v>0</v>
      </c>
    </row>
    <row r="486" spans="21:25" x14ac:dyDescent="0.3">
      <c r="U486">
        <f>Control!B484</f>
        <v>0</v>
      </c>
      <c r="V486">
        <f>'Ctrl pct'!B484</f>
        <v>0</v>
      </c>
      <c r="W486">
        <f>Controlled!B484</f>
        <v>0</v>
      </c>
      <c r="X486">
        <f>'Controlled pct'!B484</f>
        <v>0</v>
      </c>
      <c r="Y486">
        <f>'Fight Time'!B484</f>
        <v>0</v>
      </c>
    </row>
    <row r="487" spans="21:25" x14ac:dyDescent="0.3">
      <c r="U487">
        <f>Control!B485</f>
        <v>0</v>
      </c>
      <c r="V487">
        <f>'Ctrl pct'!B485</f>
        <v>0</v>
      </c>
      <c r="W487">
        <f>Controlled!B485</f>
        <v>0</v>
      </c>
      <c r="X487">
        <f>'Controlled pct'!B485</f>
        <v>0</v>
      </c>
      <c r="Y487">
        <f>'Fight Time'!B485</f>
        <v>0</v>
      </c>
    </row>
    <row r="488" spans="21:25" x14ac:dyDescent="0.3">
      <c r="U488">
        <f>Control!B486</f>
        <v>0</v>
      </c>
      <c r="V488">
        <f>'Ctrl pct'!B486</f>
        <v>0</v>
      </c>
      <c r="W488">
        <f>Controlled!B486</f>
        <v>0</v>
      </c>
      <c r="X488">
        <f>'Controlled pct'!B486</f>
        <v>0</v>
      </c>
      <c r="Y488">
        <f>'Fight Time'!B486</f>
        <v>0</v>
      </c>
    </row>
    <row r="489" spans="21:25" x14ac:dyDescent="0.3">
      <c r="U489">
        <f>Control!B487</f>
        <v>0</v>
      </c>
      <c r="V489">
        <f>'Ctrl pct'!B487</f>
        <v>0</v>
      </c>
      <c r="W489">
        <f>Controlled!B487</f>
        <v>0</v>
      </c>
      <c r="X489">
        <f>'Controlled pct'!B487</f>
        <v>0</v>
      </c>
      <c r="Y489">
        <f>'Fight Time'!B487</f>
        <v>0</v>
      </c>
    </row>
    <row r="490" spans="21:25" x14ac:dyDescent="0.3">
      <c r="U490">
        <f>Control!B488</f>
        <v>0</v>
      </c>
      <c r="V490">
        <f>'Ctrl pct'!B488</f>
        <v>0</v>
      </c>
      <c r="W490">
        <f>Controlled!B488</f>
        <v>0</v>
      </c>
      <c r="X490">
        <f>'Controlled pct'!B488</f>
        <v>0</v>
      </c>
      <c r="Y490">
        <f>'Fight Time'!B488</f>
        <v>0</v>
      </c>
    </row>
    <row r="491" spans="21:25" x14ac:dyDescent="0.3">
      <c r="U491">
        <f>Control!B489</f>
        <v>0</v>
      </c>
      <c r="V491">
        <f>'Ctrl pct'!B489</f>
        <v>0</v>
      </c>
      <c r="W491">
        <f>Controlled!B489</f>
        <v>0</v>
      </c>
      <c r="X491">
        <f>'Controlled pct'!B489</f>
        <v>0</v>
      </c>
      <c r="Y491">
        <f>'Fight Time'!B489</f>
        <v>0</v>
      </c>
    </row>
    <row r="492" spans="21:25" x14ac:dyDescent="0.3">
      <c r="U492">
        <f>Control!B490</f>
        <v>0</v>
      </c>
      <c r="V492">
        <f>'Ctrl pct'!B490</f>
        <v>0</v>
      </c>
      <c r="W492">
        <f>Controlled!B490</f>
        <v>0</v>
      </c>
      <c r="X492">
        <f>'Controlled pct'!B490</f>
        <v>0</v>
      </c>
      <c r="Y492">
        <f>'Fight Time'!B490</f>
        <v>0</v>
      </c>
    </row>
    <row r="493" spans="21:25" x14ac:dyDescent="0.3">
      <c r="U493">
        <f>Control!B491</f>
        <v>0</v>
      </c>
      <c r="V493">
        <f>'Ctrl pct'!B491</f>
        <v>0</v>
      </c>
      <c r="W493">
        <f>Controlled!B491</f>
        <v>0</v>
      </c>
      <c r="X493">
        <f>'Controlled pct'!B491</f>
        <v>0</v>
      </c>
      <c r="Y493">
        <f>'Fight Time'!B491</f>
        <v>0</v>
      </c>
    </row>
    <row r="494" spans="21:25" x14ac:dyDescent="0.3">
      <c r="U494">
        <f>Control!B492</f>
        <v>0</v>
      </c>
      <c r="V494">
        <f>'Ctrl pct'!B492</f>
        <v>0</v>
      </c>
      <c r="W494">
        <f>Controlled!B492</f>
        <v>0</v>
      </c>
      <c r="X494">
        <f>'Controlled pct'!B492</f>
        <v>0</v>
      </c>
      <c r="Y494">
        <f>'Fight Time'!B492</f>
        <v>0</v>
      </c>
    </row>
    <row r="495" spans="21:25" x14ac:dyDescent="0.3">
      <c r="U495">
        <f>Control!B493</f>
        <v>0</v>
      </c>
      <c r="V495">
        <f>'Ctrl pct'!B493</f>
        <v>0</v>
      </c>
      <c r="W495">
        <f>Controlled!B493</f>
        <v>0</v>
      </c>
      <c r="X495">
        <f>'Controlled pct'!B493</f>
        <v>0</v>
      </c>
      <c r="Y495">
        <f>'Fight Time'!B493</f>
        <v>0</v>
      </c>
    </row>
    <row r="496" spans="21:25" x14ac:dyDescent="0.3">
      <c r="U496">
        <f>Control!B494</f>
        <v>0</v>
      </c>
      <c r="V496">
        <f>'Ctrl pct'!B494</f>
        <v>0</v>
      </c>
      <c r="W496">
        <f>Controlled!B494</f>
        <v>0</v>
      </c>
      <c r="X496">
        <f>'Controlled pct'!B494</f>
        <v>0</v>
      </c>
      <c r="Y496">
        <f>'Fight Time'!B494</f>
        <v>0</v>
      </c>
    </row>
    <row r="497" spans="21:25" x14ac:dyDescent="0.3">
      <c r="U497">
        <f>Control!B495</f>
        <v>0</v>
      </c>
      <c r="V497">
        <f>'Ctrl pct'!B495</f>
        <v>0</v>
      </c>
      <c r="W497">
        <f>Controlled!B495</f>
        <v>0</v>
      </c>
      <c r="X497">
        <f>'Controlled pct'!B495</f>
        <v>0</v>
      </c>
      <c r="Y497">
        <f>'Fight Time'!B495</f>
        <v>0</v>
      </c>
    </row>
    <row r="498" spans="21:25" x14ac:dyDescent="0.3">
      <c r="U498">
        <f>Control!B496</f>
        <v>0</v>
      </c>
      <c r="V498">
        <f>'Ctrl pct'!B496</f>
        <v>0</v>
      </c>
      <c r="W498">
        <f>Controlled!B496</f>
        <v>0</v>
      </c>
      <c r="X498">
        <f>'Controlled pct'!B496</f>
        <v>0</v>
      </c>
      <c r="Y498">
        <f>'Fight Time'!B496</f>
        <v>0</v>
      </c>
    </row>
    <row r="499" spans="21:25" x14ac:dyDescent="0.3">
      <c r="U499">
        <f>Control!B497</f>
        <v>0</v>
      </c>
      <c r="V499">
        <f>'Ctrl pct'!B497</f>
        <v>0</v>
      </c>
      <c r="W499">
        <f>Controlled!B497</f>
        <v>0</v>
      </c>
      <c r="X499">
        <f>'Controlled pct'!B497</f>
        <v>0</v>
      </c>
      <c r="Y499">
        <f>'Fight Time'!B497</f>
        <v>0</v>
      </c>
    </row>
    <row r="500" spans="21:25" x14ac:dyDescent="0.3">
      <c r="U500">
        <f>Control!B498</f>
        <v>0</v>
      </c>
      <c r="V500">
        <f>'Ctrl pct'!B498</f>
        <v>0</v>
      </c>
      <c r="W500">
        <f>Controlled!B498</f>
        <v>0</v>
      </c>
      <c r="X500">
        <f>'Controlled pct'!B498</f>
        <v>0</v>
      </c>
      <c r="Y500">
        <f>'Fight Time'!B498</f>
        <v>0</v>
      </c>
    </row>
    <row r="501" spans="21:25" x14ac:dyDescent="0.3">
      <c r="U501">
        <f>Control!B499</f>
        <v>0</v>
      </c>
      <c r="V501">
        <f>'Ctrl pct'!B499</f>
        <v>0</v>
      </c>
      <c r="W501">
        <f>Controlled!B499</f>
        <v>0</v>
      </c>
      <c r="X501">
        <f>'Controlled pct'!B499</f>
        <v>0</v>
      </c>
      <c r="Y501">
        <f>'Fight Time'!B499</f>
        <v>0</v>
      </c>
    </row>
    <row r="502" spans="21:25" x14ac:dyDescent="0.3">
      <c r="U502">
        <f>Control!B500</f>
        <v>0</v>
      </c>
      <c r="V502">
        <f>'Ctrl pct'!B500</f>
        <v>0</v>
      </c>
      <c r="W502">
        <f>Controlled!B500</f>
        <v>0</v>
      </c>
      <c r="X502">
        <f>'Controlled pct'!B500</f>
        <v>0</v>
      </c>
      <c r="Y502">
        <f>'Fight Time'!B500</f>
        <v>0</v>
      </c>
    </row>
    <row r="503" spans="21:25" x14ac:dyDescent="0.3">
      <c r="U503">
        <f>Control!B501</f>
        <v>0</v>
      </c>
      <c r="V503">
        <f>'Ctrl pct'!B501</f>
        <v>0</v>
      </c>
      <c r="W503">
        <f>Controlled!B501</f>
        <v>0</v>
      </c>
      <c r="X503">
        <f>'Controlled pct'!B501</f>
        <v>0</v>
      </c>
      <c r="Y503">
        <f>'Fight Time'!B501</f>
        <v>0</v>
      </c>
    </row>
    <row r="504" spans="21:25" x14ac:dyDescent="0.3">
      <c r="U504">
        <f>Control!B502</f>
        <v>0</v>
      </c>
      <c r="V504">
        <f>'Ctrl pct'!B502</f>
        <v>0</v>
      </c>
      <c r="W504">
        <f>Controlled!B502</f>
        <v>0</v>
      </c>
      <c r="X504">
        <f>'Controlled pct'!B502</f>
        <v>0</v>
      </c>
      <c r="Y504">
        <f>'Fight Time'!B502</f>
        <v>0</v>
      </c>
    </row>
    <row r="505" spans="21:25" x14ac:dyDescent="0.3">
      <c r="U505">
        <f>Control!B503</f>
        <v>0</v>
      </c>
      <c r="V505">
        <f>'Ctrl pct'!B503</f>
        <v>0</v>
      </c>
      <c r="W505">
        <f>Controlled!B503</f>
        <v>0</v>
      </c>
      <c r="X505">
        <f>'Controlled pct'!B503</f>
        <v>0</v>
      </c>
      <c r="Y505">
        <f>'Fight Time'!B503</f>
        <v>0</v>
      </c>
    </row>
    <row r="506" spans="21:25" x14ac:dyDescent="0.3">
      <c r="U506">
        <f>Control!B504</f>
        <v>0</v>
      </c>
      <c r="V506">
        <f>'Ctrl pct'!B504</f>
        <v>0</v>
      </c>
      <c r="W506">
        <f>Controlled!B504</f>
        <v>0</v>
      </c>
      <c r="X506">
        <f>'Controlled pct'!B504</f>
        <v>0</v>
      </c>
      <c r="Y506">
        <f>'Fight Time'!B504</f>
        <v>0</v>
      </c>
    </row>
    <row r="507" spans="21:25" x14ac:dyDescent="0.3">
      <c r="U507">
        <f>Control!B505</f>
        <v>0</v>
      </c>
      <c r="V507">
        <f>'Ctrl pct'!B505</f>
        <v>0</v>
      </c>
      <c r="W507">
        <f>Controlled!B505</f>
        <v>0</v>
      </c>
      <c r="X507">
        <f>'Controlled pct'!B505</f>
        <v>0</v>
      </c>
      <c r="Y507">
        <f>'Fight Time'!B505</f>
        <v>0</v>
      </c>
    </row>
    <row r="508" spans="21:25" x14ac:dyDescent="0.3">
      <c r="U508">
        <f>Control!B506</f>
        <v>0</v>
      </c>
      <c r="V508">
        <f>'Ctrl pct'!B506</f>
        <v>0</v>
      </c>
      <c r="W508">
        <f>Controlled!B506</f>
        <v>0</v>
      </c>
      <c r="X508">
        <f>'Controlled pct'!B506</f>
        <v>0</v>
      </c>
      <c r="Y508">
        <f>'Fight Time'!B506</f>
        <v>0</v>
      </c>
    </row>
    <row r="509" spans="21:25" x14ac:dyDescent="0.3">
      <c r="U509">
        <f>Control!B507</f>
        <v>0</v>
      </c>
      <c r="V509">
        <f>'Ctrl pct'!B507</f>
        <v>0</v>
      </c>
      <c r="W509">
        <f>Controlled!B507</f>
        <v>0</v>
      </c>
      <c r="X509">
        <f>'Controlled pct'!B507</f>
        <v>0</v>
      </c>
      <c r="Y509">
        <f>'Fight Time'!B507</f>
        <v>0</v>
      </c>
    </row>
    <row r="510" spans="21:25" x14ac:dyDescent="0.3">
      <c r="U510">
        <f>Control!B508</f>
        <v>0</v>
      </c>
      <c r="V510">
        <f>'Ctrl pct'!B508</f>
        <v>0</v>
      </c>
      <c r="W510">
        <f>Controlled!B508</f>
        <v>0</v>
      </c>
      <c r="X510">
        <f>'Controlled pct'!B508</f>
        <v>0</v>
      </c>
      <c r="Y510">
        <f>'Fight Time'!B508</f>
        <v>0</v>
      </c>
    </row>
    <row r="511" spans="21:25" x14ac:dyDescent="0.3">
      <c r="U511">
        <f>Control!B509</f>
        <v>0</v>
      </c>
      <c r="V511">
        <f>'Ctrl pct'!B509</f>
        <v>0</v>
      </c>
      <c r="W511">
        <f>Controlled!B509</f>
        <v>0</v>
      </c>
      <c r="X511">
        <f>'Controlled pct'!B509</f>
        <v>0</v>
      </c>
      <c r="Y511">
        <f>'Fight Time'!B509</f>
        <v>0</v>
      </c>
    </row>
    <row r="512" spans="21:25" x14ac:dyDescent="0.3">
      <c r="U512">
        <f>Control!B510</f>
        <v>0</v>
      </c>
      <c r="V512">
        <f>'Ctrl pct'!B510</f>
        <v>0</v>
      </c>
      <c r="W512">
        <f>Controlled!B510</f>
        <v>0</v>
      </c>
      <c r="X512">
        <f>'Controlled pct'!B510</f>
        <v>0</v>
      </c>
      <c r="Y512">
        <f>'Fight Time'!B510</f>
        <v>0</v>
      </c>
    </row>
    <row r="513" spans="21:25" x14ac:dyDescent="0.3">
      <c r="U513">
        <f>Control!B511</f>
        <v>0</v>
      </c>
      <c r="V513">
        <f>'Ctrl pct'!B511</f>
        <v>0</v>
      </c>
      <c r="W513">
        <f>Controlled!B511</f>
        <v>0</v>
      </c>
      <c r="X513">
        <f>'Controlled pct'!B511</f>
        <v>0</v>
      </c>
      <c r="Y513">
        <f>'Fight Time'!B511</f>
        <v>0</v>
      </c>
    </row>
    <row r="514" spans="21:25" x14ac:dyDescent="0.3">
      <c r="U514">
        <f>Control!B512</f>
        <v>0</v>
      </c>
      <c r="V514">
        <f>'Ctrl pct'!B512</f>
        <v>0</v>
      </c>
      <c r="W514">
        <f>Controlled!B512</f>
        <v>0</v>
      </c>
      <c r="X514">
        <f>'Controlled pct'!B512</f>
        <v>0</v>
      </c>
      <c r="Y514">
        <f>'Fight Time'!B512</f>
        <v>0</v>
      </c>
    </row>
    <row r="515" spans="21:25" x14ac:dyDescent="0.3">
      <c r="U515">
        <f>Control!B513</f>
        <v>0</v>
      </c>
      <c r="V515">
        <f>'Ctrl pct'!B513</f>
        <v>0</v>
      </c>
      <c r="W515">
        <f>Controlled!B513</f>
        <v>0</v>
      </c>
      <c r="X515">
        <f>'Controlled pct'!B513</f>
        <v>0</v>
      </c>
      <c r="Y515">
        <f>'Fight Time'!B513</f>
        <v>0</v>
      </c>
    </row>
    <row r="516" spans="21:25" x14ac:dyDescent="0.3">
      <c r="V516">
        <f>'Ctrl pct'!B514</f>
        <v>0</v>
      </c>
      <c r="W516">
        <f>Controlled!B514</f>
        <v>0</v>
      </c>
      <c r="X516">
        <f>'Controlled pct'!B514</f>
        <v>0</v>
      </c>
      <c r="Y516">
        <f>'Fight Time'!B514</f>
        <v>0</v>
      </c>
    </row>
    <row r="517" spans="21:25" x14ac:dyDescent="0.3">
      <c r="V517">
        <f>'Ctrl pct'!B515</f>
        <v>0</v>
      </c>
      <c r="W517">
        <f>Controlled!B515</f>
        <v>0</v>
      </c>
      <c r="X517">
        <f>'Controlled pct'!B515</f>
        <v>0</v>
      </c>
      <c r="Y517">
        <f>'Fight Time'!B515</f>
        <v>0</v>
      </c>
    </row>
    <row r="518" spans="21:25" x14ac:dyDescent="0.3">
      <c r="V518">
        <f>'Ctrl pct'!B516</f>
        <v>0</v>
      </c>
      <c r="W518">
        <f>Controlled!B516</f>
        <v>0</v>
      </c>
      <c r="X518">
        <f>'Controlled pct'!B516</f>
        <v>0</v>
      </c>
      <c r="Y518">
        <f>'Fight Time'!B516</f>
        <v>0</v>
      </c>
    </row>
    <row r="519" spans="21:25" x14ac:dyDescent="0.3">
      <c r="V519">
        <f>'Ctrl pct'!B517</f>
        <v>0</v>
      </c>
      <c r="W519">
        <f>Controlled!B517</f>
        <v>0</v>
      </c>
      <c r="X519">
        <f>'Controlled pct'!B517</f>
        <v>0</v>
      </c>
      <c r="Y519">
        <f>'Fight Time'!B517</f>
        <v>0</v>
      </c>
    </row>
    <row r="520" spans="21:25" x14ac:dyDescent="0.3">
      <c r="V520">
        <f>'Ctrl pct'!B518</f>
        <v>0</v>
      </c>
      <c r="W520">
        <f>Controlled!B518</f>
        <v>0</v>
      </c>
      <c r="X520">
        <f>'Controlled pct'!B518</f>
        <v>0</v>
      </c>
      <c r="Y520">
        <f>'Fight Time'!B518</f>
        <v>0</v>
      </c>
    </row>
    <row r="521" spans="21:25" x14ac:dyDescent="0.3">
      <c r="V521">
        <f>'Ctrl pct'!B519</f>
        <v>0</v>
      </c>
      <c r="W521">
        <f>Controlled!B519</f>
        <v>0</v>
      </c>
      <c r="X521">
        <f>'Controlled pct'!B519</f>
        <v>0</v>
      </c>
      <c r="Y521">
        <f>'Fight Time'!B519</f>
        <v>0</v>
      </c>
    </row>
    <row r="522" spans="21:25" x14ac:dyDescent="0.3">
      <c r="V522">
        <f>'Ctrl pct'!B520</f>
        <v>0</v>
      </c>
      <c r="W522">
        <f>Controlled!B520</f>
        <v>0</v>
      </c>
      <c r="X522">
        <f>'Controlled pct'!B520</f>
        <v>0</v>
      </c>
      <c r="Y522">
        <f>'Fight Time'!B520</f>
        <v>0</v>
      </c>
    </row>
    <row r="523" spans="21:25" x14ac:dyDescent="0.3">
      <c r="V523">
        <f>'Ctrl pct'!B521</f>
        <v>0</v>
      </c>
      <c r="W523">
        <f>Controlled!B521</f>
        <v>0</v>
      </c>
      <c r="X523">
        <f>'Controlled pct'!B521</f>
        <v>0</v>
      </c>
      <c r="Y523">
        <f>'Fight Time'!B521</f>
        <v>0</v>
      </c>
    </row>
    <row r="524" spans="21:25" x14ac:dyDescent="0.3">
      <c r="V524">
        <f>'Ctrl pct'!B522</f>
        <v>0</v>
      </c>
      <c r="W524">
        <f>Controlled!B522</f>
        <v>0</v>
      </c>
      <c r="X524">
        <f>'Controlled pct'!B522</f>
        <v>0</v>
      </c>
      <c r="Y524">
        <f>'Fight Time'!B522</f>
        <v>0</v>
      </c>
    </row>
    <row r="525" spans="21:25" x14ac:dyDescent="0.3">
      <c r="V525">
        <f>'Ctrl pct'!B523</f>
        <v>0</v>
      </c>
      <c r="W525">
        <f>Controlled!B523</f>
        <v>0</v>
      </c>
      <c r="X525">
        <f>'Controlled pct'!B523</f>
        <v>0</v>
      </c>
      <c r="Y525">
        <f>'Fight Time'!B523</f>
        <v>0</v>
      </c>
    </row>
    <row r="526" spans="21:25" x14ac:dyDescent="0.3">
      <c r="V526">
        <f>'Ctrl pct'!B524</f>
        <v>0</v>
      </c>
      <c r="W526">
        <f>Controlled!B524</f>
        <v>0</v>
      </c>
      <c r="X526">
        <f>'Controlled pct'!B524</f>
        <v>0</v>
      </c>
      <c r="Y526">
        <f>'Fight Time'!B524</f>
        <v>0</v>
      </c>
    </row>
    <row r="527" spans="21:25" x14ac:dyDescent="0.3">
      <c r="V527">
        <f>'Ctrl pct'!B525</f>
        <v>0</v>
      </c>
      <c r="W527">
        <f>Controlled!B525</f>
        <v>0</v>
      </c>
      <c r="X527">
        <f>'Controlled pct'!B525</f>
        <v>0</v>
      </c>
      <c r="Y527">
        <f>'Fight Time'!B525</f>
        <v>0</v>
      </c>
    </row>
    <row r="528" spans="21:25" x14ac:dyDescent="0.3">
      <c r="V528">
        <f>'Ctrl pct'!B526</f>
        <v>0</v>
      </c>
      <c r="W528">
        <f>Controlled!B526</f>
        <v>0</v>
      </c>
      <c r="X528">
        <f>'Controlled pct'!B526</f>
        <v>0</v>
      </c>
      <c r="Y528">
        <f>'Fight Time'!B526</f>
        <v>0</v>
      </c>
    </row>
    <row r="529" spans="22:25" x14ac:dyDescent="0.3">
      <c r="V529">
        <f>'Ctrl pct'!B527</f>
        <v>0</v>
      </c>
      <c r="W529">
        <f>Controlled!B527</f>
        <v>0</v>
      </c>
      <c r="X529">
        <f>'Controlled pct'!B527</f>
        <v>0</v>
      </c>
      <c r="Y529">
        <f>'Fight Time'!B527</f>
        <v>0</v>
      </c>
    </row>
    <row r="530" spans="22:25" x14ac:dyDescent="0.3">
      <c r="V530">
        <f>'Ctrl pct'!B528</f>
        <v>0</v>
      </c>
      <c r="W530">
        <f>Controlled!B528</f>
        <v>0</v>
      </c>
      <c r="X530">
        <f>'Controlled pct'!B528</f>
        <v>0</v>
      </c>
      <c r="Y530">
        <f>'Fight Time'!B528</f>
        <v>0</v>
      </c>
    </row>
    <row r="531" spans="22:25" x14ac:dyDescent="0.3">
      <c r="V531">
        <f>'Ctrl pct'!B529</f>
        <v>0</v>
      </c>
      <c r="W531">
        <f>Controlled!B529</f>
        <v>0</v>
      </c>
      <c r="X531">
        <f>'Controlled pct'!B529</f>
        <v>0</v>
      </c>
      <c r="Y531">
        <f>'Fight Time'!B529</f>
        <v>0</v>
      </c>
    </row>
    <row r="532" spans="22:25" x14ac:dyDescent="0.3">
      <c r="V532">
        <f>'Ctrl pct'!B530</f>
        <v>0</v>
      </c>
      <c r="W532">
        <f>Controlled!B530</f>
        <v>0</v>
      </c>
      <c r="X532">
        <f>'Controlled pct'!B530</f>
        <v>0</v>
      </c>
      <c r="Y532">
        <f>'Fight Time'!B530</f>
        <v>0</v>
      </c>
    </row>
    <row r="533" spans="22:25" x14ac:dyDescent="0.3">
      <c r="V533">
        <f>'Ctrl pct'!B531</f>
        <v>0</v>
      </c>
      <c r="W533">
        <f>Controlled!B531</f>
        <v>0</v>
      </c>
      <c r="X533">
        <f>'Controlled pct'!B531</f>
        <v>0</v>
      </c>
      <c r="Y533">
        <f>'Fight Time'!B531</f>
        <v>0</v>
      </c>
    </row>
    <row r="534" spans="22:25" x14ac:dyDescent="0.3">
      <c r="V534">
        <f>'Ctrl pct'!B532</f>
        <v>0</v>
      </c>
      <c r="W534">
        <f>Controlled!B532</f>
        <v>0</v>
      </c>
      <c r="X534">
        <f>'Controlled pct'!B532</f>
        <v>0</v>
      </c>
      <c r="Y534">
        <f>'Fight Time'!B532</f>
        <v>0</v>
      </c>
    </row>
    <row r="535" spans="22:25" x14ac:dyDescent="0.3">
      <c r="V535">
        <f>'Ctrl pct'!B533</f>
        <v>0</v>
      </c>
      <c r="W535">
        <f>Controlled!B533</f>
        <v>0</v>
      </c>
      <c r="X535">
        <f>'Controlled pct'!B533</f>
        <v>0</v>
      </c>
      <c r="Y535">
        <f>'Fight Time'!B533</f>
        <v>0</v>
      </c>
    </row>
    <row r="536" spans="22:25" x14ac:dyDescent="0.3">
      <c r="V536">
        <f>'Ctrl pct'!B534</f>
        <v>0</v>
      </c>
      <c r="W536">
        <f>Controlled!B534</f>
        <v>0</v>
      </c>
      <c r="X536">
        <f>'Controlled pct'!B534</f>
        <v>0</v>
      </c>
      <c r="Y536">
        <f>'Fight Time'!B534</f>
        <v>0</v>
      </c>
    </row>
    <row r="537" spans="22:25" x14ac:dyDescent="0.3">
      <c r="V537">
        <f>'Ctrl pct'!B535</f>
        <v>0</v>
      </c>
      <c r="W537">
        <f>Controlled!B535</f>
        <v>0</v>
      </c>
      <c r="X537">
        <f>'Controlled pct'!B535</f>
        <v>0</v>
      </c>
      <c r="Y537">
        <f>'Fight Time'!B535</f>
        <v>0</v>
      </c>
    </row>
    <row r="538" spans="22:25" x14ac:dyDescent="0.3">
      <c r="V538">
        <f>'Ctrl pct'!B536</f>
        <v>0</v>
      </c>
      <c r="W538">
        <f>Controlled!B536</f>
        <v>0</v>
      </c>
      <c r="X538">
        <f>'Controlled pct'!B536</f>
        <v>0</v>
      </c>
      <c r="Y538">
        <f>'Fight Time'!B536</f>
        <v>0</v>
      </c>
    </row>
    <row r="539" spans="22:25" x14ac:dyDescent="0.3">
      <c r="V539">
        <f>'Ctrl pct'!B537</f>
        <v>0</v>
      </c>
      <c r="W539">
        <f>Controlled!B537</f>
        <v>0</v>
      </c>
      <c r="X539">
        <f>'Controlled pct'!B537</f>
        <v>0</v>
      </c>
      <c r="Y539">
        <f>'Fight Time'!B537</f>
        <v>0</v>
      </c>
    </row>
    <row r="540" spans="22:25" x14ac:dyDescent="0.3">
      <c r="V540">
        <f>'Ctrl pct'!B538</f>
        <v>0</v>
      </c>
      <c r="W540">
        <f>Controlled!B538</f>
        <v>0</v>
      </c>
      <c r="X540">
        <f>'Controlled pct'!B538</f>
        <v>0</v>
      </c>
      <c r="Y540">
        <f>'Fight Time'!B538</f>
        <v>0</v>
      </c>
    </row>
    <row r="541" spans="22:25" x14ac:dyDescent="0.3">
      <c r="V541">
        <f>'Ctrl pct'!B539</f>
        <v>0</v>
      </c>
      <c r="W541">
        <f>Controlled!B539</f>
        <v>0</v>
      </c>
      <c r="X541">
        <f>'Controlled pct'!B539</f>
        <v>0</v>
      </c>
      <c r="Y541">
        <f>'Fight Time'!B539</f>
        <v>0</v>
      </c>
    </row>
    <row r="542" spans="22:25" x14ac:dyDescent="0.3">
      <c r="V542">
        <f>'Ctrl pct'!B540</f>
        <v>0</v>
      </c>
      <c r="W542">
        <f>Controlled!B540</f>
        <v>0</v>
      </c>
      <c r="X542">
        <f>'Controlled pct'!B540</f>
        <v>0</v>
      </c>
      <c r="Y542">
        <f>'Fight Time'!B540</f>
        <v>0</v>
      </c>
    </row>
    <row r="543" spans="22:25" x14ac:dyDescent="0.3">
      <c r="V543">
        <f>'Ctrl pct'!B541</f>
        <v>0</v>
      </c>
      <c r="W543">
        <f>Controlled!B541</f>
        <v>0</v>
      </c>
      <c r="X543">
        <f>'Controlled pct'!B541</f>
        <v>0</v>
      </c>
      <c r="Y543">
        <f>'Fight Time'!B541</f>
        <v>0</v>
      </c>
    </row>
    <row r="544" spans="22:25" x14ac:dyDescent="0.3">
      <c r="V544">
        <f>'Ctrl pct'!B542</f>
        <v>0</v>
      </c>
      <c r="W544">
        <f>Controlled!B542</f>
        <v>0</v>
      </c>
      <c r="X544">
        <f>'Controlled pct'!B542</f>
        <v>0</v>
      </c>
      <c r="Y544">
        <f>'Fight Time'!B542</f>
        <v>0</v>
      </c>
    </row>
    <row r="545" spans="22:25" x14ac:dyDescent="0.3">
      <c r="V545">
        <f>'Ctrl pct'!B543</f>
        <v>0</v>
      </c>
      <c r="W545">
        <f>Controlled!B543</f>
        <v>0</v>
      </c>
      <c r="X545">
        <f>'Controlled pct'!B543</f>
        <v>0</v>
      </c>
      <c r="Y545">
        <f>'Fight Time'!B543</f>
        <v>0</v>
      </c>
    </row>
    <row r="546" spans="22:25" x14ac:dyDescent="0.3">
      <c r="V546">
        <f>'Ctrl pct'!B544</f>
        <v>0</v>
      </c>
      <c r="W546">
        <f>Controlled!B544</f>
        <v>0</v>
      </c>
      <c r="X546">
        <f>'Controlled pct'!B544</f>
        <v>0</v>
      </c>
      <c r="Y546">
        <f>'Fight Time'!B544</f>
        <v>0</v>
      </c>
    </row>
    <row r="547" spans="22:25" x14ac:dyDescent="0.3">
      <c r="V547">
        <f>'Ctrl pct'!B545</f>
        <v>0</v>
      </c>
      <c r="W547">
        <f>Controlled!B545</f>
        <v>0</v>
      </c>
      <c r="X547">
        <f>'Controlled pct'!B545</f>
        <v>0</v>
      </c>
      <c r="Y547">
        <f>'Fight Time'!B545</f>
        <v>0</v>
      </c>
    </row>
    <row r="548" spans="22:25" x14ac:dyDescent="0.3">
      <c r="V548">
        <f>'Ctrl pct'!B546</f>
        <v>0</v>
      </c>
      <c r="W548">
        <f>Controlled!B546</f>
        <v>0</v>
      </c>
      <c r="X548">
        <f>'Controlled pct'!B546</f>
        <v>0</v>
      </c>
      <c r="Y548">
        <f>'Fight Time'!B546</f>
        <v>0</v>
      </c>
    </row>
    <row r="549" spans="22:25" x14ac:dyDescent="0.3">
      <c r="V549">
        <f>'Ctrl pct'!B547</f>
        <v>0</v>
      </c>
      <c r="W549">
        <f>Controlled!B547</f>
        <v>0</v>
      </c>
      <c r="X549">
        <f>'Controlled pct'!B547</f>
        <v>0</v>
      </c>
      <c r="Y549">
        <f>'Fight Time'!B547</f>
        <v>0</v>
      </c>
    </row>
    <row r="550" spans="22:25" x14ac:dyDescent="0.3">
      <c r="V550">
        <f>'Ctrl pct'!B548</f>
        <v>0</v>
      </c>
      <c r="W550">
        <f>Controlled!B548</f>
        <v>0</v>
      </c>
      <c r="X550">
        <f>'Controlled pct'!B548</f>
        <v>0</v>
      </c>
      <c r="Y550">
        <f>'Fight Time'!B548</f>
        <v>0</v>
      </c>
    </row>
    <row r="551" spans="22:25" x14ac:dyDescent="0.3">
      <c r="V551">
        <f>'Ctrl pct'!B549</f>
        <v>0</v>
      </c>
      <c r="W551">
        <f>Controlled!B549</f>
        <v>0</v>
      </c>
      <c r="X551">
        <f>'Controlled pct'!B549</f>
        <v>0</v>
      </c>
      <c r="Y551">
        <f>'Fight Time'!B549</f>
        <v>0</v>
      </c>
    </row>
    <row r="552" spans="22:25" x14ac:dyDescent="0.3">
      <c r="V552">
        <f>'Ctrl pct'!B550</f>
        <v>0</v>
      </c>
      <c r="W552">
        <f>Controlled!B550</f>
        <v>0</v>
      </c>
      <c r="X552">
        <f>'Controlled pct'!B550</f>
        <v>0</v>
      </c>
      <c r="Y552">
        <f>'Fight Time'!B550</f>
        <v>0</v>
      </c>
    </row>
    <row r="553" spans="22:25" x14ac:dyDescent="0.3">
      <c r="V553">
        <f>'Ctrl pct'!B551</f>
        <v>0</v>
      </c>
      <c r="W553">
        <f>Controlled!B551</f>
        <v>0</v>
      </c>
      <c r="X553">
        <f>'Controlled pct'!B551</f>
        <v>0</v>
      </c>
      <c r="Y553">
        <f>'Fight Time'!B551</f>
        <v>0</v>
      </c>
    </row>
    <row r="554" spans="22:25" x14ac:dyDescent="0.3">
      <c r="V554">
        <f>'Ctrl pct'!B552</f>
        <v>0</v>
      </c>
      <c r="W554">
        <f>Controlled!B552</f>
        <v>0</v>
      </c>
      <c r="X554">
        <f>'Controlled pct'!B552</f>
        <v>0</v>
      </c>
      <c r="Y554">
        <f>'Fight Time'!B552</f>
        <v>0</v>
      </c>
    </row>
    <row r="555" spans="22:25" x14ac:dyDescent="0.3">
      <c r="V555">
        <f>'Ctrl pct'!B553</f>
        <v>0</v>
      </c>
      <c r="W555">
        <f>Controlled!B553</f>
        <v>0</v>
      </c>
      <c r="X555">
        <f>'Controlled pct'!B553</f>
        <v>0</v>
      </c>
      <c r="Y555">
        <f>'Fight Time'!B553</f>
        <v>0</v>
      </c>
    </row>
    <row r="556" spans="22:25" x14ac:dyDescent="0.3">
      <c r="V556">
        <f>'Ctrl pct'!B554</f>
        <v>0</v>
      </c>
      <c r="W556">
        <f>Controlled!B554</f>
        <v>0</v>
      </c>
      <c r="X556">
        <f>'Controlled pct'!B554</f>
        <v>0</v>
      </c>
      <c r="Y556">
        <f>'Fight Time'!B554</f>
        <v>0</v>
      </c>
    </row>
    <row r="557" spans="22:25" x14ac:dyDescent="0.3">
      <c r="V557">
        <f>'Ctrl pct'!B555</f>
        <v>0</v>
      </c>
      <c r="W557">
        <f>Controlled!B555</f>
        <v>0</v>
      </c>
      <c r="X557">
        <f>'Controlled pct'!B555</f>
        <v>0</v>
      </c>
      <c r="Y557">
        <f>'Fight Time'!B555</f>
        <v>0</v>
      </c>
    </row>
    <row r="558" spans="22:25" x14ac:dyDescent="0.3">
      <c r="V558">
        <f>'Ctrl pct'!B556</f>
        <v>0</v>
      </c>
      <c r="W558">
        <f>Controlled!B556</f>
        <v>0</v>
      </c>
      <c r="X558">
        <f>'Controlled pct'!B556</f>
        <v>0</v>
      </c>
      <c r="Y558">
        <f>'Fight Time'!B556</f>
        <v>0</v>
      </c>
    </row>
    <row r="559" spans="22:25" x14ac:dyDescent="0.3">
      <c r="V559">
        <f>'Ctrl pct'!B557</f>
        <v>0</v>
      </c>
      <c r="W559">
        <f>Controlled!B557</f>
        <v>0</v>
      </c>
      <c r="X559">
        <f>'Controlled pct'!B557</f>
        <v>0</v>
      </c>
      <c r="Y559">
        <f>'Fight Time'!B557</f>
        <v>0</v>
      </c>
    </row>
    <row r="560" spans="22:25" x14ac:dyDescent="0.3">
      <c r="V560">
        <f>'Ctrl pct'!B558</f>
        <v>0</v>
      </c>
      <c r="W560">
        <f>Controlled!B558</f>
        <v>0</v>
      </c>
      <c r="X560">
        <f>'Controlled pct'!B558</f>
        <v>0</v>
      </c>
      <c r="Y560">
        <f>'Fight Time'!B558</f>
        <v>0</v>
      </c>
    </row>
    <row r="561" spans="22:25" x14ac:dyDescent="0.3">
      <c r="V561">
        <f>'Ctrl pct'!B559</f>
        <v>0</v>
      </c>
      <c r="W561">
        <f>Controlled!B559</f>
        <v>0</v>
      </c>
      <c r="X561">
        <f>'Controlled pct'!B559</f>
        <v>0</v>
      </c>
      <c r="Y561">
        <f>'Fight Time'!B559</f>
        <v>0</v>
      </c>
    </row>
    <row r="562" spans="22:25" x14ac:dyDescent="0.3">
      <c r="V562">
        <f>'Ctrl pct'!B560</f>
        <v>0</v>
      </c>
      <c r="W562">
        <f>Controlled!B560</f>
        <v>0</v>
      </c>
      <c r="X562">
        <f>'Controlled pct'!B560</f>
        <v>0</v>
      </c>
      <c r="Y562">
        <f>'Fight Time'!B560</f>
        <v>0</v>
      </c>
    </row>
    <row r="563" spans="22:25" x14ac:dyDescent="0.3">
      <c r="V563">
        <f>'Ctrl pct'!B561</f>
        <v>0</v>
      </c>
      <c r="W563">
        <f>Controlled!B561</f>
        <v>0</v>
      </c>
      <c r="X563">
        <f>'Controlled pct'!B561</f>
        <v>0</v>
      </c>
      <c r="Y563">
        <f>'Fight Time'!B561</f>
        <v>0</v>
      </c>
    </row>
    <row r="564" spans="22:25" x14ac:dyDescent="0.3">
      <c r="V564">
        <f>'Ctrl pct'!B562</f>
        <v>0</v>
      </c>
      <c r="W564">
        <f>Controlled!B562</f>
        <v>0</v>
      </c>
      <c r="X564">
        <f>'Controlled pct'!B562</f>
        <v>0</v>
      </c>
      <c r="Y564">
        <f>'Fight Time'!B562</f>
        <v>0</v>
      </c>
    </row>
    <row r="565" spans="22:25" x14ac:dyDescent="0.3">
      <c r="V565">
        <f>'Ctrl pct'!B563</f>
        <v>0</v>
      </c>
      <c r="W565">
        <f>Controlled!B563</f>
        <v>0</v>
      </c>
      <c r="X565">
        <f>'Controlled pct'!B563</f>
        <v>0</v>
      </c>
      <c r="Y565">
        <f>'Fight Time'!B563</f>
        <v>0</v>
      </c>
    </row>
    <row r="566" spans="22:25" x14ac:dyDescent="0.3">
      <c r="V566">
        <f>'Ctrl pct'!B564</f>
        <v>0</v>
      </c>
      <c r="W566">
        <f>Controlled!B564</f>
        <v>0</v>
      </c>
      <c r="X566">
        <f>'Controlled pct'!B564</f>
        <v>0</v>
      </c>
      <c r="Y566">
        <f>'Fight Time'!B564</f>
        <v>0</v>
      </c>
    </row>
    <row r="567" spans="22:25" x14ac:dyDescent="0.3">
      <c r="V567">
        <f>'Ctrl pct'!B565</f>
        <v>0</v>
      </c>
      <c r="W567">
        <f>Controlled!B565</f>
        <v>0</v>
      </c>
      <c r="X567">
        <f>'Controlled pct'!B565</f>
        <v>0</v>
      </c>
      <c r="Y567">
        <f>'Fight Time'!B565</f>
        <v>0</v>
      </c>
    </row>
    <row r="568" spans="22:25" x14ac:dyDescent="0.3">
      <c r="V568">
        <f>'Ctrl pct'!B566</f>
        <v>0</v>
      </c>
      <c r="W568">
        <f>Controlled!B566</f>
        <v>0</v>
      </c>
      <c r="X568">
        <f>'Controlled pct'!B566</f>
        <v>0</v>
      </c>
      <c r="Y568">
        <f>'Fight Time'!B566</f>
        <v>0</v>
      </c>
    </row>
    <row r="569" spans="22:25" x14ac:dyDescent="0.3">
      <c r="V569">
        <f>'Ctrl pct'!B567</f>
        <v>0</v>
      </c>
      <c r="W569">
        <f>Controlled!B567</f>
        <v>0</v>
      </c>
      <c r="X569">
        <f>'Controlled pct'!B567</f>
        <v>0</v>
      </c>
      <c r="Y569">
        <f>'Fight Time'!B567</f>
        <v>0</v>
      </c>
    </row>
    <row r="570" spans="22:25" x14ac:dyDescent="0.3">
      <c r="V570">
        <f>'Ctrl pct'!B568</f>
        <v>0</v>
      </c>
      <c r="W570">
        <f>Controlled!B568</f>
        <v>0</v>
      </c>
      <c r="X570">
        <f>'Controlled pct'!B568</f>
        <v>0</v>
      </c>
      <c r="Y570">
        <f>'Fight Time'!B568</f>
        <v>0</v>
      </c>
    </row>
    <row r="571" spans="22:25" x14ac:dyDescent="0.3">
      <c r="V571">
        <f>'Ctrl pct'!B569</f>
        <v>0</v>
      </c>
      <c r="W571">
        <f>Controlled!B569</f>
        <v>0</v>
      </c>
      <c r="X571">
        <f>'Controlled pct'!B569</f>
        <v>0</v>
      </c>
      <c r="Y571">
        <f>'Fight Time'!B569</f>
        <v>0</v>
      </c>
    </row>
    <row r="572" spans="22:25" x14ac:dyDescent="0.3">
      <c r="V572">
        <f>'Ctrl pct'!B570</f>
        <v>0</v>
      </c>
      <c r="W572">
        <f>Controlled!B570</f>
        <v>0</v>
      </c>
      <c r="X572">
        <f>'Controlled pct'!B570</f>
        <v>0</v>
      </c>
      <c r="Y572">
        <f>'Fight Time'!B570</f>
        <v>0</v>
      </c>
    </row>
    <row r="573" spans="22:25" x14ac:dyDescent="0.3">
      <c r="V573">
        <f>'Ctrl pct'!B571</f>
        <v>0</v>
      </c>
      <c r="W573">
        <f>Controlled!B571</f>
        <v>0</v>
      </c>
      <c r="X573">
        <f>'Controlled pct'!B571</f>
        <v>0</v>
      </c>
      <c r="Y573">
        <f>'Fight Time'!B571</f>
        <v>0</v>
      </c>
    </row>
    <row r="574" spans="22:25" x14ac:dyDescent="0.3">
      <c r="V574">
        <f>'Ctrl pct'!B572</f>
        <v>0</v>
      </c>
      <c r="W574">
        <f>Controlled!B572</f>
        <v>0</v>
      </c>
      <c r="X574">
        <f>'Controlled pct'!B572</f>
        <v>0</v>
      </c>
      <c r="Y574">
        <f>'Fight Time'!B572</f>
        <v>0</v>
      </c>
    </row>
    <row r="575" spans="22:25" x14ac:dyDescent="0.3">
      <c r="V575">
        <f>'Ctrl pct'!B573</f>
        <v>0</v>
      </c>
      <c r="W575">
        <f>Controlled!B573</f>
        <v>0</v>
      </c>
      <c r="X575">
        <f>'Controlled pct'!B573</f>
        <v>0</v>
      </c>
      <c r="Y575">
        <f>'Fight Time'!B573</f>
        <v>0</v>
      </c>
    </row>
    <row r="576" spans="22:25" x14ac:dyDescent="0.3">
      <c r="V576">
        <f>'Ctrl pct'!B574</f>
        <v>0</v>
      </c>
      <c r="W576">
        <f>Controlled!B574</f>
        <v>0</v>
      </c>
      <c r="X576">
        <f>'Controlled pct'!B574</f>
        <v>0</v>
      </c>
      <c r="Y576">
        <f>'Fight Time'!B574</f>
        <v>0</v>
      </c>
    </row>
    <row r="577" spans="22:25" x14ac:dyDescent="0.3">
      <c r="V577">
        <f>'Ctrl pct'!B575</f>
        <v>0</v>
      </c>
      <c r="W577">
        <f>Controlled!B575</f>
        <v>0</v>
      </c>
      <c r="X577">
        <f>'Controlled pct'!B575</f>
        <v>0</v>
      </c>
      <c r="Y577">
        <f>'Fight Time'!B575</f>
        <v>0</v>
      </c>
    </row>
    <row r="578" spans="22:25" x14ac:dyDescent="0.3">
      <c r="V578">
        <f>'Ctrl pct'!B576</f>
        <v>0</v>
      </c>
      <c r="W578">
        <f>Controlled!B576</f>
        <v>0</v>
      </c>
      <c r="X578">
        <f>'Controlled pct'!B576</f>
        <v>0</v>
      </c>
      <c r="Y578">
        <f>'Fight Time'!B576</f>
        <v>0</v>
      </c>
    </row>
    <row r="579" spans="22:25" x14ac:dyDescent="0.3">
      <c r="V579">
        <f>'Ctrl pct'!B577</f>
        <v>0</v>
      </c>
      <c r="W579">
        <f>Controlled!B577</f>
        <v>0</v>
      </c>
      <c r="X579">
        <f>'Controlled pct'!B577</f>
        <v>0</v>
      </c>
      <c r="Y579">
        <f>'Fight Time'!B577</f>
        <v>0</v>
      </c>
    </row>
    <row r="580" spans="22:25" x14ac:dyDescent="0.3">
      <c r="V580">
        <f>'Ctrl pct'!B578</f>
        <v>0</v>
      </c>
      <c r="W580">
        <f>Controlled!B578</f>
        <v>0</v>
      </c>
      <c r="X580">
        <f>'Controlled pct'!B578</f>
        <v>0</v>
      </c>
      <c r="Y580">
        <f>'Fight Time'!B578</f>
        <v>0</v>
      </c>
    </row>
    <row r="581" spans="22:25" x14ac:dyDescent="0.3">
      <c r="V581">
        <f>'Ctrl pct'!B579</f>
        <v>0</v>
      </c>
      <c r="W581">
        <f>Controlled!B579</f>
        <v>0</v>
      </c>
      <c r="X581">
        <f>'Controlled pct'!B579</f>
        <v>0</v>
      </c>
      <c r="Y581">
        <f>'Fight Time'!B579</f>
        <v>0</v>
      </c>
    </row>
    <row r="582" spans="22:25" x14ac:dyDescent="0.3">
      <c r="V582">
        <f>'Ctrl pct'!B580</f>
        <v>0</v>
      </c>
      <c r="W582">
        <f>Controlled!B580</f>
        <v>0</v>
      </c>
      <c r="X582">
        <f>'Controlled pct'!B580</f>
        <v>0</v>
      </c>
      <c r="Y582">
        <f>'Fight Time'!B580</f>
        <v>0</v>
      </c>
    </row>
    <row r="583" spans="22:25" x14ac:dyDescent="0.3">
      <c r="V583">
        <f>'Ctrl pct'!B581</f>
        <v>0</v>
      </c>
      <c r="W583">
        <f>Controlled!B581</f>
        <v>0</v>
      </c>
      <c r="X583">
        <f>'Controlled pct'!B581</f>
        <v>0</v>
      </c>
      <c r="Y583">
        <f>'Fight Time'!B581</f>
        <v>0</v>
      </c>
    </row>
    <row r="584" spans="22:25" x14ac:dyDescent="0.3">
      <c r="V584">
        <f>'Ctrl pct'!B582</f>
        <v>0</v>
      </c>
      <c r="W584">
        <f>Controlled!B582</f>
        <v>0</v>
      </c>
      <c r="X584">
        <f>'Controlled pct'!B582</f>
        <v>0</v>
      </c>
      <c r="Y584">
        <f>'Fight Time'!B582</f>
        <v>0</v>
      </c>
    </row>
    <row r="585" spans="22:25" x14ac:dyDescent="0.3">
      <c r="V585">
        <f>'Ctrl pct'!B583</f>
        <v>0</v>
      </c>
      <c r="W585">
        <f>Controlled!B583</f>
        <v>0</v>
      </c>
      <c r="X585">
        <f>'Controlled pct'!B583</f>
        <v>0</v>
      </c>
      <c r="Y585">
        <f>'Fight Time'!B583</f>
        <v>0</v>
      </c>
    </row>
    <row r="586" spans="22:25" x14ac:dyDescent="0.3">
      <c r="V586">
        <f>'Ctrl pct'!B584</f>
        <v>0</v>
      </c>
      <c r="W586">
        <f>Controlled!B584</f>
        <v>0</v>
      </c>
      <c r="X586">
        <f>'Controlled pct'!B584</f>
        <v>0</v>
      </c>
      <c r="Y586">
        <f>'Fight Time'!B584</f>
        <v>0</v>
      </c>
    </row>
    <row r="587" spans="22:25" x14ac:dyDescent="0.3">
      <c r="V587">
        <f>'Ctrl pct'!B585</f>
        <v>0</v>
      </c>
      <c r="W587">
        <f>Controlled!B585</f>
        <v>0</v>
      </c>
      <c r="X587">
        <f>'Controlled pct'!B585</f>
        <v>0</v>
      </c>
      <c r="Y587">
        <f>'Fight Time'!B585</f>
        <v>0</v>
      </c>
    </row>
    <row r="588" spans="22:25" x14ac:dyDescent="0.3">
      <c r="V588">
        <f>'Ctrl pct'!B586</f>
        <v>0</v>
      </c>
      <c r="X588">
        <f>'Controlled pct'!B586</f>
        <v>0</v>
      </c>
      <c r="Y588">
        <f>'Fight Time'!B586</f>
        <v>0</v>
      </c>
    </row>
    <row r="589" spans="22:25" x14ac:dyDescent="0.3">
      <c r="V589">
        <f>'Ctrl pct'!B587</f>
        <v>0</v>
      </c>
      <c r="X589">
        <f>'Controlled pct'!B587</f>
        <v>0</v>
      </c>
      <c r="Y589">
        <f>'Fight Time'!B587</f>
        <v>0</v>
      </c>
    </row>
    <row r="590" spans="22:25" x14ac:dyDescent="0.3">
      <c r="V590">
        <f>'Ctrl pct'!B588</f>
        <v>0</v>
      </c>
      <c r="X590">
        <f>'Controlled pct'!B588</f>
        <v>0</v>
      </c>
      <c r="Y590">
        <f>'Fight Time'!B588</f>
        <v>0</v>
      </c>
    </row>
    <row r="591" spans="22:25" x14ac:dyDescent="0.3">
      <c r="V591">
        <f>'Ctrl pct'!B589</f>
        <v>0</v>
      </c>
      <c r="X591">
        <f>'Controlled pct'!B589</f>
        <v>0</v>
      </c>
      <c r="Y591">
        <f>'Fight Time'!B589</f>
        <v>0</v>
      </c>
    </row>
    <row r="592" spans="22:25" x14ac:dyDescent="0.3">
      <c r="V592">
        <f>'Ctrl pct'!B590</f>
        <v>0</v>
      </c>
      <c r="X592">
        <f>'Controlled pct'!B590</f>
        <v>0</v>
      </c>
      <c r="Y592">
        <f>'Fight Time'!B590</f>
        <v>0</v>
      </c>
    </row>
    <row r="593" spans="22:25" x14ac:dyDescent="0.3">
      <c r="V593">
        <f>'Ctrl pct'!B591</f>
        <v>0</v>
      </c>
      <c r="X593">
        <f>'Controlled pct'!B591</f>
        <v>0</v>
      </c>
      <c r="Y593">
        <f>'Fight Time'!B591</f>
        <v>0</v>
      </c>
    </row>
    <row r="594" spans="22:25" x14ac:dyDescent="0.3">
      <c r="V594">
        <f>'Ctrl pct'!B592</f>
        <v>0</v>
      </c>
      <c r="X594">
        <f>'Controlled pct'!B592</f>
        <v>0</v>
      </c>
      <c r="Y594">
        <f>'Fight Time'!B592</f>
        <v>0</v>
      </c>
    </row>
    <row r="595" spans="22:25" x14ac:dyDescent="0.3">
      <c r="V595">
        <f>'Ctrl pct'!B593</f>
        <v>0</v>
      </c>
      <c r="X595">
        <f>'Controlled pct'!B593</f>
        <v>0</v>
      </c>
      <c r="Y595">
        <f>'Fight Time'!B593</f>
        <v>0</v>
      </c>
    </row>
    <row r="596" spans="22:25" x14ac:dyDescent="0.3">
      <c r="V596">
        <f>'Ctrl pct'!B594</f>
        <v>0</v>
      </c>
      <c r="X596">
        <f>'Controlled pct'!B594</f>
        <v>0</v>
      </c>
      <c r="Y596">
        <f>'Fight Time'!B594</f>
        <v>0</v>
      </c>
    </row>
    <row r="597" spans="22:25" x14ac:dyDescent="0.3">
      <c r="V597">
        <f>'Ctrl pct'!B595</f>
        <v>0</v>
      </c>
      <c r="X597">
        <f>'Controlled pct'!B595</f>
        <v>0</v>
      </c>
      <c r="Y597">
        <f>'Fight Time'!B595</f>
        <v>0</v>
      </c>
    </row>
    <row r="598" spans="22:25" x14ac:dyDescent="0.3">
      <c r="V598">
        <f>'Ctrl pct'!B596</f>
        <v>0</v>
      </c>
      <c r="X598">
        <f>'Controlled pct'!B596</f>
        <v>0</v>
      </c>
    </row>
    <row r="599" spans="22:25" x14ac:dyDescent="0.3">
      <c r="V599">
        <f>'Ctrl pct'!B597</f>
        <v>0</v>
      </c>
      <c r="X599">
        <f>'Controlled pct'!B597</f>
        <v>0</v>
      </c>
    </row>
    <row r="600" spans="22:25" x14ac:dyDescent="0.3">
      <c r="V600">
        <f>'Ctrl pct'!B598</f>
        <v>0</v>
      </c>
      <c r="X600">
        <f>'Controlled pct'!B598</f>
        <v>0</v>
      </c>
    </row>
    <row r="601" spans="22:25" x14ac:dyDescent="0.3">
      <c r="V601">
        <f>'Ctrl pct'!B599</f>
        <v>0</v>
      </c>
      <c r="X601">
        <f>'Controlled pct'!B599</f>
        <v>0</v>
      </c>
    </row>
    <row r="602" spans="22:25" x14ac:dyDescent="0.3">
      <c r="V602">
        <f>'Ctrl pct'!B600</f>
        <v>0</v>
      </c>
      <c r="X602">
        <f>'Controlled pct'!B600</f>
        <v>0</v>
      </c>
    </row>
    <row r="603" spans="22:25" x14ac:dyDescent="0.3">
      <c r="V603">
        <f>'Ctrl pct'!B601</f>
        <v>0</v>
      </c>
      <c r="X603">
        <f>'Controlled pct'!B601</f>
        <v>0</v>
      </c>
    </row>
    <row r="604" spans="22:25" x14ac:dyDescent="0.3">
      <c r="V604">
        <f>'Ctrl pct'!B602</f>
        <v>0</v>
      </c>
      <c r="X604">
        <f>'Controlled pct'!B602</f>
        <v>0</v>
      </c>
    </row>
    <row r="605" spans="22:25" x14ac:dyDescent="0.3">
      <c r="V605">
        <f>'Ctrl pct'!B603</f>
        <v>0</v>
      </c>
      <c r="X605">
        <f>'Controlled pct'!B603</f>
        <v>0</v>
      </c>
    </row>
    <row r="606" spans="22:25" x14ac:dyDescent="0.3">
      <c r="V606">
        <f>'Ctrl pct'!B604</f>
        <v>0</v>
      </c>
      <c r="X606">
        <f>'Controlled pct'!B604</f>
        <v>0</v>
      </c>
    </row>
    <row r="607" spans="22:25" x14ac:dyDescent="0.3">
      <c r="V607">
        <f>'Ctrl pct'!B605</f>
        <v>0</v>
      </c>
      <c r="X607">
        <f>'Controlled pct'!B605</f>
        <v>0</v>
      </c>
    </row>
    <row r="608" spans="22:25" x14ac:dyDescent="0.3">
      <c r="V608">
        <f>'Ctrl pct'!B606</f>
        <v>0</v>
      </c>
      <c r="X608">
        <f>'Controlled pct'!B606</f>
        <v>0</v>
      </c>
    </row>
    <row r="609" spans="22:24" x14ac:dyDescent="0.3">
      <c r="V609">
        <f>'Ctrl pct'!B607</f>
        <v>0</v>
      </c>
      <c r="X609">
        <f>'Controlled pct'!B607</f>
        <v>0</v>
      </c>
    </row>
    <row r="610" spans="22:24" x14ac:dyDescent="0.3">
      <c r="V610">
        <f>'Ctrl pct'!B608</f>
        <v>0</v>
      </c>
      <c r="X610">
        <f>'Controlled pct'!B608</f>
        <v>0</v>
      </c>
    </row>
    <row r="611" spans="22:24" x14ac:dyDescent="0.3">
      <c r="V611">
        <f>'Ctrl pct'!B609</f>
        <v>0</v>
      </c>
      <c r="X611">
        <f>'Controlled pct'!B609</f>
        <v>0</v>
      </c>
    </row>
    <row r="612" spans="22:24" x14ac:dyDescent="0.3">
      <c r="V612">
        <f>'Ctrl pct'!B610</f>
        <v>0</v>
      </c>
      <c r="X612">
        <f>'Controlled pct'!B610</f>
        <v>0</v>
      </c>
    </row>
    <row r="613" spans="22:24" x14ac:dyDescent="0.3">
      <c r="V613">
        <f>'Ctrl pct'!B611</f>
        <v>0</v>
      </c>
      <c r="X613">
        <f>'Controlled pct'!B611</f>
        <v>0</v>
      </c>
    </row>
    <row r="614" spans="22:24" x14ac:dyDescent="0.3">
      <c r="V614">
        <f>'Ctrl pct'!B612</f>
        <v>0</v>
      </c>
      <c r="X614">
        <f>'Controlled pct'!B612</f>
        <v>0</v>
      </c>
    </row>
    <row r="615" spans="22:24" x14ac:dyDescent="0.3">
      <c r="V615">
        <f>'Ctrl pct'!B613</f>
        <v>0</v>
      </c>
      <c r="X615">
        <f>'Controlled pct'!B613</f>
        <v>0</v>
      </c>
    </row>
    <row r="616" spans="22:24" x14ac:dyDescent="0.3">
      <c r="V616">
        <f>'Ctrl pct'!B614</f>
        <v>0</v>
      </c>
      <c r="X616">
        <f>'Controlled pct'!B614</f>
        <v>0</v>
      </c>
    </row>
    <row r="617" spans="22:24" x14ac:dyDescent="0.3">
      <c r="V617">
        <f>'Ctrl pct'!B615</f>
        <v>0</v>
      </c>
      <c r="X617">
        <f>'Controlled pct'!B615</f>
        <v>0</v>
      </c>
    </row>
    <row r="618" spans="22:24" x14ac:dyDescent="0.3">
      <c r="V618">
        <f>'Ctrl pct'!B616</f>
        <v>0</v>
      </c>
      <c r="X618">
        <f>'Controlled pct'!B616</f>
        <v>0</v>
      </c>
    </row>
    <row r="619" spans="22:24" x14ac:dyDescent="0.3">
      <c r="V619">
        <f>'Ctrl pct'!B617</f>
        <v>0</v>
      </c>
      <c r="X619">
        <f>'Controlled pct'!B617</f>
        <v>0</v>
      </c>
    </row>
    <row r="620" spans="22:24" x14ac:dyDescent="0.3">
      <c r="V620">
        <f>'Ctrl pct'!B618</f>
        <v>0</v>
      </c>
      <c r="X620">
        <f>'Controlled pct'!B618</f>
        <v>0</v>
      </c>
    </row>
    <row r="621" spans="22:24" x14ac:dyDescent="0.3">
      <c r="V621">
        <f>'Ctrl pct'!B619</f>
        <v>0</v>
      </c>
      <c r="X621">
        <f>'Controlled pct'!B619</f>
        <v>0</v>
      </c>
    </row>
    <row r="622" spans="22:24" x14ac:dyDescent="0.3">
      <c r="V622">
        <f>'Ctrl pct'!B620</f>
        <v>0</v>
      </c>
      <c r="X622">
        <f>'Controlled pct'!B620</f>
        <v>0</v>
      </c>
    </row>
    <row r="623" spans="22:24" x14ac:dyDescent="0.3">
      <c r="V623">
        <f>'Ctrl pct'!B621</f>
        <v>0</v>
      </c>
      <c r="X623">
        <f>'Controlled pct'!B621</f>
        <v>0</v>
      </c>
    </row>
    <row r="624" spans="22:24" x14ac:dyDescent="0.3">
      <c r="V624">
        <f>'Ctrl pct'!B622</f>
        <v>0</v>
      </c>
      <c r="X624">
        <f>'Controlled pct'!B622</f>
        <v>0</v>
      </c>
    </row>
    <row r="625" spans="22:24" x14ac:dyDescent="0.3">
      <c r="V625">
        <f>'Ctrl pct'!B623</f>
        <v>0</v>
      </c>
      <c r="X625">
        <f>'Controlled pct'!B623</f>
        <v>0</v>
      </c>
    </row>
    <row r="626" spans="22:24" x14ac:dyDescent="0.3">
      <c r="V626">
        <f>'Ctrl pct'!B624</f>
        <v>0</v>
      </c>
      <c r="X626">
        <f>'Controlled pct'!B624</f>
        <v>0</v>
      </c>
    </row>
    <row r="627" spans="22:24" x14ac:dyDescent="0.3">
      <c r="V627">
        <f>'Ctrl pct'!B625</f>
        <v>0</v>
      </c>
      <c r="X627">
        <f>'Controlled pct'!B625</f>
        <v>0</v>
      </c>
    </row>
    <row r="628" spans="22:24" x14ac:dyDescent="0.3">
      <c r="V628">
        <f>'Ctrl pct'!B626</f>
        <v>0</v>
      </c>
      <c r="X628">
        <f>'Controlled pct'!B626</f>
        <v>0</v>
      </c>
    </row>
    <row r="629" spans="22:24" x14ac:dyDescent="0.3">
      <c r="V629">
        <f>'Ctrl pct'!B627</f>
        <v>0</v>
      </c>
      <c r="X629">
        <f>'Controlled pct'!B627</f>
        <v>0</v>
      </c>
    </row>
    <row r="630" spans="22:24" x14ac:dyDescent="0.3">
      <c r="V630">
        <f>'Ctrl pct'!B628</f>
        <v>0</v>
      </c>
      <c r="X630">
        <f>'Controlled pct'!B628</f>
        <v>0</v>
      </c>
    </row>
    <row r="631" spans="22:24" x14ac:dyDescent="0.3">
      <c r="V631">
        <f>'Ctrl pct'!B629</f>
        <v>0</v>
      </c>
      <c r="X631">
        <f>'Controlled pct'!B629</f>
        <v>0</v>
      </c>
    </row>
    <row r="632" spans="22:24" x14ac:dyDescent="0.3">
      <c r="V632">
        <f>'Ctrl pct'!B630</f>
        <v>0</v>
      </c>
      <c r="X632">
        <f>'Controlled pct'!B630</f>
        <v>0</v>
      </c>
    </row>
    <row r="633" spans="22:24" x14ac:dyDescent="0.3">
      <c r="V633">
        <f>'Ctrl pct'!B631</f>
        <v>0</v>
      </c>
      <c r="X633">
        <f>'Controlled pct'!B631</f>
        <v>0</v>
      </c>
    </row>
    <row r="634" spans="22:24" x14ac:dyDescent="0.3">
      <c r="V634">
        <f>'Ctrl pct'!B632</f>
        <v>0</v>
      </c>
      <c r="X634">
        <f>'Controlled pct'!B632</f>
        <v>0</v>
      </c>
    </row>
    <row r="635" spans="22:24" x14ac:dyDescent="0.3">
      <c r="V635">
        <f>'Ctrl pct'!B633</f>
        <v>0</v>
      </c>
      <c r="X635">
        <f>'Controlled pct'!B633</f>
        <v>0</v>
      </c>
    </row>
    <row r="636" spans="22:24" x14ac:dyDescent="0.3">
      <c r="V636">
        <f>'Ctrl pct'!B634</f>
        <v>0</v>
      </c>
      <c r="X636">
        <f>'Controlled pct'!B634</f>
        <v>0</v>
      </c>
    </row>
    <row r="637" spans="22:24" x14ac:dyDescent="0.3">
      <c r="V637">
        <f>'Ctrl pct'!B635</f>
        <v>0</v>
      </c>
      <c r="X637">
        <f>'Controlled pct'!B635</f>
        <v>0</v>
      </c>
    </row>
    <row r="638" spans="22:24" x14ac:dyDescent="0.3">
      <c r="V638">
        <f>'Ctrl pct'!B636</f>
        <v>0</v>
      </c>
      <c r="X638">
        <f>'Controlled pct'!B636</f>
        <v>0</v>
      </c>
    </row>
    <row r="639" spans="22:24" x14ac:dyDescent="0.3">
      <c r="V639">
        <f>'Ctrl pct'!B637</f>
        <v>0</v>
      </c>
      <c r="X639">
        <f>'Controlled pct'!B637</f>
        <v>0</v>
      </c>
    </row>
    <row r="640" spans="22:24" x14ac:dyDescent="0.3">
      <c r="V640">
        <f>'Ctrl pct'!B638</f>
        <v>0</v>
      </c>
      <c r="X640">
        <f>'Controlled pct'!B638</f>
        <v>0</v>
      </c>
    </row>
    <row r="641" spans="22:24" x14ac:dyDescent="0.3">
      <c r="V641">
        <f>'Ctrl pct'!B639</f>
        <v>0</v>
      </c>
      <c r="X641">
        <f>'Controlled pct'!B639</f>
        <v>0</v>
      </c>
    </row>
    <row r="642" spans="22:24" x14ac:dyDescent="0.3">
      <c r="V642">
        <f>'Ctrl pct'!B640</f>
        <v>0</v>
      </c>
      <c r="X642">
        <f>'Controlled pct'!B640</f>
        <v>0</v>
      </c>
    </row>
    <row r="643" spans="22:24" x14ac:dyDescent="0.3">
      <c r="V643">
        <f>'Ctrl pct'!B641</f>
        <v>0</v>
      </c>
      <c r="X643">
        <f>'Controlled pct'!B641</f>
        <v>0</v>
      </c>
    </row>
    <row r="644" spans="22:24" x14ac:dyDescent="0.3">
      <c r="V644">
        <f>'Ctrl pct'!B642</f>
        <v>0</v>
      </c>
      <c r="X644">
        <f>'Controlled pct'!B642</f>
        <v>0</v>
      </c>
    </row>
    <row r="645" spans="22:24" x14ac:dyDescent="0.3">
      <c r="V645">
        <f>'Ctrl pct'!B643</f>
        <v>0</v>
      </c>
    </row>
    <row r="646" spans="22:24" x14ac:dyDescent="0.3">
      <c r="V646">
        <f>'Ctrl pct'!B644</f>
        <v>0</v>
      </c>
    </row>
    <row r="647" spans="22:24" x14ac:dyDescent="0.3">
      <c r="V647">
        <f>'Ctrl pct'!B645</f>
        <v>0</v>
      </c>
    </row>
    <row r="648" spans="22:24" x14ac:dyDescent="0.3">
      <c r="V648">
        <f>'Ctrl pct'!B646</f>
        <v>0</v>
      </c>
    </row>
    <row r="649" spans="22:24" x14ac:dyDescent="0.3">
      <c r="V649">
        <f>'Ctrl pct'!B647</f>
        <v>0</v>
      </c>
    </row>
    <row r="650" spans="22:24" x14ac:dyDescent="0.3">
      <c r="V650">
        <f>'Ctrl pct'!B648</f>
        <v>0</v>
      </c>
    </row>
    <row r="651" spans="22:24" x14ac:dyDescent="0.3">
      <c r="V651">
        <f>'Ctrl pct'!B649</f>
        <v>0</v>
      </c>
    </row>
    <row r="652" spans="22:24" x14ac:dyDescent="0.3">
      <c r="V652">
        <f>'Ctrl pct'!B650</f>
        <v>0</v>
      </c>
    </row>
    <row r="653" spans="22:24" x14ac:dyDescent="0.3">
      <c r="V653">
        <f>'Ctrl pct'!B651</f>
        <v>0</v>
      </c>
    </row>
    <row r="654" spans="22:24" x14ac:dyDescent="0.3">
      <c r="V654">
        <f>'Ctrl pct'!B652</f>
        <v>0</v>
      </c>
    </row>
    <row r="655" spans="22:24" x14ac:dyDescent="0.3">
      <c r="V655">
        <f>'Ctrl pct'!B653</f>
        <v>0</v>
      </c>
    </row>
    <row r="656" spans="22:24" x14ac:dyDescent="0.3">
      <c r="V656">
        <f>'Ctrl pct'!B654</f>
        <v>0</v>
      </c>
    </row>
    <row r="657" spans="22:22" x14ac:dyDescent="0.3">
      <c r="V657">
        <f>'Ctrl pct'!B655</f>
        <v>0</v>
      </c>
    </row>
    <row r="658" spans="22:22" x14ac:dyDescent="0.3">
      <c r="V658">
        <f>'Ctrl pct'!B656</f>
        <v>0</v>
      </c>
    </row>
    <row r="659" spans="22:22" x14ac:dyDescent="0.3">
      <c r="V659">
        <f>'Ctrl pct'!B657</f>
        <v>0</v>
      </c>
    </row>
    <row r="660" spans="22:22" x14ac:dyDescent="0.3">
      <c r="V660">
        <f>'Ctrl pct'!B658</f>
        <v>0</v>
      </c>
    </row>
    <row r="661" spans="22:22" x14ac:dyDescent="0.3">
      <c r="V661">
        <f>'Ctrl pct'!B659</f>
        <v>0</v>
      </c>
    </row>
    <row r="662" spans="22:22" x14ac:dyDescent="0.3">
      <c r="V662">
        <f>'Ctrl pct'!B660</f>
        <v>0</v>
      </c>
    </row>
    <row r="663" spans="22:22" x14ac:dyDescent="0.3">
      <c r="V663">
        <f>'Ctrl pct'!B661</f>
        <v>0</v>
      </c>
    </row>
    <row r="664" spans="22:22" x14ac:dyDescent="0.3">
      <c r="V664">
        <f>'Ctrl pct'!B662</f>
        <v>0</v>
      </c>
    </row>
  </sheetData>
  <mergeCells count="9">
    <mergeCell ref="A1:D1"/>
    <mergeCell ref="M1:Q1"/>
    <mergeCell ref="U1:V1"/>
    <mergeCell ref="W1:X1"/>
    <mergeCell ref="G1:H1"/>
    <mergeCell ref="I1:J1"/>
    <mergeCell ref="K1:L1"/>
    <mergeCell ref="S1:S2"/>
    <mergeCell ref="T1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2025-06-17T11:08:01Z</dcterms:modified>
</cp:coreProperties>
</file>