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6FD896C0-29E0-400B-921F-50A5CA676D94}" xr6:coauthVersionLast="47" xr6:coauthVersionMax="47" xr10:uidLastSave="{00000000-0000-0000-0000-000000000000}"/>
  <bookViews>
    <workbookView xWindow="11052" yWindow="0" windowWidth="11460" windowHeight="12360" firstSheet="2" activeTab="4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9" i="3" l="1"/>
  <c r="B134" i="3"/>
  <c r="B119" i="3"/>
  <c r="B20" i="3"/>
  <c r="B2" i="3"/>
  <c r="B364" i="3"/>
  <c r="B364" i="4" s="1"/>
  <c r="X366" i="27" s="1"/>
  <c r="B362" i="3"/>
  <c r="B362" i="5" s="1"/>
  <c r="Z364" i="27" s="1"/>
  <c r="B360" i="3"/>
  <c r="B358" i="3"/>
  <c r="B358" i="4" s="1"/>
  <c r="X360" i="27" s="1"/>
  <c r="B357" i="3"/>
  <c r="B356" i="3"/>
  <c r="B355" i="3"/>
  <c r="B355" i="4" s="1"/>
  <c r="X357" i="27" s="1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B352" i="5"/>
  <c r="B353" i="5"/>
  <c r="Z355" i="27" s="1"/>
  <c r="B356" i="5"/>
  <c r="Z358" i="27" s="1"/>
  <c r="B357" i="5"/>
  <c r="B358" i="5"/>
  <c r="Z360" i="27" s="1"/>
  <c r="B359" i="5"/>
  <c r="B360" i="5"/>
  <c r="B361" i="5"/>
  <c r="B363" i="5"/>
  <c r="Z365" i="27" s="1"/>
  <c r="B364" i="5"/>
  <c r="Z366" i="27" s="1"/>
  <c r="B349" i="4"/>
  <c r="X351" i="27" s="1"/>
  <c r="B350" i="4"/>
  <c r="B351" i="4"/>
  <c r="X353" i="27" s="1"/>
  <c r="B352" i="4"/>
  <c r="B353" i="4"/>
  <c r="X355" i="27" s="1"/>
  <c r="B356" i="4"/>
  <c r="B357" i="4"/>
  <c r="X359" i="27" s="1"/>
  <c r="B359" i="4"/>
  <c r="X361" i="27" s="1"/>
  <c r="B360" i="4"/>
  <c r="B361" i="4"/>
  <c r="B362" i="4"/>
  <c r="B363" i="4"/>
  <c r="X365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B349" i="1"/>
  <c r="B350" i="1"/>
  <c r="B351" i="1"/>
  <c r="B352" i="1"/>
  <c r="B353" i="1"/>
  <c r="W355" i="27" s="1"/>
  <c r="B354" i="1"/>
  <c r="B355" i="1"/>
  <c r="B356" i="1"/>
  <c r="B357" i="1"/>
  <c r="B358" i="1"/>
  <c r="B359" i="1"/>
  <c r="B360" i="1"/>
  <c r="B361" i="1"/>
  <c r="B362" i="1"/>
  <c r="B363" i="1"/>
  <c r="B364" i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W334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0" i="4"/>
  <c r="X332" i="27" s="1"/>
  <c r="B331" i="4"/>
  <c r="B332" i="4"/>
  <c r="X334" i="27" s="1"/>
  <c r="B333" i="4"/>
  <c r="B334" i="4"/>
  <c r="X336" i="27" s="1"/>
  <c r="B335" i="4"/>
  <c r="X337" i="27" s="1"/>
  <c r="B336" i="4"/>
  <c r="B337" i="4"/>
  <c r="B338" i="4"/>
  <c r="X340" i="27" s="1"/>
  <c r="B339" i="4"/>
  <c r="B340" i="4"/>
  <c r="X342" i="27" s="1"/>
  <c r="B341" i="4"/>
  <c r="B342" i="4"/>
  <c r="X344" i="27" s="1"/>
  <c r="B343" i="4"/>
  <c r="X345" i="27" s="1"/>
  <c r="B344" i="4"/>
  <c r="B345" i="4"/>
  <c r="B346" i="4"/>
  <c r="X348" i="27" s="1"/>
  <c r="B347" i="4"/>
  <c r="B330" i="1"/>
  <c r="B331" i="1"/>
  <c r="B332" i="1"/>
  <c r="B333" i="1"/>
  <c r="W335" i="27" s="1"/>
  <c r="B334" i="1"/>
  <c r="B335" i="1"/>
  <c r="B336" i="1"/>
  <c r="W338" i="27" s="1"/>
  <c r="B337" i="1"/>
  <c r="B338" i="1"/>
  <c r="B339" i="1"/>
  <c r="B340" i="1"/>
  <c r="B341" i="1"/>
  <c r="W343" i="27" s="1"/>
  <c r="B342" i="1"/>
  <c r="B343" i="1"/>
  <c r="B344" i="1"/>
  <c r="W346" i="27" s="1"/>
  <c r="B345" i="1"/>
  <c r="B346" i="1"/>
  <c r="B347" i="1"/>
  <c r="L346" i="1"/>
  <c r="I341" i="1"/>
  <c r="C341" i="1"/>
  <c r="B329" i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X324" i="27" s="1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1" i="27"/>
  <c r="Z352" i="27"/>
  <c r="Z353" i="27"/>
  <c r="Z354" i="27"/>
  <c r="Z359" i="27"/>
  <c r="Z361" i="27"/>
  <c r="Z362" i="27"/>
  <c r="Z363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5" i="27"/>
  <c r="X328" i="27"/>
  <c r="X330" i="27"/>
  <c r="X333" i="27"/>
  <c r="X335" i="27"/>
  <c r="X338" i="27"/>
  <c r="X339" i="27"/>
  <c r="X341" i="27"/>
  <c r="X343" i="27"/>
  <c r="X346" i="27"/>
  <c r="X347" i="27"/>
  <c r="X349" i="27"/>
  <c r="X352" i="27"/>
  <c r="X354" i="27"/>
  <c r="X358" i="27"/>
  <c r="X362" i="27"/>
  <c r="X363" i="27"/>
  <c r="X364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6" i="27"/>
  <c r="W337" i="27"/>
  <c r="W339" i="27"/>
  <c r="W340" i="27"/>
  <c r="W341" i="27"/>
  <c r="W342" i="27"/>
  <c r="W344" i="27"/>
  <c r="W345" i="27"/>
  <c r="W347" i="27"/>
  <c r="W348" i="27"/>
  <c r="W349" i="27"/>
  <c r="W350" i="27"/>
  <c r="W351" i="27"/>
  <c r="W352" i="27"/>
  <c r="W353" i="27"/>
  <c r="W354" i="27"/>
  <c r="W356" i="27"/>
  <c r="W357" i="27"/>
  <c r="W358" i="27"/>
  <c r="W359" i="27"/>
  <c r="W360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AA191" i="27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AA121" i="27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AA22" i="27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AA366" i="27" l="1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<sst xmlns="http://schemas.openxmlformats.org/spreadsheetml/2006/main" count="1855" uniqueCount="611">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</sst>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64"/>
  <sheetViews>
    <sheetView topLeftCell="A355" zoomScale="90" zoomScaleNormal="90" workbookViewId="0">
      <selection activeCell="Q183" sqref="Q183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64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575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576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577</v>
      </c>
      <c r="B332" s="1">
        <f t="shared" si="6"/>
        <v>0</v>
      </c>
      <c r="C332" s="8">
        <v>0</v>
      </c>
    </row>
    <row r="333" spans="1:12" x14ac:dyDescent="0.3">
      <c r="A333" t="s">
        <v>578</v>
      </c>
      <c r="B333" s="1">
        <f t="shared" si="6"/>
        <v>0</v>
      </c>
      <c r="C333" s="8">
        <v>0</v>
      </c>
    </row>
    <row r="334" spans="1:12" x14ac:dyDescent="0.3">
      <c r="A334" t="s">
        <v>579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580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581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582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584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585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586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587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588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589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590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591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592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593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594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595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596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597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598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599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600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601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602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603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604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605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606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607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608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609</v>
      </c>
      <c r="B363" s="1">
        <f t="shared" si="6"/>
        <v>11</v>
      </c>
      <c r="C363">
        <v>11</v>
      </c>
    </row>
    <row r="364" spans="1:12" x14ac:dyDescent="0.3">
      <c r="A364" t="s">
        <v>610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64"/>
  <sheetViews>
    <sheetView topLeftCell="A344" workbookViewId="0">
      <selection activeCell="B347" sqref="B347:B36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  <c r="B329">
        <f>Control!B329/'Fight Time'!B329</f>
        <v>0.17897727272727273</v>
      </c>
    </row>
    <row r="330" spans="1:2" x14ac:dyDescent="0.3">
      <c r="A330" t="s">
        <v>575</v>
      </c>
      <c r="B330">
        <f>Control!B330/'Fight Time'!B330</f>
        <v>0.68613138686131392</v>
      </c>
    </row>
    <row r="331" spans="1:2" x14ac:dyDescent="0.3">
      <c r="A331" t="s">
        <v>576</v>
      </c>
      <c r="B331">
        <f>Control!B331/'Fight Time'!B331</f>
        <v>3.2894736842105261E-2</v>
      </c>
    </row>
    <row r="332" spans="1:2" x14ac:dyDescent="0.3">
      <c r="A332" t="s">
        <v>577</v>
      </c>
      <c r="B332">
        <f>Control!B332/'Fight Time'!B332</f>
        <v>0</v>
      </c>
    </row>
    <row r="333" spans="1:2" x14ac:dyDescent="0.3">
      <c r="A333" t="s">
        <v>578</v>
      </c>
      <c r="B333">
        <f>Control!B333/'Fight Time'!B333</f>
        <v>0</v>
      </c>
    </row>
    <row r="334" spans="1:2" x14ac:dyDescent="0.3">
      <c r="A334" t="s">
        <v>579</v>
      </c>
      <c r="B334">
        <f>Control!B334/'Fight Time'!B334</f>
        <v>0.41694915254237286</v>
      </c>
    </row>
    <row r="335" spans="1:2" x14ac:dyDescent="0.3">
      <c r="A335" t="s">
        <v>580</v>
      </c>
      <c r="B335">
        <f>Control!B335/'Fight Time'!B335</f>
        <v>4.8882215548882217E-2</v>
      </c>
    </row>
    <row r="336" spans="1:2" x14ac:dyDescent="0.3">
      <c r="A336" t="s">
        <v>581</v>
      </c>
      <c r="B336">
        <f>Control!B336/'Fight Time'!B336</f>
        <v>0.24359526372443488</v>
      </c>
    </row>
    <row r="337" spans="1:2" x14ac:dyDescent="0.3">
      <c r="A337" t="s">
        <v>582</v>
      </c>
      <c r="B337">
        <f>Control!B337/'Fight Time'!B337</f>
        <v>0.34296822177146724</v>
      </c>
    </row>
    <row r="338" spans="1:2" x14ac:dyDescent="0.3">
      <c r="A338" t="s">
        <v>584</v>
      </c>
      <c r="B338">
        <f>Control!B338/'Fight Time'!B338</f>
        <v>0.1813852813852814</v>
      </c>
    </row>
    <row r="339" spans="1:2" x14ac:dyDescent="0.3">
      <c r="A339" t="s">
        <v>585</v>
      </c>
      <c r="B339">
        <f>Control!B339/'Fight Time'!B339</f>
        <v>0.11571428571428571</v>
      </c>
    </row>
    <row r="340" spans="1:2" x14ac:dyDescent="0.3">
      <c r="A340" t="s">
        <v>586</v>
      </c>
      <c r="B340">
        <f>Control!B340/'Fight Time'!B340</f>
        <v>0.15291878172588833</v>
      </c>
    </row>
    <row r="341" spans="1:2" x14ac:dyDescent="0.3">
      <c r="A341" t="s">
        <v>587</v>
      </c>
      <c r="B341">
        <f>Control!B341/'Fight Time'!B341</f>
        <v>0.55955056179775287</v>
      </c>
    </row>
    <row r="342" spans="1:2" x14ac:dyDescent="0.3">
      <c r="A342" t="s">
        <v>588</v>
      </c>
      <c r="B342">
        <f>Control!B342/'Fight Time'!B342</f>
        <v>0.35219780219780222</v>
      </c>
    </row>
    <row r="343" spans="1:2" x14ac:dyDescent="0.3">
      <c r="A343" t="s">
        <v>589</v>
      </c>
      <c r="B343">
        <f>Control!B343/'Fight Time'!B343</f>
        <v>8.7517337031900136E-2</v>
      </c>
    </row>
    <row r="344" spans="1:2" x14ac:dyDescent="0.3">
      <c r="A344" t="s">
        <v>590</v>
      </c>
      <c r="B344">
        <f>Control!B344/'Fight Time'!B344</f>
        <v>0.35098814229249009</v>
      </c>
    </row>
    <row r="345" spans="1:2" x14ac:dyDescent="0.3">
      <c r="A345" t="s">
        <v>591</v>
      </c>
      <c r="B345">
        <f>Control!B345/'Fight Time'!B345</f>
        <v>2.963464140730717E-2</v>
      </c>
    </row>
    <row r="346" spans="1:2" x14ac:dyDescent="0.3">
      <c r="A346" t="s">
        <v>592</v>
      </c>
      <c r="B346">
        <f>Control!B346/'Fight Time'!B346</f>
        <v>0.50458515283842797</v>
      </c>
    </row>
    <row r="347" spans="1:2" x14ac:dyDescent="0.3">
      <c r="A347" t="s">
        <v>593</v>
      </c>
      <c r="B347">
        <f>Control!B347/'Fight Time'!B347</f>
        <v>0.21722312703583063</v>
      </c>
    </row>
    <row r="348" spans="1:2" x14ac:dyDescent="0.3">
      <c r="A348" s="4" t="s">
        <v>594</v>
      </c>
      <c r="B348">
        <f>Control!B348/'Fight Time'!B348</f>
        <v>0.2840599455040872</v>
      </c>
    </row>
    <row r="349" spans="1:2" x14ac:dyDescent="0.3">
      <c r="A349" t="s">
        <v>595</v>
      </c>
      <c r="B349">
        <f>Control!B349/'Fight Time'!B349</f>
        <v>0.09</v>
      </c>
    </row>
    <row r="350" spans="1:2" x14ac:dyDescent="0.3">
      <c r="A350" t="s">
        <v>596</v>
      </c>
      <c r="B350">
        <f>Control!B350/'Fight Time'!B350</f>
        <v>0.25664095972579259</v>
      </c>
    </row>
    <row r="351" spans="1:2" x14ac:dyDescent="0.3">
      <c r="A351" t="s">
        <v>597</v>
      </c>
      <c r="B351">
        <f>Control!B351/'Fight Time'!B351</f>
        <v>0.1</v>
      </c>
    </row>
    <row r="352" spans="1:2" x14ac:dyDescent="0.3">
      <c r="A352" t="s">
        <v>598</v>
      </c>
      <c r="B352">
        <f>Control!B352/'Fight Time'!B352</f>
        <v>0.40549273021001614</v>
      </c>
    </row>
    <row r="353" spans="1:2" x14ac:dyDescent="0.3">
      <c r="A353" t="s">
        <v>599</v>
      </c>
      <c r="B353">
        <f>Control!B353/'Fight Time'!B353</f>
        <v>0.10710204081632653</v>
      </c>
    </row>
    <row r="354" spans="1:2" x14ac:dyDescent="0.3">
      <c r="A354" t="s">
        <v>600</v>
      </c>
      <c r="B354">
        <f>Control!B354/'Fight Time'!B354</f>
        <v>0.19002525252525251</v>
      </c>
    </row>
    <row r="355" spans="1:2" x14ac:dyDescent="0.3">
      <c r="A355" t="s">
        <v>601</v>
      </c>
      <c r="B355">
        <f>Control!B355/'Fight Time'!B355</f>
        <v>2.1503957783641163E-2</v>
      </c>
    </row>
    <row r="356" spans="1:2" x14ac:dyDescent="0.3">
      <c r="A356" t="s">
        <v>602</v>
      </c>
      <c r="B356">
        <f>Control!B356/'Fight Time'!B356</f>
        <v>0.16086021505376344</v>
      </c>
    </row>
    <row r="357" spans="1:2" x14ac:dyDescent="0.3">
      <c r="A357" t="s">
        <v>603</v>
      </c>
      <c r="B357">
        <f>Control!B357/'Fight Time'!B357</f>
        <v>0.23841059602649006</v>
      </c>
    </row>
    <row r="358" spans="1:2" x14ac:dyDescent="0.3">
      <c r="A358" t="s">
        <v>604</v>
      </c>
      <c r="B358">
        <f>Control!B358/'Fight Time'!B358</f>
        <v>2.8708133971291866E-3</v>
      </c>
    </row>
    <row r="359" spans="1:2" x14ac:dyDescent="0.3">
      <c r="A359" t="s">
        <v>605</v>
      </c>
      <c r="B359">
        <f>Control!B359/'Fight Time'!B359</f>
        <v>0.36981627296587927</v>
      </c>
    </row>
    <row r="360" spans="1:2" x14ac:dyDescent="0.3">
      <c r="A360" t="s">
        <v>606</v>
      </c>
      <c r="B360">
        <f>Control!B360/'Fight Time'!B360</f>
        <v>0.13019652305366591</v>
      </c>
    </row>
    <row r="361" spans="1:2" x14ac:dyDescent="0.3">
      <c r="A361" t="s">
        <v>607</v>
      </c>
      <c r="B361">
        <f>Control!B361/'Fight Time'!B361</f>
        <v>0.24959415584415584</v>
      </c>
    </row>
    <row r="362" spans="1:2" x14ac:dyDescent="0.3">
      <c r="A362" t="s">
        <v>608</v>
      </c>
      <c r="B362">
        <f>Control!B362/'Fight Time'!B362</f>
        <v>1.9540229885057471E-2</v>
      </c>
    </row>
    <row r="363" spans="1:2" x14ac:dyDescent="0.3">
      <c r="A363" t="s">
        <v>609</v>
      </c>
      <c r="B363">
        <f>Control!B363/'Fight Time'!B363</f>
        <v>0.14473684210526316</v>
      </c>
    </row>
    <row r="364" spans="1:2" x14ac:dyDescent="0.3">
      <c r="A364" t="s">
        <v>610</v>
      </c>
      <c r="B364">
        <f>Control!B364/'Fight Time'!B364</f>
        <v>0.10309653916211294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64"/>
  <sheetViews>
    <sheetView topLeftCell="A340" zoomScaleNormal="100" workbookViewId="0">
      <selection activeCell="B347" sqref="B347:B36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64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575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576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577</v>
      </c>
      <c r="B332" s="1">
        <f t="shared" si="5"/>
        <v>0</v>
      </c>
      <c r="C332" s="8">
        <v>0</v>
      </c>
    </row>
    <row r="333" spans="1:12" x14ac:dyDescent="0.3">
      <c r="A333" t="s">
        <v>578</v>
      </c>
      <c r="B333" s="1">
        <f t="shared" si="5"/>
        <v>0</v>
      </c>
      <c r="C333" s="8">
        <v>0</v>
      </c>
    </row>
    <row r="334" spans="1:12" x14ac:dyDescent="0.3">
      <c r="A334" t="s">
        <v>579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580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581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582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584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585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586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587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588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589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590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591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592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593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594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595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596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597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598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599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600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601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602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603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604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605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606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607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608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609</v>
      </c>
      <c r="B363" s="1">
        <f t="shared" si="5"/>
        <v>0</v>
      </c>
      <c r="C363">
        <v>0</v>
      </c>
    </row>
    <row r="364" spans="1:12" x14ac:dyDescent="0.3">
      <c r="A364" t="s">
        <v>610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64"/>
  <sheetViews>
    <sheetView topLeftCell="A345" workbookViewId="0">
      <selection activeCell="D364" sqref="D364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  <c r="B329">
        <f>Controlled!B329/'Fight Time'!B329</f>
        <v>0.25852272727272729</v>
      </c>
    </row>
    <row r="330" spans="1:2" x14ac:dyDescent="0.3">
      <c r="A330" t="s">
        <v>575</v>
      </c>
      <c r="B330">
        <f>Controlled!B330/'Fight Time'!B330</f>
        <v>0</v>
      </c>
    </row>
    <row r="331" spans="1:2" x14ac:dyDescent="0.3">
      <c r="A331" t="s">
        <v>576</v>
      </c>
      <c r="B331">
        <f>Controlled!B331/'Fight Time'!B331</f>
        <v>0.40601503759398494</v>
      </c>
    </row>
    <row r="332" spans="1:2" x14ac:dyDescent="0.3">
      <c r="A332" t="s">
        <v>577</v>
      </c>
      <c r="B332">
        <f>Controlled!B332/'Fight Time'!B332</f>
        <v>0</v>
      </c>
    </row>
    <row r="333" spans="1:2" x14ac:dyDescent="0.3">
      <c r="A333" t="s">
        <v>578</v>
      </c>
      <c r="B333">
        <f>Controlled!B333/'Fight Time'!B333</f>
        <v>0</v>
      </c>
    </row>
    <row r="334" spans="1:2" x14ac:dyDescent="0.3">
      <c r="A334" t="s">
        <v>579</v>
      </c>
      <c r="B334">
        <f>Controlled!B334/'Fight Time'!B334</f>
        <v>8.0225988700564965E-2</v>
      </c>
    </row>
    <row r="335" spans="1:2" x14ac:dyDescent="0.3">
      <c r="A335" t="s">
        <v>580</v>
      </c>
      <c r="B335">
        <f>Controlled!B335/'Fight Time'!B335</f>
        <v>0.34968301634968302</v>
      </c>
    </row>
    <row r="336" spans="1:2" x14ac:dyDescent="0.3">
      <c r="A336" t="s">
        <v>581</v>
      </c>
      <c r="B336">
        <f>Controlled!B336/'Fight Time'!B336</f>
        <v>0.10032292787944026</v>
      </c>
    </row>
    <row r="337" spans="1:2" x14ac:dyDescent="0.3">
      <c r="A337" t="s">
        <v>582</v>
      </c>
      <c r="B337">
        <f>Controlled!B337/'Fight Time'!B337</f>
        <v>0.15889114266396212</v>
      </c>
    </row>
    <row r="338" spans="1:2" x14ac:dyDescent="0.3">
      <c r="A338" t="s">
        <v>584</v>
      </c>
      <c r="B338">
        <f>Controlled!B338/'Fight Time'!B338</f>
        <v>9.3217893217893213E-2</v>
      </c>
    </row>
    <row r="339" spans="1:2" x14ac:dyDescent="0.3">
      <c r="A339" t="s">
        <v>585</v>
      </c>
      <c r="B339">
        <f>Controlled!B339/'Fight Time'!B339</f>
        <v>0.39357142857142857</v>
      </c>
    </row>
    <row r="340" spans="1:2" x14ac:dyDescent="0.3">
      <c r="A340" t="s">
        <v>586</v>
      </c>
      <c r="B340">
        <f>Controlled!B340/'Fight Time'!B340</f>
        <v>0.15926395939086294</v>
      </c>
    </row>
    <row r="341" spans="1:2" x14ac:dyDescent="0.3">
      <c r="A341" t="s">
        <v>587</v>
      </c>
      <c r="B341">
        <f>Controlled!B341/'Fight Time'!B341</f>
        <v>5.7865168539325842E-2</v>
      </c>
    </row>
    <row r="342" spans="1:2" x14ac:dyDescent="0.3">
      <c r="A342" t="s">
        <v>588</v>
      </c>
      <c r="B342">
        <f>Controlled!B342/'Fight Time'!B342</f>
        <v>0.17380952380952383</v>
      </c>
    </row>
    <row r="343" spans="1:2" x14ac:dyDescent="0.3">
      <c r="A343" t="s">
        <v>589</v>
      </c>
      <c r="B343">
        <f>Controlled!B343/'Fight Time'!B343</f>
        <v>0.42399445214979192</v>
      </c>
    </row>
    <row r="344" spans="1:2" x14ac:dyDescent="0.3">
      <c r="A344" t="s">
        <v>590</v>
      </c>
      <c r="B344">
        <f>Controlled!B344/'Fight Time'!B344</f>
        <v>0.10540184453227931</v>
      </c>
    </row>
    <row r="345" spans="1:2" x14ac:dyDescent="0.3">
      <c r="A345" t="s">
        <v>591</v>
      </c>
      <c r="B345">
        <f>Controlled!B345/'Fight Time'!B345</f>
        <v>0.15426251691474965</v>
      </c>
    </row>
    <row r="346" spans="1:2" x14ac:dyDescent="0.3">
      <c r="A346" t="s">
        <v>592</v>
      </c>
      <c r="B346">
        <f>Controlled!B346/'Fight Time'!B346</f>
        <v>0.37205240174672488</v>
      </c>
    </row>
    <row r="347" spans="1:2" x14ac:dyDescent="0.3">
      <c r="A347" t="s">
        <v>593</v>
      </c>
      <c r="B347">
        <f>Controlled!B347/'Fight Time'!B347</f>
        <v>5.7003257328990226E-2</v>
      </c>
    </row>
    <row r="348" spans="1:2" x14ac:dyDescent="0.3">
      <c r="A348" s="4" t="s">
        <v>594</v>
      </c>
      <c r="B348">
        <f>Controlled!B348/'Fight Time'!B348</f>
        <v>0.4257493188010899</v>
      </c>
    </row>
    <row r="349" spans="1:2" x14ac:dyDescent="0.3">
      <c r="A349" t="s">
        <v>595</v>
      </c>
      <c r="B349">
        <f>Controlled!B349/'Fight Time'!B349</f>
        <v>0.14222222222222222</v>
      </c>
    </row>
    <row r="350" spans="1:2" x14ac:dyDescent="0.3">
      <c r="A350" t="s">
        <v>596</v>
      </c>
      <c r="B350">
        <f>Controlled!B350/'Fight Time'!B350</f>
        <v>0.18359040274207369</v>
      </c>
    </row>
    <row r="351" spans="1:2" x14ac:dyDescent="0.3">
      <c r="A351" t="s">
        <v>597</v>
      </c>
      <c r="B351">
        <f>Controlled!B351/'Fight Time'!B351</f>
        <v>0.42222222222222222</v>
      </c>
    </row>
    <row r="352" spans="1:2" x14ac:dyDescent="0.3">
      <c r="A352" t="s">
        <v>598</v>
      </c>
      <c r="B352">
        <f>Controlled!B352/'Fight Time'!B352</f>
        <v>0.21270866989768442</v>
      </c>
    </row>
    <row r="353" spans="1:2" x14ac:dyDescent="0.3">
      <c r="A353" t="s">
        <v>599</v>
      </c>
      <c r="B353">
        <f>Controlled!B353/'Fight Time'!B353</f>
        <v>0.12408163265306123</v>
      </c>
    </row>
    <row r="354" spans="1:2" x14ac:dyDescent="0.3">
      <c r="A354" t="s">
        <v>600</v>
      </c>
      <c r="B354">
        <f>Controlled!B354/'Fight Time'!B354</f>
        <v>0.20667613636363635</v>
      </c>
    </row>
    <row r="355" spans="1:2" x14ac:dyDescent="0.3">
      <c r="A355" t="s">
        <v>601</v>
      </c>
      <c r="B355">
        <f>Controlled!B355/'Fight Time'!B355</f>
        <v>0.10329815303430079</v>
      </c>
    </row>
    <row r="356" spans="1:2" x14ac:dyDescent="0.3">
      <c r="A356" t="s">
        <v>602</v>
      </c>
      <c r="B356">
        <f>Controlled!B356/'Fight Time'!B356</f>
        <v>0.13491039426523296</v>
      </c>
    </row>
    <row r="357" spans="1:2" x14ac:dyDescent="0.3">
      <c r="A357" t="s">
        <v>603</v>
      </c>
      <c r="B357">
        <f>Controlled!B357/'Fight Time'!B357</f>
        <v>0.29139072847682118</v>
      </c>
    </row>
    <row r="358" spans="1:2" x14ac:dyDescent="0.3">
      <c r="A358" t="s">
        <v>604</v>
      </c>
      <c r="B358">
        <f>Controlled!B358/'Fight Time'!B358</f>
        <v>0.58660287081339713</v>
      </c>
    </row>
    <row r="359" spans="1:2" x14ac:dyDescent="0.3">
      <c r="A359" t="s">
        <v>605</v>
      </c>
      <c r="B359">
        <f>Controlled!B359/'Fight Time'!B359</f>
        <v>8.6089238845144356E-2</v>
      </c>
    </row>
    <row r="360" spans="1:2" x14ac:dyDescent="0.3">
      <c r="A360" t="s">
        <v>606</v>
      </c>
      <c r="B360">
        <f>Controlled!B360/'Fight Time'!B360</f>
        <v>0.14361300075585789</v>
      </c>
    </row>
    <row r="361" spans="1:2" x14ac:dyDescent="0.3">
      <c r="A361" t="s">
        <v>607</v>
      </c>
      <c r="B361">
        <f>Controlled!B361/'Fight Time'!B361</f>
        <v>0.60024350649350644</v>
      </c>
    </row>
    <row r="362" spans="1:2" x14ac:dyDescent="0.3">
      <c r="A362" t="s">
        <v>608</v>
      </c>
      <c r="B362">
        <f>Controlled!B362/'Fight Time'!B362</f>
        <v>0.39750957854406127</v>
      </c>
    </row>
    <row r="363" spans="1:2" x14ac:dyDescent="0.3">
      <c r="A363" t="s">
        <v>609</v>
      </c>
      <c r="B363">
        <f>Controlled!B363/'Fight Time'!B363</f>
        <v>0</v>
      </c>
    </row>
    <row r="364" spans="1:2" x14ac:dyDescent="0.3">
      <c r="A364" t="s">
        <v>610</v>
      </c>
      <c r="B364">
        <f>Controlled!B364/'Fight Time'!B364</f>
        <v>0.41955069823922286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64"/>
  <sheetViews>
    <sheetView tabSelected="1" topLeftCell="A172" workbookViewId="0">
      <selection activeCell="B190" sqref="B190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  <c r="B329">
        <f>480+48</f>
        <v>528</v>
      </c>
    </row>
    <row r="330" spans="1:2" x14ac:dyDescent="0.3">
      <c r="A330" t="s">
        <v>575</v>
      </c>
      <c r="B330">
        <v>274</v>
      </c>
    </row>
    <row r="331" spans="1:2" x14ac:dyDescent="0.3">
      <c r="A331" t="s">
        <v>576</v>
      </c>
      <c r="B331">
        <f>480+52</f>
        <v>532</v>
      </c>
    </row>
    <row r="332" spans="1:2" x14ac:dyDescent="0.3">
      <c r="A332" t="s">
        <v>577</v>
      </c>
      <c r="B332">
        <v>600</v>
      </c>
    </row>
    <row r="333" spans="1:2" x14ac:dyDescent="0.3">
      <c r="A333" t="s">
        <v>578</v>
      </c>
      <c r="B333">
        <v>600</v>
      </c>
    </row>
    <row r="334" spans="1:2" x14ac:dyDescent="0.3">
      <c r="A334" t="s">
        <v>579</v>
      </c>
      <c r="B334">
        <v>177</v>
      </c>
    </row>
    <row r="335" spans="1:2" x14ac:dyDescent="0.3">
      <c r="A335" t="s">
        <v>580</v>
      </c>
      <c r="B335">
        <v>666</v>
      </c>
    </row>
    <row r="336" spans="1:2" x14ac:dyDescent="0.3">
      <c r="A336" t="s">
        <v>581</v>
      </c>
      <c r="B336">
        <v>929</v>
      </c>
    </row>
    <row r="337" spans="1:2" x14ac:dyDescent="0.3">
      <c r="A337" t="s">
        <v>582</v>
      </c>
      <c r="B337">
        <v>986</v>
      </c>
    </row>
    <row r="338" spans="1:2" x14ac:dyDescent="0.3">
      <c r="A338" t="s">
        <v>584</v>
      </c>
      <c r="B338">
        <v>693</v>
      </c>
    </row>
    <row r="339" spans="1:2" x14ac:dyDescent="0.3">
      <c r="A339" t="s">
        <v>585</v>
      </c>
      <c r="B339">
        <f>9*60+20</f>
        <v>560</v>
      </c>
    </row>
    <row r="340" spans="1:2" x14ac:dyDescent="0.3">
      <c r="A340" t="s">
        <v>586</v>
      </c>
      <c r="B340">
        <f>13*60+8</f>
        <v>788</v>
      </c>
    </row>
    <row r="341" spans="1:2" x14ac:dyDescent="0.3">
      <c r="A341" t="s">
        <v>587</v>
      </c>
      <c r="B341">
        <f>480+54</f>
        <v>534</v>
      </c>
    </row>
    <row r="342" spans="1:2" x14ac:dyDescent="0.3">
      <c r="A342" t="s">
        <v>588</v>
      </c>
      <c r="B342">
        <f>9*60+6</f>
        <v>546</v>
      </c>
    </row>
    <row r="343" spans="1:2" x14ac:dyDescent="0.3">
      <c r="A343" t="s">
        <v>589</v>
      </c>
      <c r="B343">
        <f>12*60+1</f>
        <v>721</v>
      </c>
    </row>
    <row r="344" spans="1:2" x14ac:dyDescent="0.3">
      <c r="A344" t="s">
        <v>590</v>
      </c>
      <c r="B344">
        <f>12*60+39</f>
        <v>759</v>
      </c>
    </row>
    <row r="345" spans="1:2" x14ac:dyDescent="0.3">
      <c r="A345" t="s">
        <v>591</v>
      </c>
      <c r="B345">
        <f>12*60+19</f>
        <v>739</v>
      </c>
    </row>
    <row r="346" spans="1:2" x14ac:dyDescent="0.3">
      <c r="A346" t="s">
        <v>592</v>
      </c>
      <c r="B346">
        <f>7*60+38</f>
        <v>458</v>
      </c>
    </row>
    <row r="347" spans="1:2" x14ac:dyDescent="0.3">
      <c r="A347" t="s">
        <v>593</v>
      </c>
      <c r="B347">
        <v>614</v>
      </c>
    </row>
    <row r="348" spans="1:2" x14ac:dyDescent="0.3">
      <c r="A348" s="4" t="s">
        <v>594</v>
      </c>
      <c r="B348">
        <f>12*60+14</f>
        <v>734</v>
      </c>
    </row>
    <row r="349" spans="1:2" x14ac:dyDescent="0.3">
      <c r="A349" t="s">
        <v>595</v>
      </c>
      <c r="B349">
        <v>900</v>
      </c>
    </row>
    <row r="350" spans="1:2" x14ac:dyDescent="0.3">
      <c r="A350" t="s">
        <v>596</v>
      </c>
      <c r="B350">
        <f>12*60+58</f>
        <v>778</v>
      </c>
    </row>
    <row r="351" spans="1:2" x14ac:dyDescent="0.3">
      <c r="A351" t="s">
        <v>597</v>
      </c>
      <c r="B351">
        <v>495</v>
      </c>
    </row>
    <row r="352" spans="1:2" x14ac:dyDescent="0.3">
      <c r="A352" t="s">
        <v>598</v>
      </c>
      <c r="B352">
        <v>619</v>
      </c>
    </row>
    <row r="353" spans="1:2" x14ac:dyDescent="0.3">
      <c r="A353" t="s">
        <v>599</v>
      </c>
      <c r="B353">
        <f>14*60+35</f>
        <v>875</v>
      </c>
    </row>
    <row r="354" spans="1:2" x14ac:dyDescent="0.3">
      <c r="A354" t="s">
        <v>600</v>
      </c>
      <c r="B354">
        <f>11*60+44</f>
        <v>704</v>
      </c>
    </row>
    <row r="355" spans="1:2" x14ac:dyDescent="0.3">
      <c r="A355" t="s">
        <v>601</v>
      </c>
      <c r="B355">
        <f>12*60+38</f>
        <v>758</v>
      </c>
    </row>
    <row r="356" spans="1:2" x14ac:dyDescent="0.3">
      <c r="A356" t="s">
        <v>602</v>
      </c>
      <c r="B356">
        <f>12*60+55</f>
        <v>775</v>
      </c>
    </row>
    <row r="357" spans="1:2" x14ac:dyDescent="0.3">
      <c r="A357" t="s">
        <v>603</v>
      </c>
      <c r="B357">
        <f>7*60+33</f>
        <v>453</v>
      </c>
    </row>
    <row r="358" spans="1:2" x14ac:dyDescent="0.3">
      <c r="A358" t="s">
        <v>604</v>
      </c>
      <c r="B358">
        <f>6*60+58</f>
        <v>418</v>
      </c>
    </row>
    <row r="359" spans="1:2" x14ac:dyDescent="0.3">
      <c r="A359" t="s">
        <v>605</v>
      </c>
      <c r="B359">
        <v>635</v>
      </c>
    </row>
    <row r="360" spans="1:2" x14ac:dyDescent="0.3">
      <c r="A360" t="s">
        <v>606</v>
      </c>
      <c r="B360">
        <f>9*60+48</f>
        <v>588</v>
      </c>
    </row>
    <row r="361" spans="1:2" x14ac:dyDescent="0.3">
      <c r="A361" t="s">
        <v>607</v>
      </c>
      <c r="B361">
        <v>308</v>
      </c>
    </row>
    <row r="362" spans="1:2" x14ac:dyDescent="0.3">
      <c r="A362" t="s">
        <v>608</v>
      </c>
      <c r="B362">
        <f>14*60+30</f>
        <v>870</v>
      </c>
    </row>
    <row r="363" spans="1:2" x14ac:dyDescent="0.3">
      <c r="A363" t="s">
        <v>609</v>
      </c>
      <c r="B363">
        <v>76</v>
      </c>
    </row>
    <row r="364" spans="1:2" x14ac:dyDescent="0.3">
      <c r="A364" t="s">
        <v>610</v>
      </c>
      <c r="B364">
        <f>9*60+9</f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opLeftCell="A170" zoomScale="80" zoomScaleNormal="80" workbookViewId="0">
      <pane xSplit="1" topLeftCell="B1" activePane="topRight" state="frozen"/>
      <selection activeCell="A2" sqref="A2"/>
      <selection pane="topRight" activeCell="AB192" sqref="AB192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-1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8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8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8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1:28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2025-07-04T13:35:12Z</dcterms:modified>
</cp:coreProperties>
</file>