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380C331-4B34-492D-9CF1-C2CD10CCF1B6}" xr6:coauthVersionLast="47" xr6:coauthVersionMax="47" xr10:uidLastSave="{00000000-0000-0000-0000-000000000000}"/>
  <bookViews>
    <workbookView xWindow="10440" yWindow="120" windowWidth="12600" windowHeight="12000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3" i="27" l="1"/>
  <c r="AA314" i="27"/>
  <c r="AA315" i="27"/>
  <c r="AA316" i="27"/>
  <c r="AA317" i="27"/>
  <c r="AA318" i="27"/>
  <c r="AA319" i="27"/>
  <c r="AA320" i="27"/>
  <c r="AA321" i="27"/>
  <c r="AA322" i="27"/>
  <c r="AA323" i="27"/>
  <c r="AA324" i="27"/>
  <c r="AA325" i="27"/>
  <c r="AA326" i="27"/>
  <c r="AA327" i="27"/>
  <c r="AA328" i="27"/>
  <c r="AA329" i="27"/>
  <c r="AA330" i="27"/>
  <c r="AA331" i="27"/>
  <c r="AA332" i="27"/>
  <c r="AA333" i="27"/>
  <c r="AA334" i="27"/>
  <c r="AA335" i="27"/>
  <c r="AA336" i="27"/>
  <c r="AA337" i="27"/>
  <c r="AA338" i="27"/>
  <c r="AA339" i="27"/>
  <c r="AA340" i="27"/>
  <c r="AA341" i="27"/>
  <c r="AA342" i="27"/>
  <c r="AA343" i="27"/>
  <c r="AA344" i="27"/>
  <c r="AA345" i="27"/>
  <c r="AA346" i="27"/>
  <c r="AA347" i="27"/>
  <c r="AA348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5" i="27"/>
  <c r="Z316" i="27"/>
  <c r="Z317" i="27"/>
  <c r="Z318" i="27"/>
  <c r="Z319" i="27"/>
  <c r="Z320" i="27"/>
  <c r="Z321" i="27"/>
  <c r="Z322" i="27"/>
  <c r="Z323" i="27"/>
  <c r="Z324" i="27"/>
  <c r="Z325" i="27"/>
  <c r="Z326" i="27"/>
  <c r="Z327" i="27"/>
  <c r="Z328" i="27"/>
  <c r="Z329" i="27"/>
  <c r="Z330" i="27"/>
  <c r="Z331" i="27"/>
  <c r="Z332" i="27"/>
  <c r="Z333" i="27"/>
  <c r="Z334" i="27"/>
  <c r="Z335" i="27"/>
  <c r="Z336" i="27"/>
  <c r="Z337" i="27"/>
  <c r="Z338" i="27"/>
  <c r="Z339" i="27"/>
  <c r="Z340" i="27"/>
  <c r="Z341" i="27"/>
  <c r="Z342" i="27"/>
  <c r="Z343" i="27"/>
  <c r="Z344" i="27"/>
  <c r="Z345" i="27"/>
  <c r="Z346" i="27"/>
  <c r="Z347" i="27"/>
  <c r="Z348" i="27"/>
  <c r="Z349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3" i="27"/>
  <c r="Y314" i="27"/>
  <c r="Y315" i="27"/>
  <c r="Y316" i="27"/>
  <c r="Y317" i="27"/>
  <c r="Y318" i="27"/>
  <c r="Y319" i="27"/>
  <c r="Y320" i="27"/>
  <c r="Y321" i="27"/>
  <c r="Y322" i="27"/>
  <c r="Y323" i="27"/>
  <c r="Y324" i="27"/>
  <c r="Y325" i="27"/>
  <c r="Y326" i="27"/>
  <c r="Y327" i="27"/>
  <c r="Y328" i="27"/>
  <c r="Y329" i="27"/>
  <c r="Y330" i="27"/>
  <c r="Y331" i="27"/>
  <c r="Y332" i="27"/>
  <c r="Y333" i="27"/>
  <c r="Y334" i="27"/>
  <c r="Y335" i="27"/>
  <c r="Y336" i="27"/>
  <c r="Y337" i="27"/>
  <c r="Y338" i="27"/>
  <c r="Y339" i="27"/>
  <c r="Y340" i="27"/>
  <c r="Y341" i="27"/>
  <c r="Y342" i="27"/>
  <c r="Y343" i="27"/>
  <c r="Y344" i="27"/>
  <c r="Y345" i="27"/>
  <c r="Y346" i="27"/>
  <c r="Y347" i="27"/>
  <c r="Y348" i="27"/>
  <c r="Y349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3" i="27"/>
  <c r="X314" i="27"/>
  <c r="X315" i="27"/>
  <c r="X316" i="27"/>
  <c r="X317" i="27"/>
  <c r="X318" i="27"/>
  <c r="X319" i="27"/>
  <c r="X320" i="27"/>
  <c r="X321" i="27"/>
  <c r="X322" i="27"/>
  <c r="X323" i="27"/>
  <c r="X324" i="27"/>
  <c r="X325" i="27"/>
  <c r="X326" i="27"/>
  <c r="X327" i="27"/>
  <c r="X328" i="27"/>
  <c r="X329" i="27"/>
  <c r="X330" i="27"/>
  <c r="X331" i="27"/>
  <c r="X332" i="27"/>
  <c r="X333" i="27"/>
  <c r="X334" i="27"/>
  <c r="X335" i="27"/>
  <c r="X336" i="27"/>
  <c r="X337" i="27"/>
  <c r="X338" i="27"/>
  <c r="X339" i="27"/>
  <c r="X340" i="27"/>
  <c r="X341" i="27"/>
  <c r="X342" i="27"/>
  <c r="X343" i="27"/>
  <c r="X344" i="27"/>
  <c r="X345" i="27"/>
  <c r="X346" i="27"/>
  <c r="X347" i="27"/>
  <c r="X348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B277" i="5"/>
  <c r="B278" i="5"/>
  <c r="Z280" i="27" s="1"/>
  <c r="B279" i="5"/>
  <c r="B280" i="5"/>
  <c r="B281" i="5"/>
  <c r="Z283" i="27" s="1"/>
  <c r="B282" i="5"/>
  <c r="Z284" i="27" s="1"/>
  <c r="B283" i="5"/>
  <c r="B284" i="5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B81" i="3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8" i="27"/>
  <c r="Z279" i="27"/>
  <c r="Z281" i="27"/>
  <c r="Z282" i="27"/>
  <c r="Z285" i="27"/>
  <c r="Z286" i="27"/>
  <c r="Z287" i="27"/>
  <c r="Z289" i="27"/>
  <c r="Z290" i="27"/>
  <c r="Z293" i="27"/>
  <c r="Z295" i="27"/>
  <c r="Z296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B91" i="3"/>
  <c r="AA93" i="27" s="1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B64" i="3"/>
  <c r="AA66" i="27" s="1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B22" i="3"/>
  <c r="AA24" i="27" s="1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B16" i="3"/>
  <c r="AA18" i="27" s="1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W303" i="27" l="1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<sst xmlns="http://schemas.openxmlformats.org/spreadsheetml/2006/main" count="1680" uniqueCount="576">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</sst>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28"/>
  <sheetViews>
    <sheetView topLeftCell="A201" zoomScale="90" zoomScaleNormal="90" workbookViewId="0">
      <selection activeCell="A224" sqref="A22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508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565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286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287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288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289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290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291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292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293</v>
      </c>
      <c r="B27" s="1">
        <f t="shared" si="1"/>
        <v>0</v>
      </c>
      <c r="C27">
        <v>0</v>
      </c>
    </row>
    <row r="28" spans="1:20" x14ac:dyDescent="0.3">
      <c r="A28" t="s">
        <v>294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295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296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297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298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299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300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301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302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303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304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305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306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307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308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309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310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311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312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313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314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315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316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317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319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318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320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321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322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323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324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325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326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327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328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329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330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331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332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333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334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335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336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337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338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339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340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341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342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343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344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345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346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347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348</v>
      </c>
      <c r="B94" s="1">
        <f t="shared" si="2"/>
        <v>0</v>
      </c>
      <c r="C94">
        <v>0</v>
      </c>
    </row>
    <row r="95" spans="1:28" x14ac:dyDescent="0.3">
      <c r="A95" t="s">
        <v>349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350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351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352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353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354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355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356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357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358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359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360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361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362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363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364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365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366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367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368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369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370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371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372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373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374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375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376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377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378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379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380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381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382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383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530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531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520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384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385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386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387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388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389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390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391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392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393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394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395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396</v>
      </c>
      <c r="B156" s="1">
        <f t="shared" si="3"/>
        <v>145</v>
      </c>
      <c r="C156">
        <v>145</v>
      </c>
    </row>
    <row r="157" spans="1:21" x14ac:dyDescent="0.3">
      <c r="A157" t="s">
        <v>397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398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399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400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401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402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403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404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405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406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407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408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409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410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411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413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412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414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415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416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418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417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419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420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421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422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423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424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425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426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427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428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429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430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431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432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433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434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435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436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437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438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439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440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441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442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443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444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445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446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447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448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449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450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451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452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453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454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455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456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573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457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458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460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459</v>
      </c>
      <c r="B227" s="1">
        <f t="shared" si="4"/>
        <v>134</v>
      </c>
      <c r="C227">
        <v>134</v>
      </c>
    </row>
    <row r="228" spans="1:20" x14ac:dyDescent="0.3">
      <c r="A228" t="s">
        <v>461</v>
      </c>
      <c r="B228" s="1">
        <f t="shared" si="4"/>
        <v>285</v>
      </c>
      <c r="C228">
        <v>285</v>
      </c>
    </row>
    <row r="229" spans="1:20" x14ac:dyDescent="0.3">
      <c r="A229" t="s">
        <v>462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463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464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465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466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467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468</v>
      </c>
      <c r="B235" s="1">
        <f t="shared" si="4"/>
        <v>34</v>
      </c>
      <c r="C235">
        <v>34</v>
      </c>
    </row>
    <row r="236" spans="1:20" x14ac:dyDescent="0.3">
      <c r="A236" t="s">
        <v>469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470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471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472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473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474</v>
      </c>
      <c r="B241" s="1">
        <f t="shared" si="4"/>
        <v>319</v>
      </c>
      <c r="C241">
        <v>319</v>
      </c>
    </row>
    <row r="242" spans="1:12" x14ac:dyDescent="0.3">
      <c r="A242" t="s">
        <v>475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476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477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478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479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480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481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482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483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484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485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486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487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488</v>
      </c>
      <c r="B255" s="1">
        <f t="shared" ref="B255:B309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489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490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491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492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493</v>
      </c>
      <c r="B260" s="1">
        <f t="shared" si="5"/>
        <v>386</v>
      </c>
      <c r="C260">
        <v>386</v>
      </c>
    </row>
    <row r="261" spans="1:15" x14ac:dyDescent="0.3">
      <c r="A261" t="s">
        <v>494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495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496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497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498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499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500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501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502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503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504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505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506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512</v>
      </c>
      <c r="B274" s="1">
        <f t="shared" si="5"/>
        <v>0</v>
      </c>
      <c r="C274" s="9">
        <v>0</v>
      </c>
    </row>
    <row r="275" spans="1:12" x14ac:dyDescent="0.3">
      <c r="A275" t="s">
        <v>513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514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515</v>
      </c>
      <c r="B277" s="1">
        <f t="shared" si="5"/>
        <v>0</v>
      </c>
      <c r="C277" s="9">
        <v>0</v>
      </c>
    </row>
    <row r="278" spans="1:12" x14ac:dyDescent="0.3">
      <c r="A278" t="s">
        <v>516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517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518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519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521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522</v>
      </c>
      <c r="B283" s="1">
        <f t="shared" si="5"/>
        <v>0</v>
      </c>
      <c r="C283" s="9">
        <v>0</v>
      </c>
    </row>
    <row r="284" spans="1:12" x14ac:dyDescent="0.3">
      <c r="A284" t="s">
        <v>523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524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525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526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527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528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529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532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533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534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535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536</v>
      </c>
      <c r="B295" s="1">
        <f t="shared" si="5"/>
        <v>0</v>
      </c>
      <c r="C295">
        <v>0</v>
      </c>
    </row>
    <row r="296" spans="1:12" x14ac:dyDescent="0.3">
      <c r="A296" t="s">
        <v>537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538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539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540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541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542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543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544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545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546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547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548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549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550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551</v>
      </c>
    </row>
    <row r="311" spans="1:12" x14ac:dyDescent="0.3">
      <c r="A311" t="s">
        <v>552</v>
      </c>
    </row>
    <row r="312" spans="1:12" x14ac:dyDescent="0.3">
      <c r="A312" t="s">
        <v>553</v>
      </c>
    </row>
    <row r="313" spans="1:12" x14ac:dyDescent="0.3">
      <c r="A313" t="s">
        <v>554</v>
      </c>
    </row>
    <row r="314" spans="1:12" x14ac:dyDescent="0.3">
      <c r="A314" t="s">
        <v>555</v>
      </c>
    </row>
    <row r="315" spans="1:12" x14ac:dyDescent="0.3">
      <c r="A315" t="s">
        <v>556</v>
      </c>
    </row>
    <row r="316" spans="1:12" x14ac:dyDescent="0.3">
      <c r="A316" t="s">
        <v>557</v>
      </c>
    </row>
    <row r="317" spans="1:12" x14ac:dyDescent="0.3">
      <c r="A317" t="s">
        <v>558</v>
      </c>
    </row>
    <row r="318" spans="1:12" x14ac:dyDescent="0.3">
      <c r="A318" t="s">
        <v>559</v>
      </c>
    </row>
    <row r="319" spans="1:12" x14ac:dyDescent="0.3">
      <c r="A319" t="s">
        <v>560</v>
      </c>
    </row>
    <row r="320" spans="1:12" x14ac:dyDescent="0.3">
      <c r="A320" t="s">
        <v>561</v>
      </c>
    </row>
    <row r="321" spans="1:1" x14ac:dyDescent="0.3">
      <c r="A321" t="s">
        <v>562</v>
      </c>
    </row>
    <row r="322" spans="1:1" x14ac:dyDescent="0.3">
      <c r="A322" t="s">
        <v>563</v>
      </c>
    </row>
    <row r="323" spans="1:1" x14ac:dyDescent="0.3">
      <c r="A323" t="s">
        <v>564</v>
      </c>
    </row>
    <row r="324" spans="1:1" x14ac:dyDescent="0.3">
      <c r="A324" t="s">
        <v>566</v>
      </c>
    </row>
    <row r="325" spans="1:1" x14ac:dyDescent="0.3">
      <c r="A325" t="s">
        <v>567</v>
      </c>
    </row>
    <row r="326" spans="1:1" x14ac:dyDescent="0.3">
      <c r="A326" t="s">
        <v>568</v>
      </c>
    </row>
    <row r="327" spans="1:1" x14ac:dyDescent="0.3">
      <c r="A327" t="s">
        <v>569</v>
      </c>
    </row>
    <row r="328" spans="1:1" x14ac:dyDescent="0.3">
      <c r="A328" t="s">
        <v>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29"/>
  <sheetViews>
    <sheetView topLeftCell="A303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489</v>
      </c>
      <c r="B256">
        <f>Control!B256/'Fight Time'!B256</f>
        <v>0.15740740740740738</v>
      </c>
    </row>
    <row r="257" spans="1:2" x14ac:dyDescent="0.3">
      <c r="A257" t="s">
        <v>490</v>
      </c>
      <c r="B257">
        <f>Control!B257/'Fight Time'!B257</f>
        <v>5.2222222222222225E-2</v>
      </c>
    </row>
    <row r="258" spans="1:2" x14ac:dyDescent="0.3">
      <c r="A258" t="s">
        <v>491</v>
      </c>
      <c r="B258">
        <f>Control!B258/'Fight Time'!B258</f>
        <v>0.14676034348165495</v>
      </c>
    </row>
    <row r="259" spans="1:2" x14ac:dyDescent="0.3">
      <c r="A259" t="s">
        <v>492</v>
      </c>
      <c r="B259">
        <f>Control!B259/'Fight Time'!B259</f>
        <v>0.4833131067961165</v>
      </c>
    </row>
    <row r="260" spans="1:2" x14ac:dyDescent="0.3">
      <c r="A260" t="s">
        <v>493</v>
      </c>
      <c r="B260">
        <f>Control!B260/'Fight Time'!B260</f>
        <v>0.77200000000000002</v>
      </c>
    </row>
    <row r="261" spans="1:2" x14ac:dyDescent="0.3">
      <c r="A261" t="s">
        <v>494</v>
      </c>
      <c r="B261">
        <f>Control!B261/'Fight Time'!B261</f>
        <v>0.15417298937784521</v>
      </c>
    </row>
    <row r="262" spans="1:2" x14ac:dyDescent="0.3">
      <c r="A262" t="s">
        <v>495</v>
      </c>
      <c r="B262">
        <f>Control!B262/'Fight Time'!B262</f>
        <v>0.30962521294718909</v>
      </c>
    </row>
    <row r="263" spans="1:2" x14ac:dyDescent="0.3">
      <c r="A263" t="s">
        <v>496</v>
      </c>
      <c r="B263">
        <f>Control!B263/'Fight Time'!B263</f>
        <v>0.31863359224922744</v>
      </c>
    </row>
    <row r="264" spans="1:2" x14ac:dyDescent="0.3">
      <c r="A264" t="s">
        <v>497</v>
      </c>
      <c r="B264">
        <f>Control!B264/'Fight Time'!B264</f>
        <v>0.39675414364640882</v>
      </c>
    </row>
    <row r="265" spans="1:2" x14ac:dyDescent="0.3">
      <c r="A265" t="s">
        <v>498</v>
      </c>
      <c r="B265">
        <f>Control!B265/'Fight Time'!B265</f>
        <v>0.32455795677799604</v>
      </c>
    </row>
    <row r="266" spans="1:2" x14ac:dyDescent="0.3">
      <c r="A266" t="s">
        <v>499</v>
      </c>
      <c r="B266">
        <f>Control!B266/'Fight Time'!B266</f>
        <v>0.27535121328224776</v>
      </c>
    </row>
    <row r="267" spans="1:2" x14ac:dyDescent="0.3">
      <c r="A267" t="s">
        <v>500</v>
      </c>
      <c r="B267">
        <f>Control!B267/'Fight Time'!B267</f>
        <v>0.28274967574578469</v>
      </c>
    </row>
    <row r="268" spans="1:2" x14ac:dyDescent="0.3">
      <c r="A268" t="s">
        <v>501</v>
      </c>
      <c r="B268">
        <f>Control!B268/'Fight Time'!B268</f>
        <v>0.26651785714285714</v>
      </c>
    </row>
    <row r="269" spans="1:2" x14ac:dyDescent="0.3">
      <c r="A269" t="s">
        <v>502</v>
      </c>
      <c r="B269">
        <f>Control!B269/'Fight Time'!B269</f>
        <v>8.3499572527785698E-2</v>
      </c>
    </row>
    <row r="270" spans="1:2" x14ac:dyDescent="0.3">
      <c r="A270" t="s">
        <v>503</v>
      </c>
      <c r="B270">
        <f>Control!B270/'Fight Time'!B270</f>
        <v>0.29167179234838231</v>
      </c>
    </row>
    <row r="271" spans="1:2" x14ac:dyDescent="0.3">
      <c r="A271" t="s">
        <v>504</v>
      </c>
      <c r="B271">
        <f>Control!B271/'Fight Time'!B271</f>
        <v>0.5592510470559251</v>
      </c>
    </row>
    <row r="272" spans="1:2" x14ac:dyDescent="0.3">
      <c r="A272" t="s">
        <v>505</v>
      </c>
      <c r="B272">
        <f>Control!B272/'Fight Time'!B272</f>
        <v>0.1978082191780822</v>
      </c>
    </row>
    <row r="273" spans="1:2" x14ac:dyDescent="0.3">
      <c r="A273" t="s">
        <v>506</v>
      </c>
      <c r="B273">
        <f>Control!B273/'Fight Time'!B273</f>
        <v>1.0292207792207793</v>
      </c>
    </row>
    <row r="274" spans="1:2" x14ac:dyDescent="0.3">
      <c r="A274" s="4" t="s">
        <v>512</v>
      </c>
      <c r="B274">
        <f>Control!B274/'Fight Time'!B274</f>
        <v>0</v>
      </c>
    </row>
    <row r="275" spans="1:2" x14ac:dyDescent="0.3">
      <c r="A275" t="s">
        <v>513</v>
      </c>
      <c r="B275">
        <f>Control!B275/'Fight Time'!B275</f>
        <v>0.26826666666666665</v>
      </c>
    </row>
    <row r="276" spans="1:2" x14ac:dyDescent="0.3">
      <c r="A276" t="s">
        <v>514</v>
      </c>
      <c r="B276">
        <f>Control!B276/'Fight Time'!B276</f>
        <v>0.50163220892274207</v>
      </c>
    </row>
    <row r="277" spans="1:2" x14ac:dyDescent="0.3">
      <c r="A277" t="s">
        <v>515</v>
      </c>
      <c r="B277">
        <f>Control!B277/'Fight Time'!B277</f>
        <v>0</v>
      </c>
    </row>
    <row r="278" spans="1:2" x14ac:dyDescent="0.3">
      <c r="A278" t="s">
        <v>516</v>
      </c>
      <c r="B278">
        <f>Control!B278/'Fight Time'!B278</f>
        <v>3.9800995024875619E-3</v>
      </c>
    </row>
    <row r="279" spans="1:2" x14ac:dyDescent="0.3">
      <c r="A279" t="s">
        <v>517</v>
      </c>
      <c r="B279">
        <f>Control!B279/'Fight Time'!B279</f>
        <v>9.0007365578197884E-2</v>
      </c>
    </row>
    <row r="280" spans="1:2" x14ac:dyDescent="0.3">
      <c r="A280" t="s">
        <v>518</v>
      </c>
      <c r="B280">
        <f>Control!B280/'Fight Time'!B280</f>
        <v>0.42788830715532283</v>
      </c>
    </row>
    <row r="281" spans="1:2" x14ac:dyDescent="0.3">
      <c r="A281" t="s">
        <v>519</v>
      </c>
      <c r="B281">
        <f>Control!B281/'Fight Time'!B281</f>
        <v>0.11</v>
      </c>
    </row>
    <row r="282" spans="1:2" x14ac:dyDescent="0.3">
      <c r="A282" t="s">
        <v>521</v>
      </c>
      <c r="B282">
        <f>Control!B282/'Fight Time'!B282</f>
        <v>0.19352975158867708</v>
      </c>
    </row>
    <row r="283" spans="1:2" x14ac:dyDescent="0.3">
      <c r="A283" t="s">
        <v>522</v>
      </c>
      <c r="B283">
        <f>Control!B283/'Fight Time'!B283</f>
        <v>0</v>
      </c>
    </row>
    <row r="284" spans="1:2" x14ac:dyDescent="0.3">
      <c r="A284" t="s">
        <v>523</v>
      </c>
      <c r="B284">
        <f>Control!B284/'Fight Time'!B284</f>
        <v>0.27978025582158084</v>
      </c>
    </row>
    <row r="285" spans="1:2" x14ac:dyDescent="0.3">
      <c r="A285" t="s">
        <v>524</v>
      </c>
      <c r="B285">
        <f>Control!B285/'Fight Time'!B285</f>
        <v>0.58530986993113998</v>
      </c>
    </row>
    <row r="286" spans="1:2" x14ac:dyDescent="0.3">
      <c r="A286" t="s">
        <v>525</v>
      </c>
      <c r="B286">
        <f>Control!B286/'Fight Time'!B286</f>
        <v>0.24055829228243022</v>
      </c>
    </row>
    <row r="287" spans="1:2" x14ac:dyDescent="0.3">
      <c r="A287" t="s">
        <v>526</v>
      </c>
      <c r="B287">
        <f>Control!B287/'Fight Time'!B287</f>
        <v>5.1204819277108436E-3</v>
      </c>
    </row>
    <row r="288" spans="1:2" x14ac:dyDescent="0.3">
      <c r="A288" t="s">
        <v>527</v>
      </c>
      <c r="B288">
        <f>Control!B288/'Fight Time'!B288</f>
        <v>0.32915422885572143</v>
      </c>
    </row>
    <row r="289" spans="1:2" x14ac:dyDescent="0.3">
      <c r="A289" t="s">
        <v>528</v>
      </c>
      <c r="B289">
        <f>Control!B289/'Fight Time'!B289</f>
        <v>6.8549212195621032E-2</v>
      </c>
    </row>
    <row r="290" spans="1:2" x14ac:dyDescent="0.3">
      <c r="A290" t="s">
        <v>529</v>
      </c>
      <c r="B290">
        <f>Control!B290/'Fight Time'!B290</f>
        <v>0.20451640391989775</v>
      </c>
    </row>
    <row r="291" spans="1:2" x14ac:dyDescent="0.3">
      <c r="A291" s="4" t="s">
        <v>532</v>
      </c>
      <c r="B291">
        <f>Control!B291/'Fight Time'!B291</f>
        <v>0.18083333333333335</v>
      </c>
    </row>
    <row r="292" spans="1:2" x14ac:dyDescent="0.3">
      <c r="A292" t="s">
        <v>533</v>
      </c>
      <c r="B292">
        <f>Control!B292/'Fight Time'!B292</f>
        <v>0.20555555555555555</v>
      </c>
    </row>
    <row r="293" spans="1:2" x14ac:dyDescent="0.3">
      <c r="A293" t="s">
        <v>534</v>
      </c>
      <c r="B293">
        <f>Control!B293/'Fight Time'!B293</f>
        <v>0.18992248062015504</v>
      </c>
    </row>
    <row r="294" spans="1:2" x14ac:dyDescent="0.3">
      <c r="A294" t="s">
        <v>535</v>
      </c>
      <c r="B294">
        <f>Control!B294/'Fight Time'!B294</f>
        <v>0.13192686357243319</v>
      </c>
    </row>
    <row r="295" spans="1:2" x14ac:dyDescent="0.3">
      <c r="A295" t="s">
        <v>536</v>
      </c>
      <c r="B295">
        <f>Control!B295/'Fight Time'!B295</f>
        <v>0</v>
      </c>
    </row>
    <row r="296" spans="1:2" x14ac:dyDescent="0.3">
      <c r="A296" t="s">
        <v>537</v>
      </c>
      <c r="B296">
        <f>Control!B296/'Fight Time'!B296</f>
        <v>0.42808798646362101</v>
      </c>
    </row>
    <row r="297" spans="1:2" x14ac:dyDescent="0.3">
      <c r="A297" t="s">
        <v>538</v>
      </c>
      <c r="B297">
        <f>Control!B297/'Fight Time'!B297</f>
        <v>8.9999999999999993E-3</v>
      </c>
    </row>
    <row r="298" spans="1:2" x14ac:dyDescent="0.3">
      <c r="A298" t="s">
        <v>539</v>
      </c>
      <c r="B298">
        <f>Control!B298/'Fight Time'!B298</f>
        <v>2.6119402985074626E-2</v>
      </c>
    </row>
    <row r="299" spans="1:2" x14ac:dyDescent="0.3">
      <c r="A299" t="s">
        <v>540</v>
      </c>
      <c r="B299">
        <f>Control!B299/'Fight Time'!B299</f>
        <v>0.28138297872340423</v>
      </c>
    </row>
    <row r="300" spans="1:2" x14ac:dyDescent="0.3">
      <c r="A300" t="s">
        <v>541</v>
      </c>
      <c r="B300">
        <f>Control!B300/'Fight Time'!B300</f>
        <v>0.49107142857142855</v>
      </c>
    </row>
    <row r="301" spans="1:2" x14ac:dyDescent="0.3">
      <c r="A301" t="s">
        <v>542</v>
      </c>
      <c r="B301">
        <f>Control!B301/'Fight Time'!B301</f>
        <v>0.23593749999999999</v>
      </c>
    </row>
    <row r="302" spans="1:2" x14ac:dyDescent="0.3">
      <c r="A302" t="s">
        <v>543</v>
      </c>
      <c r="B302">
        <f>Control!B302/'Fight Time'!B302</f>
        <v>9.5599999999999991E-2</v>
      </c>
    </row>
    <row r="303" spans="1:2" x14ac:dyDescent="0.3">
      <c r="A303" t="s">
        <v>544</v>
      </c>
      <c r="B303">
        <f>Control!B303/'Fight Time'!B303</f>
        <v>0.3487544483985765</v>
      </c>
    </row>
    <row r="304" spans="1:2" x14ac:dyDescent="0.3">
      <c r="A304" t="s">
        <v>545</v>
      </c>
      <c r="B304">
        <f>Control!B304/'Fight Time'!B304</f>
        <v>0.24096583442838371</v>
      </c>
    </row>
    <row r="305" spans="1:2" x14ac:dyDescent="0.3">
      <c r="A305" t="s">
        <v>546</v>
      </c>
      <c r="B305">
        <f>Control!B305/'Fight Time'!B305</f>
        <v>0.10452462772050401</v>
      </c>
    </row>
    <row r="306" spans="1:2" x14ac:dyDescent="0.3">
      <c r="A306" t="s">
        <v>547</v>
      </c>
      <c r="B306">
        <f>Control!B306/'Fight Time'!B306</f>
        <v>0.35355329949238584</v>
      </c>
    </row>
    <row r="307" spans="1:2" x14ac:dyDescent="0.3">
      <c r="A307" t="s">
        <v>548</v>
      </c>
      <c r="B307">
        <f>Control!B307/'Fight Time'!B307</f>
        <v>0.17109458023379384</v>
      </c>
    </row>
    <row r="308" spans="1:2" x14ac:dyDescent="0.3">
      <c r="A308" t="s">
        <v>549</v>
      </c>
      <c r="B308">
        <f>Control!B308/'Fight Time'!B308</f>
        <v>0.16275430359937401</v>
      </c>
    </row>
    <row r="309" spans="1:2" x14ac:dyDescent="0.3">
      <c r="A309" t="s">
        <v>550</v>
      </c>
      <c r="B309">
        <f>Control!B309/'Fight Time'!B309</f>
        <v>0.30618092509209988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29"/>
  <sheetViews>
    <sheetView topLeftCell="A307" zoomScaleNormal="100" workbookViewId="0">
      <selection activeCell="A310" sqref="A310:A329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09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489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490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491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492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493</v>
      </c>
      <c r="B260" s="1">
        <f t="shared" si="4"/>
        <v>3</v>
      </c>
      <c r="C260">
        <v>3</v>
      </c>
    </row>
    <row r="261" spans="1:15" x14ac:dyDescent="0.3">
      <c r="A261" t="s">
        <v>494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495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496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497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498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499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500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501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502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503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504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505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506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512</v>
      </c>
      <c r="B274" s="1">
        <f t="shared" si="4"/>
        <v>0</v>
      </c>
      <c r="C274" s="9">
        <v>0</v>
      </c>
    </row>
    <row r="275" spans="1:12" x14ac:dyDescent="0.3">
      <c r="A275" t="s">
        <v>513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514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515</v>
      </c>
      <c r="B277" s="1">
        <f t="shared" si="4"/>
        <v>0</v>
      </c>
      <c r="C277" s="9">
        <v>0</v>
      </c>
    </row>
    <row r="278" spans="1:12" x14ac:dyDescent="0.3">
      <c r="A278" t="s">
        <v>516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517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518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519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521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522</v>
      </c>
      <c r="B283" s="1">
        <f t="shared" si="4"/>
        <v>0</v>
      </c>
      <c r="C283" s="9">
        <v>0</v>
      </c>
    </row>
    <row r="284" spans="1:12" x14ac:dyDescent="0.3">
      <c r="A284" t="s">
        <v>523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524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525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526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527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528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529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532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533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534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535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536</v>
      </c>
      <c r="B295" s="1">
        <f t="shared" si="4"/>
        <v>36</v>
      </c>
      <c r="C295">
        <v>36</v>
      </c>
    </row>
    <row r="296" spans="1:12" x14ac:dyDescent="0.3">
      <c r="A296" t="s">
        <v>537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538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539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540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541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542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543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544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545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546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547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548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549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550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551</v>
      </c>
    </row>
    <row r="311" spans="1:12" x14ac:dyDescent="0.3">
      <c r="A311" t="s">
        <v>552</v>
      </c>
    </row>
    <row r="312" spans="1:12" x14ac:dyDescent="0.3">
      <c r="A312" t="s">
        <v>553</v>
      </c>
    </row>
    <row r="313" spans="1:12" x14ac:dyDescent="0.3">
      <c r="A313" t="s">
        <v>570</v>
      </c>
    </row>
    <row r="314" spans="1:12" x14ac:dyDescent="0.3">
      <c r="A314" t="s">
        <v>554</v>
      </c>
    </row>
    <row r="315" spans="1:12" x14ac:dyDescent="0.3">
      <c r="A315" t="s">
        <v>555</v>
      </c>
    </row>
    <row r="316" spans="1:12" x14ac:dyDescent="0.3">
      <c r="A316" t="s">
        <v>556</v>
      </c>
    </row>
    <row r="317" spans="1:12" x14ac:dyDescent="0.3">
      <c r="A317" t="s">
        <v>557</v>
      </c>
    </row>
    <row r="318" spans="1:12" x14ac:dyDescent="0.3">
      <c r="A318" t="s">
        <v>558</v>
      </c>
    </row>
    <row r="319" spans="1:12" x14ac:dyDescent="0.3">
      <c r="A319" t="s">
        <v>559</v>
      </c>
    </row>
    <row r="320" spans="1:1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29"/>
  <sheetViews>
    <sheetView topLeftCell="A306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489</v>
      </c>
      <c r="B256">
        <f>Controlled!B256/'Fight Time'!B256</f>
        <v>1.5555555555555555E-2</v>
      </c>
    </row>
    <row r="257" spans="1:2" x14ac:dyDescent="0.3">
      <c r="A257" t="s">
        <v>490</v>
      </c>
      <c r="B257">
        <f>Controlled!B257/'Fight Time'!B257</f>
        <v>5.8888888888888886E-2</v>
      </c>
    </row>
    <row r="258" spans="1:2" x14ac:dyDescent="0.3">
      <c r="A258" t="s">
        <v>491</v>
      </c>
      <c r="B258">
        <f>Controlled!B258/'Fight Time'!B258</f>
        <v>8.9773614363778301E-2</v>
      </c>
    </row>
    <row r="259" spans="1:2" x14ac:dyDescent="0.3">
      <c r="A259" t="s">
        <v>492</v>
      </c>
      <c r="B259">
        <f>Controlled!B259/'Fight Time'!B259</f>
        <v>0.29065533980582525</v>
      </c>
    </row>
    <row r="260" spans="1:2" x14ac:dyDescent="0.3">
      <c r="A260" t="s">
        <v>493</v>
      </c>
      <c r="B260">
        <f>Controlled!B260/'Fight Time'!B260</f>
        <v>6.0000000000000001E-3</v>
      </c>
    </row>
    <row r="261" spans="1:2" x14ac:dyDescent="0.3">
      <c r="A261" t="s">
        <v>494</v>
      </c>
      <c r="B261">
        <f>Controlled!B261/'Fight Time'!B261</f>
        <v>0.19559939301972687</v>
      </c>
    </row>
    <row r="262" spans="1:2" x14ac:dyDescent="0.3">
      <c r="A262" t="s">
        <v>495</v>
      </c>
      <c r="B262">
        <f>Controlled!B262/'Fight Time'!B262</f>
        <v>0.3270868824531516</v>
      </c>
    </row>
    <row r="263" spans="1:2" x14ac:dyDescent="0.3">
      <c r="A263" t="s">
        <v>496</v>
      </c>
      <c r="B263">
        <f>Controlled!B263/'Fight Time'!B263</f>
        <v>0.18683705002923243</v>
      </c>
    </row>
    <row r="264" spans="1:2" x14ac:dyDescent="0.3">
      <c r="A264" t="s">
        <v>497</v>
      </c>
      <c r="B264">
        <f>Controlled!B264/'Fight Time'!B264</f>
        <v>0.4606353591160221</v>
      </c>
    </row>
    <row r="265" spans="1:2" x14ac:dyDescent="0.3">
      <c r="A265" t="s">
        <v>498</v>
      </c>
      <c r="B265">
        <f>Controlled!B265/'Fight Time'!B265</f>
        <v>0.4255402750491159</v>
      </c>
    </row>
    <row r="266" spans="1:2" x14ac:dyDescent="0.3">
      <c r="A266" t="s">
        <v>499</v>
      </c>
      <c r="B266">
        <f>Controlled!B266/'Fight Time'!B266</f>
        <v>0.10932311621966795</v>
      </c>
    </row>
    <row r="267" spans="1:2" x14ac:dyDescent="0.3">
      <c r="A267" t="s">
        <v>500</v>
      </c>
      <c r="B267">
        <f>Controlled!B267/'Fight Time'!B267</f>
        <v>0.41828793774319067</v>
      </c>
    </row>
    <row r="268" spans="1:2" x14ac:dyDescent="0.3">
      <c r="A268" t="s">
        <v>501</v>
      </c>
      <c r="B268">
        <f>Controlled!B268/'Fight Time'!B268</f>
        <v>4.0625000000000001E-2</v>
      </c>
    </row>
    <row r="269" spans="1:2" x14ac:dyDescent="0.3">
      <c r="A269" t="s">
        <v>502</v>
      </c>
      <c r="B269">
        <f>Controlled!B269/'Fight Time'!B269</f>
        <v>3.4482758620689655E-2</v>
      </c>
    </row>
    <row r="270" spans="1:2" x14ac:dyDescent="0.3">
      <c r="A270" t="s">
        <v>503</v>
      </c>
      <c r="B270">
        <f>Controlled!B270/'Fight Time'!B270</f>
        <v>0.15020297699594046</v>
      </c>
    </row>
    <row r="271" spans="1:2" x14ac:dyDescent="0.3">
      <c r="A271" t="s">
        <v>504</v>
      </c>
      <c r="B271">
        <f>Controlled!B271/'Fight Time'!B271</f>
        <v>3.5846267553584624E-2</v>
      </c>
    </row>
    <row r="272" spans="1:2" x14ac:dyDescent="0.3">
      <c r="A272" t="s">
        <v>505</v>
      </c>
      <c r="B272">
        <f>Controlled!B272/'Fight Time'!B272</f>
        <v>0.35410958904109591</v>
      </c>
    </row>
    <row r="273" spans="1:2" x14ac:dyDescent="0.3">
      <c r="A273" t="s">
        <v>506</v>
      </c>
      <c r="B273">
        <f>Controlled!B273/'Fight Time'!B273</f>
        <v>1.9332939787485241E-2</v>
      </c>
    </row>
    <row r="274" spans="1:2" x14ac:dyDescent="0.3">
      <c r="A274" s="4" t="s">
        <v>512</v>
      </c>
      <c r="B274">
        <f>Controlled!B274/'Fight Time'!B274</f>
        <v>0</v>
      </c>
    </row>
    <row r="275" spans="1:2" x14ac:dyDescent="0.3">
      <c r="A275" t="s">
        <v>513</v>
      </c>
      <c r="B275">
        <f>Controlled!B275/'Fight Time'!B275</f>
        <v>4.1599999999999998E-2</v>
      </c>
    </row>
    <row r="276" spans="1:2" x14ac:dyDescent="0.3">
      <c r="A276" t="s">
        <v>514</v>
      </c>
      <c r="B276">
        <f>Controlled!B276/'Fight Time'!B276</f>
        <v>0.11316648531011969</v>
      </c>
    </row>
    <row r="277" spans="1:2" x14ac:dyDescent="0.3">
      <c r="A277" t="s">
        <v>515</v>
      </c>
      <c r="B277">
        <f>Controlled!B277/'Fight Time'!B277</f>
        <v>0</v>
      </c>
    </row>
    <row r="278" spans="1:2" x14ac:dyDescent="0.3">
      <c r="A278" t="s">
        <v>516</v>
      </c>
      <c r="B278">
        <f>Controlled!B278/'Fight Time'!B278</f>
        <v>2.228855721393035E-2</v>
      </c>
    </row>
    <row r="279" spans="1:2" x14ac:dyDescent="0.3">
      <c r="A279" t="s">
        <v>517</v>
      </c>
      <c r="B279">
        <f>Controlled!B279/'Fight Time'!B279</f>
        <v>0.29167689663638596</v>
      </c>
    </row>
    <row r="280" spans="1:2" x14ac:dyDescent="0.3">
      <c r="A280" t="s">
        <v>518</v>
      </c>
      <c r="B280">
        <f>Controlled!B280/'Fight Time'!B280</f>
        <v>9.1431064572425821E-2</v>
      </c>
    </row>
    <row r="281" spans="1:2" x14ac:dyDescent="0.3">
      <c r="A281" t="s">
        <v>519</v>
      </c>
      <c r="B281">
        <f>Controlled!B281/'Fight Time'!B281</f>
        <v>9.5517241379310336E-2</v>
      </c>
    </row>
    <row r="282" spans="1:2" x14ac:dyDescent="0.3">
      <c r="A282" t="s">
        <v>521</v>
      </c>
      <c r="B282">
        <f>Controlled!B282/'Fight Time'!B282</f>
        <v>0.19699595609474294</v>
      </c>
    </row>
    <row r="283" spans="1:2" x14ac:dyDescent="0.3">
      <c r="A283" t="s">
        <v>522</v>
      </c>
      <c r="B283">
        <f>Controlled!B283/'Fight Time'!B283</f>
        <v>0</v>
      </c>
    </row>
    <row r="284" spans="1:2" x14ac:dyDescent="0.3">
      <c r="A284" t="s">
        <v>523</v>
      </c>
      <c r="B284">
        <f>Controlled!B284/'Fight Time'!B284</f>
        <v>0.11995736306985896</v>
      </c>
    </row>
    <row r="285" spans="1:2" x14ac:dyDescent="0.3">
      <c r="A285" t="s">
        <v>524</v>
      </c>
      <c r="B285">
        <f>Controlled!B285/'Fight Time'!B285</f>
        <v>1.1476664116296864E-2</v>
      </c>
    </row>
    <row r="286" spans="1:2" x14ac:dyDescent="0.3">
      <c r="A286" t="s">
        <v>525</v>
      </c>
      <c r="B286">
        <f>Controlled!B286/'Fight Time'!B286</f>
        <v>0.37315270935960593</v>
      </c>
    </row>
    <row r="287" spans="1:2" x14ac:dyDescent="0.3">
      <c r="A287" t="s">
        <v>526</v>
      </c>
      <c r="B287">
        <f>Controlled!B287/'Fight Time'!B287</f>
        <v>0.15406626506024096</v>
      </c>
    </row>
    <row r="288" spans="1:2" x14ac:dyDescent="0.3">
      <c r="A288" t="s">
        <v>527</v>
      </c>
      <c r="B288">
        <f>Controlled!B288/'Fight Time'!B288</f>
        <v>5.4726368159203981E-2</v>
      </c>
    </row>
    <row r="289" spans="1:2" x14ac:dyDescent="0.3">
      <c r="A289" t="s">
        <v>528</v>
      </c>
      <c r="B289">
        <f>Controlled!B289/'Fight Time'!B289</f>
        <v>0.47268262737875993</v>
      </c>
    </row>
    <row r="290" spans="1:2" x14ac:dyDescent="0.3">
      <c r="A290" t="s">
        <v>529</v>
      </c>
      <c r="B290">
        <f>Controlled!B290/'Fight Time'!B290</f>
        <v>0.11887515977844056</v>
      </c>
    </row>
    <row r="291" spans="1:2" x14ac:dyDescent="0.3">
      <c r="A291" s="4" t="s">
        <v>532</v>
      </c>
      <c r="B291">
        <f>Controlled!B291/'Fight Time'!B291</f>
        <v>0.34972222222222221</v>
      </c>
    </row>
    <row r="292" spans="1:2" x14ac:dyDescent="0.3">
      <c r="A292" t="s">
        <v>533</v>
      </c>
      <c r="B292">
        <f>Controlled!B292/'Fight Time'!B292</f>
        <v>5.6172839506172842E-2</v>
      </c>
    </row>
    <row r="293" spans="1:2" x14ac:dyDescent="0.3">
      <c r="A293" t="s">
        <v>534</v>
      </c>
      <c r="B293">
        <f>Controlled!B293/'Fight Time'!B293</f>
        <v>0.3287733698130415</v>
      </c>
    </row>
    <row r="294" spans="1:2" x14ac:dyDescent="0.3">
      <c r="A294" t="s">
        <v>535</v>
      </c>
      <c r="B294">
        <f>Controlled!B294/'Fight Time'!B294</f>
        <v>0.18846694796061886</v>
      </c>
    </row>
    <row r="295" spans="1:2" x14ac:dyDescent="0.3">
      <c r="A295" t="s">
        <v>536</v>
      </c>
      <c r="B295">
        <f>Controlled!B295/'Fight Time'!B295</f>
        <v>0.04</v>
      </c>
    </row>
    <row r="296" spans="1:2" x14ac:dyDescent="0.3">
      <c r="A296" t="s">
        <v>537</v>
      </c>
      <c r="B296">
        <f>Controlled!B296/'Fight Time'!B296</f>
        <v>0.1077834179357022</v>
      </c>
    </row>
    <row r="297" spans="1:2" x14ac:dyDescent="0.3">
      <c r="A297" t="s">
        <v>538</v>
      </c>
      <c r="B297">
        <f>Controlled!B297/'Fight Time'!B297</f>
        <v>5.0000000000000001E-3</v>
      </c>
    </row>
    <row r="298" spans="1:2" x14ac:dyDescent="0.3">
      <c r="A298" t="s">
        <v>539</v>
      </c>
      <c r="B298">
        <f>Controlled!B298/'Fight Time'!B298</f>
        <v>0</v>
      </c>
    </row>
    <row r="299" spans="1:2" x14ac:dyDescent="0.3">
      <c r="A299" t="s">
        <v>540</v>
      </c>
      <c r="B299">
        <f>Controlled!B299/'Fight Time'!B299</f>
        <v>5.4920212765957446E-2</v>
      </c>
    </row>
    <row r="300" spans="1:2" x14ac:dyDescent="0.3">
      <c r="A300" t="s">
        <v>541</v>
      </c>
      <c r="B300">
        <f>Controlled!B300/'Fight Time'!B300</f>
        <v>0.19642857142857142</v>
      </c>
    </row>
    <row r="301" spans="1:2" x14ac:dyDescent="0.3">
      <c r="A301" t="s">
        <v>542</v>
      </c>
      <c r="B301">
        <f>Controlled!B301/'Fight Time'!B301</f>
        <v>0.17890624999999999</v>
      </c>
    </row>
    <row r="302" spans="1:2" x14ac:dyDescent="0.3">
      <c r="A302" t="s">
        <v>543</v>
      </c>
      <c r="B302">
        <f>Controlled!B302/'Fight Time'!B302</f>
        <v>0.26880000000000004</v>
      </c>
    </row>
    <row r="303" spans="1:2" x14ac:dyDescent="0.3">
      <c r="A303" t="s">
        <v>544</v>
      </c>
      <c r="B303">
        <f>Controlled!B303/'Fight Time'!B303</f>
        <v>8.0071174377224202E-3</v>
      </c>
    </row>
    <row r="304" spans="1:2" x14ac:dyDescent="0.3">
      <c r="A304" t="s">
        <v>545</v>
      </c>
      <c r="B304">
        <f>Controlled!B304/'Fight Time'!B304</f>
        <v>9.0834428383705645E-2</v>
      </c>
    </row>
    <row r="305" spans="1:2" x14ac:dyDescent="0.3">
      <c r="A305" t="s">
        <v>546</v>
      </c>
      <c r="B305">
        <f>Controlled!B305/'Fight Time'!B305</f>
        <v>0.12485681557846508</v>
      </c>
    </row>
    <row r="306" spans="1:2" x14ac:dyDescent="0.3">
      <c r="A306" t="s">
        <v>547</v>
      </c>
      <c r="B306">
        <f>Controlled!B306/'Fight Time'!B306</f>
        <v>0.23083756345177667</v>
      </c>
    </row>
    <row r="307" spans="1:2" x14ac:dyDescent="0.3">
      <c r="A307" t="s">
        <v>548</v>
      </c>
      <c r="B307">
        <f>Controlled!B307/'Fight Time'!B307</f>
        <v>0.13044633368756642</v>
      </c>
    </row>
    <row r="308" spans="1:2" x14ac:dyDescent="0.3">
      <c r="A308" t="s">
        <v>549</v>
      </c>
      <c r="B308">
        <f>Controlled!B308/'Fight Time'!B308</f>
        <v>0.13302034428794993</v>
      </c>
    </row>
    <row r="309" spans="1:2" x14ac:dyDescent="0.3">
      <c r="A309" t="s">
        <v>550</v>
      </c>
      <c r="B309">
        <f>Controlled!B309/'Fight Time'!B309</f>
        <v>9.8922090326101789E-2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29"/>
  <sheetViews>
    <sheetView topLeftCell="A309" workbookViewId="0">
      <selection activeCell="A310" sqref="A310:A329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489</v>
      </c>
      <c r="B256">
        <v>900</v>
      </c>
    </row>
    <row r="257" spans="1:2" x14ac:dyDescent="0.3">
      <c r="A257" t="s">
        <v>490</v>
      </c>
      <c r="B257">
        <v>900</v>
      </c>
    </row>
    <row r="258" spans="1:2" x14ac:dyDescent="0.3">
      <c r="A258" t="s">
        <v>491</v>
      </c>
      <c r="B258">
        <v>427</v>
      </c>
    </row>
    <row r="259" spans="1:2" x14ac:dyDescent="0.3">
      <c r="A259" t="s">
        <v>492</v>
      </c>
      <c r="B259">
        <f>360+52</f>
        <v>412</v>
      </c>
    </row>
    <row r="260" spans="1:2" x14ac:dyDescent="0.3">
      <c r="A260" t="s">
        <v>493</v>
      </c>
      <c r="B260">
        <v>500</v>
      </c>
    </row>
    <row r="261" spans="1:2" x14ac:dyDescent="0.3">
      <c r="A261" t="s">
        <v>494</v>
      </c>
      <c r="B261">
        <v>659</v>
      </c>
    </row>
    <row r="262" spans="1:2" x14ac:dyDescent="0.3">
      <c r="A262" t="s">
        <v>495</v>
      </c>
      <c r="B262">
        <f>9*60+47</f>
        <v>587</v>
      </c>
    </row>
    <row r="263" spans="1:2" x14ac:dyDescent="0.3">
      <c r="A263" t="s">
        <v>496</v>
      </c>
      <c r="B263">
        <v>921</v>
      </c>
    </row>
    <row r="264" spans="1:2" x14ac:dyDescent="0.3">
      <c r="A264" t="s">
        <v>497</v>
      </c>
      <c r="B264">
        <f>12*60+4</f>
        <v>724</v>
      </c>
    </row>
    <row r="265" spans="1:2" x14ac:dyDescent="0.3">
      <c r="A265" t="s">
        <v>498</v>
      </c>
      <c r="B265">
        <v>509</v>
      </c>
    </row>
    <row r="266" spans="1:2" x14ac:dyDescent="0.3">
      <c r="A266" t="s">
        <v>499</v>
      </c>
      <c r="B266">
        <v>435</v>
      </c>
    </row>
    <row r="267" spans="1:2" x14ac:dyDescent="0.3">
      <c r="A267" t="s">
        <v>500</v>
      </c>
      <c r="B267">
        <v>257</v>
      </c>
    </row>
    <row r="268" spans="1:2" x14ac:dyDescent="0.3">
      <c r="A268" t="s">
        <v>501</v>
      </c>
      <c r="B268">
        <f>9*60+20</f>
        <v>560</v>
      </c>
    </row>
    <row r="269" spans="1:2" x14ac:dyDescent="0.3">
      <c r="A269" t="s">
        <v>502</v>
      </c>
      <c r="B269">
        <v>638</v>
      </c>
    </row>
    <row r="270" spans="1:2" x14ac:dyDescent="0.3">
      <c r="A270" t="s">
        <v>503</v>
      </c>
      <c r="B270">
        <f>12*60+19</f>
        <v>739</v>
      </c>
    </row>
    <row r="271" spans="1:2" x14ac:dyDescent="0.3">
      <c r="A271" t="s">
        <v>504</v>
      </c>
      <c r="B271">
        <v>738</v>
      </c>
    </row>
    <row r="272" spans="1:2" x14ac:dyDescent="0.3">
      <c r="A272" t="s">
        <v>505</v>
      </c>
      <c r="B272">
        <f>12*60+10</f>
        <v>730</v>
      </c>
    </row>
    <row r="273" spans="1:15" x14ac:dyDescent="0.3">
      <c r="A273" t="s">
        <v>506</v>
      </c>
      <c r="B273">
        <f>14*60+7</f>
        <v>847</v>
      </c>
    </row>
    <row r="274" spans="1:15" x14ac:dyDescent="0.3">
      <c r="A274" s="4" t="s">
        <v>512</v>
      </c>
      <c r="B274">
        <f>AVERAGE(C274:Q274)</f>
        <v>900</v>
      </c>
      <c r="C274" s="9">
        <v>900</v>
      </c>
    </row>
    <row r="275" spans="1:15" x14ac:dyDescent="0.3">
      <c r="A275" t="s">
        <v>513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514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515</v>
      </c>
      <c r="B277">
        <f t="shared" si="0"/>
        <v>900</v>
      </c>
      <c r="C277" s="9">
        <v>900</v>
      </c>
    </row>
    <row r="278" spans="1:15" x14ac:dyDescent="0.3">
      <c r="A278" t="s">
        <v>516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517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518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519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521</v>
      </c>
      <c r="B282">
        <f t="shared" si="0"/>
        <v>577</v>
      </c>
      <c r="C282">
        <f>9*60+37</f>
        <v>577</v>
      </c>
    </row>
    <row r="283" spans="1:15" x14ac:dyDescent="0.3">
      <c r="A283" t="s">
        <v>522</v>
      </c>
      <c r="B283">
        <f t="shared" si="0"/>
        <v>900</v>
      </c>
      <c r="C283" s="9">
        <v>900</v>
      </c>
    </row>
    <row r="284" spans="1:15" x14ac:dyDescent="0.3">
      <c r="A284" t="s">
        <v>523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524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525</v>
      </c>
      <c r="B286">
        <f>13*60+32</f>
        <v>812</v>
      </c>
    </row>
    <row r="287" spans="1:15" x14ac:dyDescent="0.3">
      <c r="A287" t="s">
        <v>526</v>
      </c>
      <c r="B287">
        <f>11*60+4</f>
        <v>664</v>
      </c>
    </row>
    <row r="288" spans="1:15" x14ac:dyDescent="0.3">
      <c r="A288" t="s">
        <v>527</v>
      </c>
      <c r="B288">
        <f>16*60+45</f>
        <v>1005</v>
      </c>
    </row>
    <row r="289" spans="1:10" x14ac:dyDescent="0.3">
      <c r="A289" t="s">
        <v>528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529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532</v>
      </c>
      <c r="B291">
        <v>900</v>
      </c>
    </row>
    <row r="292" spans="1:10" x14ac:dyDescent="0.3">
      <c r="A292" t="s">
        <v>533</v>
      </c>
      <c r="B292">
        <f>13*60+30</f>
        <v>810</v>
      </c>
    </row>
    <row r="293" spans="1:10" x14ac:dyDescent="0.3">
      <c r="A293" t="s">
        <v>534</v>
      </c>
      <c r="B293">
        <f>12*60+11</f>
        <v>731</v>
      </c>
    </row>
    <row r="294" spans="1:10" x14ac:dyDescent="0.3">
      <c r="A294" t="s">
        <v>535</v>
      </c>
      <c r="B294">
        <f>11*60+51</f>
        <v>711</v>
      </c>
    </row>
    <row r="295" spans="1:10" x14ac:dyDescent="0.3">
      <c r="A295" t="s">
        <v>536</v>
      </c>
      <c r="B295">
        <v>900</v>
      </c>
    </row>
    <row r="296" spans="1:10" x14ac:dyDescent="0.3">
      <c r="A296" t="s">
        <v>537</v>
      </c>
      <c r="B296">
        <f>9*60+51</f>
        <v>591</v>
      </c>
    </row>
    <row r="297" spans="1:10" x14ac:dyDescent="0.3">
      <c r="A297" t="s">
        <v>538</v>
      </c>
      <c r="B297">
        <f>8*60+20</f>
        <v>500</v>
      </c>
    </row>
    <row r="298" spans="1:10" x14ac:dyDescent="0.3">
      <c r="A298" t="s">
        <v>539</v>
      </c>
      <c r="B298">
        <v>134</v>
      </c>
    </row>
    <row r="299" spans="1:10" x14ac:dyDescent="0.3">
      <c r="A299" t="s">
        <v>540</v>
      </c>
      <c r="B299">
        <f>12*60+32</f>
        <v>752</v>
      </c>
    </row>
    <row r="300" spans="1:10" x14ac:dyDescent="0.3">
      <c r="A300" t="s">
        <v>541</v>
      </c>
      <c r="B300">
        <f>9*60+20</f>
        <v>560</v>
      </c>
    </row>
    <row r="301" spans="1:10" x14ac:dyDescent="0.3">
      <c r="A301" t="s">
        <v>542</v>
      </c>
      <c r="B301">
        <v>640</v>
      </c>
    </row>
    <row r="302" spans="1:10" x14ac:dyDescent="0.3">
      <c r="A302" t="s">
        <v>543</v>
      </c>
      <c r="B302">
        <v>500</v>
      </c>
    </row>
    <row r="303" spans="1:10" x14ac:dyDescent="0.3">
      <c r="A303" t="s">
        <v>544</v>
      </c>
      <c r="B303">
        <f>9*60+22</f>
        <v>562</v>
      </c>
    </row>
    <row r="304" spans="1:10" x14ac:dyDescent="0.3">
      <c r="A304" t="s">
        <v>545</v>
      </c>
      <c r="B304">
        <f>12*60+41</f>
        <v>761</v>
      </c>
    </row>
    <row r="305" spans="1:2" x14ac:dyDescent="0.3">
      <c r="A305" t="s">
        <v>546</v>
      </c>
      <c r="B305">
        <f>9*60+42</f>
        <v>582</v>
      </c>
    </row>
    <row r="306" spans="1:2" x14ac:dyDescent="0.3">
      <c r="A306" t="s">
        <v>547</v>
      </c>
      <c r="B306">
        <f>13*60+8</f>
        <v>788</v>
      </c>
    </row>
    <row r="307" spans="1:2" x14ac:dyDescent="0.3">
      <c r="A307" t="s">
        <v>548</v>
      </c>
      <c r="B307">
        <v>941</v>
      </c>
    </row>
    <row r="308" spans="1:2" x14ac:dyDescent="0.3">
      <c r="A308" t="s">
        <v>549</v>
      </c>
      <c r="B308">
        <v>639</v>
      </c>
    </row>
    <row r="309" spans="1:2" x14ac:dyDescent="0.3">
      <c r="A309" t="s">
        <v>550</v>
      </c>
      <c r="B309">
        <f>17*60+27</f>
        <v>1047</v>
      </c>
    </row>
    <row r="310" spans="1:2" x14ac:dyDescent="0.3">
      <c r="A310" s="4" t="s">
        <v>551</v>
      </c>
    </row>
    <row r="311" spans="1:2" x14ac:dyDescent="0.3">
      <c r="A311" t="s">
        <v>552</v>
      </c>
    </row>
    <row r="312" spans="1:2" x14ac:dyDescent="0.3">
      <c r="A312" t="s">
        <v>553</v>
      </c>
    </row>
    <row r="313" spans="1:2" x14ac:dyDescent="0.3">
      <c r="A313" t="s">
        <v>570</v>
      </c>
    </row>
    <row r="314" spans="1:2" x14ac:dyDescent="0.3">
      <c r="A314" t="s">
        <v>554</v>
      </c>
    </row>
    <row r="315" spans="1:2" x14ac:dyDescent="0.3">
      <c r="A315" t="s">
        <v>555</v>
      </c>
    </row>
    <row r="316" spans="1:2" x14ac:dyDescent="0.3">
      <c r="A316" t="s">
        <v>556</v>
      </c>
    </row>
    <row r="317" spans="1:2" x14ac:dyDescent="0.3">
      <c r="A317" t="s">
        <v>557</v>
      </c>
    </row>
    <row r="318" spans="1:2" x14ac:dyDescent="0.3">
      <c r="A318" t="s">
        <v>558</v>
      </c>
    </row>
    <row r="319" spans="1:2" x14ac:dyDescent="0.3">
      <c r="A319" t="s">
        <v>559</v>
      </c>
    </row>
    <row r="320" spans="1:2" x14ac:dyDescent="0.3">
      <c r="A320" t="s">
        <v>560</v>
      </c>
    </row>
    <row r="321" spans="1:1" x14ac:dyDescent="0.3">
      <c r="A321" t="s">
        <v>561</v>
      </c>
    </row>
    <row r="322" spans="1:1" x14ac:dyDescent="0.3">
      <c r="A322" t="s">
        <v>562</v>
      </c>
    </row>
    <row r="323" spans="1:1" x14ac:dyDescent="0.3">
      <c r="A323" t="s">
        <v>563</v>
      </c>
    </row>
    <row r="324" spans="1:1" x14ac:dyDescent="0.3">
      <c r="A324" t="s">
        <v>564</v>
      </c>
    </row>
    <row r="325" spans="1:1" x14ac:dyDescent="0.3">
      <c r="A325" t="s">
        <v>565</v>
      </c>
    </row>
    <row r="326" spans="1:1" x14ac:dyDescent="0.3">
      <c r="A326" t="s">
        <v>566</v>
      </c>
    </row>
    <row r="327" spans="1:1" x14ac:dyDescent="0.3">
      <c r="A327" t="s">
        <v>567</v>
      </c>
    </row>
    <row r="328" spans="1:1" x14ac:dyDescent="0.3">
      <c r="A328" t="s">
        <v>568</v>
      </c>
    </row>
    <row r="329" spans="1:1" x14ac:dyDescent="0.3">
      <c r="A329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2" zoomScale="80" zoomScaleNormal="80" workbookViewId="0">
      <pane ySplit="1" topLeftCell="A302" activePane="bottomLeft" state="frozen"/>
      <selection activeCell="A2" sqref="A2"/>
      <selection pane="bottomLeft" activeCell="I334" sqref="I334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509</v>
      </c>
      <c r="V1" s="13" t="s">
        <v>510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574</v>
      </c>
      <c r="F2" t="s">
        <v>575</v>
      </c>
      <c r="G2" t="s">
        <v>571</v>
      </c>
      <c r="H2" t="s">
        <v>572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511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507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37.875</v>
      </c>
      <c r="X3">
        <f>'Ctrl pct'!B1</f>
        <v>6.8120503597122309E-2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Rolando Delgado</v>
      </c>
      <c r="E18">
        <v>9</v>
      </c>
      <c r="F18">
        <v>1</v>
      </c>
      <c r="G18">
        <v>1</v>
      </c>
      <c r="H18">
        <v>0</v>
      </c>
      <c r="W18">
        <f>Control!B16</f>
        <v>72.5</v>
      </c>
      <c r="X18">
        <f>'Ctrl pct'!B16</f>
        <v>0.18831168831168832</v>
      </c>
      <c r="Y18">
        <f>Controlled!B16</f>
        <v>30.5</v>
      </c>
      <c r="Z18">
        <f>'Controlled pct'!B16</f>
        <v>7.9220779220779219E-2</v>
      </c>
      <c r="AA18">
        <f>'Fight Time'!B16</f>
        <v>385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0.17042682926829267</v>
      </c>
      <c r="Y20">
        <f>Controlled!B18</f>
        <v>122.2</v>
      </c>
      <c r="Z20">
        <f>'Controlled pct'!B18</f>
        <v>0.18628048780487805</v>
      </c>
      <c r="AA20">
        <f>'Fight Time'!B18</f>
        <v>656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E24">
        <v>16</v>
      </c>
      <c r="F24">
        <v>6</v>
      </c>
      <c r="G24">
        <v>7</v>
      </c>
      <c r="H24">
        <v>3</v>
      </c>
      <c r="W24">
        <f>Control!B22</f>
        <v>116.09090909090909</v>
      </c>
      <c r="X24">
        <f>'Ctrl pct'!B22</f>
        <v>0.2354785174257791</v>
      </c>
      <c r="Y24">
        <f>Controlled!B22</f>
        <v>40.81818181818182</v>
      </c>
      <c r="Z24">
        <f>'Controlled pct'!B22</f>
        <v>8.2795500645399228E-2</v>
      </c>
      <c r="AA24">
        <f>'Fight Time'!B22</f>
        <v>493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E66">
        <v>11</v>
      </c>
      <c r="F66">
        <v>0</v>
      </c>
      <c r="G66">
        <v>3</v>
      </c>
      <c r="H66">
        <v>0</v>
      </c>
      <c r="W66">
        <f>Control!B64</f>
        <v>147.75</v>
      </c>
      <c r="X66">
        <f>'Ctrl pct'!B64</f>
        <v>0.31706008583690987</v>
      </c>
      <c r="Y66">
        <f>Controlled!B64</f>
        <v>121.5</v>
      </c>
      <c r="Z66">
        <f>'Controlled pct'!B64</f>
        <v>0.26072961373390557</v>
      </c>
      <c r="AA66">
        <f>'Fight Time'!B64</f>
        <v>466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13</v>
      </c>
      <c r="F83">
        <v>2</v>
      </c>
      <c r="G83">
        <v>7</v>
      </c>
      <c r="H83">
        <v>1</v>
      </c>
      <c r="I83">
        <v>0.46</v>
      </c>
      <c r="J83">
        <v>0.5</v>
      </c>
      <c r="K83">
        <v>0.15</v>
      </c>
      <c r="L83">
        <v>0.5</v>
      </c>
      <c r="M83">
        <v>0.38</v>
      </c>
      <c r="N83">
        <v>0</v>
      </c>
      <c r="O83" s="8">
        <v>8.1</v>
      </c>
      <c r="P83" s="8">
        <v>5.24</v>
      </c>
      <c r="T83">
        <v>1.1100000000000001</v>
      </c>
      <c r="U83">
        <v>0.63</v>
      </c>
      <c r="V83">
        <v>0.8</v>
      </c>
      <c r="W83">
        <f>Control!B81</f>
        <v>35.714285714285715</v>
      </c>
      <c r="X83">
        <f>'Ctrl pct'!B81</f>
        <v>4.3929010718678614E-2</v>
      </c>
      <c r="Y83">
        <f>Controlled!B81</f>
        <v>134.42857142857142</v>
      </c>
      <c r="Z83">
        <f>'Controlled pct'!B81</f>
        <v>0.1653487963451063</v>
      </c>
      <c r="AA83">
        <f>'Fight Time'!B81</f>
        <v>813</v>
      </c>
      <c r="AB83">
        <v>3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5.3846153846153849E-2</v>
      </c>
      <c r="Y90">
        <f>Controlled!B88</f>
        <v>76.111111111111114</v>
      </c>
      <c r="Z90">
        <f>'Controlled pct'!B88</f>
        <v>0.11709401709401709</v>
      </c>
      <c r="AA90">
        <f>'Fight Time'!B88</f>
        <v>650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7.1754636233951494E-2</v>
      </c>
      <c r="Y93">
        <f>Controlled!B91</f>
        <v>65.8</v>
      </c>
      <c r="Z93">
        <f>'Controlled pct'!B91</f>
        <v>9.3865905848787443E-2</v>
      </c>
      <c r="AA93">
        <f>'Fight Time'!B91</f>
        <v>701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3.75</v>
      </c>
      <c r="P98" s="8">
        <v>2.61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8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7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7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7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7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7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7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7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7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7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7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7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7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7" x14ac:dyDescent="0.3">
      <c r="A205" t="str">
        <f>Control!A203</f>
        <v>Sedrique Dumas</v>
      </c>
      <c r="E205">
        <v>10</v>
      </c>
      <c r="F205">
        <v>3</v>
      </c>
      <c r="G205">
        <v>3</v>
      </c>
      <c r="H205">
        <v>3</v>
      </c>
      <c r="W205">
        <f>Control!B203</f>
        <v>156.5</v>
      </c>
      <c r="X205">
        <f>'Ctrl pct'!B203</f>
        <v>0.27408056042031526</v>
      </c>
      <c r="Y205">
        <f>Controlled!B203</f>
        <v>96.5</v>
      </c>
      <c r="Z205">
        <f>'Controlled pct'!B203</f>
        <v>0.1690017513134851</v>
      </c>
      <c r="AA205">
        <f>'Fight Time'!B203</f>
        <v>571</v>
      </c>
    </row>
    <row r="206" spans="1:27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7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7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5</v>
      </c>
      <c r="P276" s="8">
        <v>5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10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6</v>
      </c>
      <c r="F312">
        <v>2</v>
      </c>
      <c r="G312">
        <v>0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T312">
        <v>0</v>
      </c>
      <c r="U312">
        <v>0</v>
      </c>
      <c r="V312">
        <v>0.33</v>
      </c>
      <c r="W312">
        <f>Control!B310</f>
        <v>0</v>
      </c>
      <c r="X312">
        <f>'Ctrl pct'!B310</f>
        <v>0</v>
      </c>
      <c r="Y312">
        <f>Controlled!B310</f>
        <v>0</v>
      </c>
      <c r="Z312">
        <f>'Controlled pct'!B310</f>
        <v>0</v>
      </c>
      <c r="AA312">
        <f>'Fight Time'!B310</f>
        <v>0</v>
      </c>
      <c r="AB312">
        <v>-1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1</v>
      </c>
      <c r="G313">
        <v>1</v>
      </c>
      <c r="H313">
        <v>1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T313">
        <v>0.87</v>
      </c>
      <c r="U313">
        <v>0.2</v>
      </c>
      <c r="V313">
        <v>1</v>
      </c>
      <c r="W313">
        <f>Control!B311</f>
        <v>0</v>
      </c>
      <c r="X313">
        <f>'Ctrl pct'!B311</f>
        <v>0</v>
      </c>
      <c r="Y313">
        <f>Controlled!B311</f>
        <v>0</v>
      </c>
      <c r="Z313">
        <f>'Controlled pct'!B311</f>
        <v>0</v>
      </c>
      <c r="AA313">
        <f>'Fight Time'!B311</f>
        <v>0</v>
      </c>
      <c r="AB313">
        <v>-1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T314">
        <v>2.16</v>
      </c>
      <c r="U314">
        <v>0.5</v>
      </c>
      <c r="V314">
        <v>0.72</v>
      </c>
      <c r="W314">
        <f>Control!B312</f>
        <v>0</v>
      </c>
      <c r="X314">
        <f>'Ctrl pct'!B312</f>
        <v>0</v>
      </c>
      <c r="Y314">
        <f>Controlled!B312</f>
        <v>0</v>
      </c>
      <c r="Z314">
        <f>'Controlled pct'!B312</f>
        <v>0</v>
      </c>
      <c r="AA314">
        <f>'Fight Time'!B312</f>
        <v>0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T315">
        <v>0.69</v>
      </c>
      <c r="U315">
        <v>0.17</v>
      </c>
      <c r="V315">
        <v>0.6</v>
      </c>
      <c r="W315">
        <f>Control!B313</f>
        <v>0</v>
      </c>
      <c r="X315">
        <f>'Ctrl pct'!B313</f>
        <v>0</v>
      </c>
      <c r="Y315">
        <f>Controlled!B313</f>
        <v>0</v>
      </c>
      <c r="Z315">
        <f>'Controlled pct'!B313</f>
        <v>0</v>
      </c>
      <c r="AA315">
        <f>'Fight Time'!B313</f>
        <v>0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T316">
        <v>2</v>
      </c>
      <c r="U316">
        <v>0.8</v>
      </c>
      <c r="V316">
        <v>1</v>
      </c>
      <c r="W316">
        <f>Control!B314</f>
        <v>0</v>
      </c>
      <c r="X316">
        <f>'Ctrl pct'!B314</f>
        <v>0</v>
      </c>
      <c r="Y316">
        <f>Controlled!B314</f>
        <v>0</v>
      </c>
      <c r="Z316">
        <f>'Controlled pct'!B314</f>
        <v>0</v>
      </c>
      <c r="AA316">
        <f>'Fight Time'!B314</f>
        <v>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1</v>
      </c>
      <c r="G317">
        <v>2</v>
      </c>
      <c r="H317">
        <v>1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T317">
        <v>1.53</v>
      </c>
      <c r="U317">
        <v>0.37</v>
      </c>
      <c r="V317">
        <v>0.85</v>
      </c>
      <c r="W317">
        <f>Control!B315</f>
        <v>0</v>
      </c>
      <c r="X317">
        <f>'Ctrl pct'!B315</f>
        <v>0</v>
      </c>
      <c r="Y317">
        <f>Controlled!B315</f>
        <v>0</v>
      </c>
      <c r="Z317">
        <f>'Controlled pct'!B315</f>
        <v>0</v>
      </c>
      <c r="AA317">
        <f>'Fight Time'!B315</f>
        <v>0</v>
      </c>
      <c r="AB317">
        <v>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9</v>
      </c>
      <c r="F318">
        <v>2</v>
      </c>
      <c r="G318">
        <v>1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T318">
        <v>0.8</v>
      </c>
      <c r="U318">
        <v>1</v>
      </c>
      <c r="V318">
        <v>0.5</v>
      </c>
      <c r="W318">
        <f>Control!B316</f>
        <v>0</v>
      </c>
      <c r="X318">
        <f>'Ctrl pct'!B316</f>
        <v>0</v>
      </c>
      <c r="Y318">
        <f>Controlled!B316</f>
        <v>0</v>
      </c>
      <c r="Z318">
        <f>'Controlled pct'!B316</f>
        <v>0</v>
      </c>
      <c r="AA318">
        <f>'Fight Time'!B316</f>
        <v>0</v>
      </c>
      <c r="AB318">
        <v>-1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T319">
        <v>1.82</v>
      </c>
      <c r="U319">
        <v>0.47</v>
      </c>
      <c r="V319">
        <v>0.56999999999999995</v>
      </c>
      <c r="W319">
        <f>Control!B317</f>
        <v>0</v>
      </c>
      <c r="X319">
        <f>'Ctrl pct'!B317</f>
        <v>0</v>
      </c>
      <c r="Y319">
        <f>Controlled!B317</f>
        <v>0</v>
      </c>
      <c r="Z319">
        <f>'Controlled pct'!B317</f>
        <v>0</v>
      </c>
      <c r="AA319">
        <f>'Fight Time'!B317</f>
        <v>0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T320">
        <v>1.6</v>
      </c>
      <c r="U320">
        <v>0.4</v>
      </c>
      <c r="V320">
        <v>0.72</v>
      </c>
      <c r="W320">
        <f>Control!B318</f>
        <v>0</v>
      </c>
      <c r="X320">
        <f>'Ctrl pct'!B318</f>
        <v>0</v>
      </c>
      <c r="Y320">
        <f>Controlled!B318</f>
        <v>0</v>
      </c>
      <c r="Z320">
        <f>'Controlled pct'!B318</f>
        <v>0</v>
      </c>
      <c r="AA320">
        <f>'Fight Time'!B318</f>
        <v>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T321">
        <v>2</v>
      </c>
      <c r="U321">
        <v>0.22</v>
      </c>
      <c r="V321">
        <v>0.66</v>
      </c>
      <c r="W321">
        <f>Control!B319</f>
        <v>0</v>
      </c>
      <c r="X321">
        <f>'Ctrl pct'!B319</f>
        <v>0</v>
      </c>
      <c r="Y321">
        <f>Controlled!B319</f>
        <v>0</v>
      </c>
      <c r="Z321">
        <f>'Controlled pct'!B319</f>
        <v>0</v>
      </c>
      <c r="AA321">
        <f>'Fight Time'!B319</f>
        <v>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T322">
        <v>3.56</v>
      </c>
      <c r="U322">
        <v>0.47</v>
      </c>
      <c r="V322">
        <v>0.63</v>
      </c>
      <c r="W322">
        <f>Control!B320</f>
        <v>0</v>
      </c>
      <c r="X322">
        <f>'Ctrl pct'!B320</f>
        <v>0</v>
      </c>
      <c r="Y322">
        <f>Controlled!B320</f>
        <v>0</v>
      </c>
      <c r="Z322">
        <f>'Controlled pct'!B320</f>
        <v>0</v>
      </c>
      <c r="AA322">
        <f>'Fight Time'!B320</f>
        <v>0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2</v>
      </c>
      <c r="G323">
        <v>1</v>
      </c>
      <c r="H323">
        <v>0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T323">
        <v>3.5</v>
      </c>
      <c r="U323">
        <v>0.4</v>
      </c>
      <c r="V323">
        <v>1</v>
      </c>
      <c r="W323">
        <f>Control!B321</f>
        <v>0</v>
      </c>
      <c r="X323">
        <f>'Ctrl pct'!B321</f>
        <v>0</v>
      </c>
      <c r="Y323">
        <f>Controlled!B321</f>
        <v>0</v>
      </c>
      <c r="Z323">
        <f>'Controlled pct'!B321</f>
        <v>0</v>
      </c>
      <c r="AA323">
        <f>'Fight Time'!B321</f>
        <v>0</v>
      </c>
      <c r="AB323">
        <v>4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12</v>
      </c>
      <c r="F324">
        <v>3</v>
      </c>
      <c r="G324">
        <v>4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T324">
        <v>1.85</v>
      </c>
      <c r="U324">
        <v>0.36</v>
      </c>
      <c r="V324">
        <v>0.66</v>
      </c>
      <c r="W324">
        <f>Control!B322</f>
        <v>0</v>
      </c>
      <c r="X324">
        <f>'Ctrl pct'!B322</f>
        <v>0</v>
      </c>
      <c r="Y324">
        <f>Controlled!B322</f>
        <v>0</v>
      </c>
      <c r="Z324">
        <f>'Controlled pct'!B322</f>
        <v>0</v>
      </c>
      <c r="AA324">
        <f>'Fight Time'!B322</f>
        <v>0</v>
      </c>
      <c r="AB324">
        <v>1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T325">
        <v>0</v>
      </c>
      <c r="U325">
        <v>0</v>
      </c>
      <c r="V325">
        <v>0.82</v>
      </c>
      <c r="W325">
        <f>Control!B323</f>
        <v>0</v>
      </c>
      <c r="X325">
        <f>'Ctrl pct'!B323</f>
        <v>0</v>
      </c>
      <c r="Y325">
        <f>Controlled!B323</f>
        <v>0</v>
      </c>
      <c r="Z325">
        <f>'Controlled pct'!B323</f>
        <v>0</v>
      </c>
      <c r="AA325">
        <f>'Fight Time'!B323</f>
        <v>0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T326">
        <v>5.36</v>
      </c>
      <c r="U326">
        <v>0.43</v>
      </c>
      <c r="V326">
        <v>0.4</v>
      </c>
      <c r="W326">
        <f>Control!B324</f>
        <v>0</v>
      </c>
      <c r="X326">
        <f>'Ctrl pct'!B324</f>
        <v>0</v>
      </c>
      <c r="Y326">
        <f>Controlled!B324</f>
        <v>0</v>
      </c>
      <c r="Z326">
        <f>'Controlled pct'!B324</f>
        <v>0</v>
      </c>
      <c r="AA326">
        <f>'Fight Time'!B324</f>
        <v>0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T328">
        <v>0</v>
      </c>
      <c r="U328">
        <v>0</v>
      </c>
      <c r="V328">
        <v>0.73</v>
      </c>
      <c r="W328">
        <f>Control!B326</f>
        <v>0</v>
      </c>
      <c r="X328">
        <f>'Ctrl pct'!B326</f>
        <v>0</v>
      </c>
      <c r="Y328">
        <f>Controlled!B326</f>
        <v>0</v>
      </c>
      <c r="Z328">
        <f>'Controlled pct'!B326</f>
        <v>0</v>
      </c>
      <c r="AA328">
        <f>'Fight Time'!B326</f>
        <v>0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T329">
        <v>0</v>
      </c>
      <c r="U329">
        <v>0</v>
      </c>
      <c r="V329">
        <v>0.57999999999999996</v>
      </c>
      <c r="W329">
        <f>Control!B327</f>
        <v>0</v>
      </c>
      <c r="X329">
        <f>'Ctrl pct'!B327</f>
        <v>0</v>
      </c>
      <c r="Y329">
        <f>Controlled!B327</f>
        <v>0</v>
      </c>
      <c r="Z329">
        <f>'Controlled pct'!B327</f>
        <v>0</v>
      </c>
      <c r="AA329">
        <f>'Fight Time'!B327</f>
        <v>0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T330">
        <v>2</v>
      </c>
      <c r="U330">
        <v>0.33</v>
      </c>
      <c r="V330">
        <v>0.5</v>
      </c>
      <c r="W330">
        <f>Control!B328</f>
        <v>0</v>
      </c>
      <c r="X330">
        <f>'Ctrl pct'!B328</f>
        <v>0</v>
      </c>
      <c r="Y330">
        <f>Controlled!B328</f>
        <v>0</v>
      </c>
      <c r="Z330">
        <f>'Controlled pct'!B328</f>
        <v>0</v>
      </c>
      <c r="AA330">
        <f>'Fight Time'!B328</f>
        <v>0</v>
      </c>
      <c r="AB330">
        <v>4</v>
      </c>
    </row>
    <row r="331" spans="1:28" x14ac:dyDescent="0.3">
      <c r="W331">
        <f>Control!B329</f>
        <v>0</v>
      </c>
      <c r="X331">
        <f>'Ctrl pct'!B329</f>
        <v>0</v>
      </c>
      <c r="Y331">
        <f>Controlled!B329</f>
        <v>0</v>
      </c>
      <c r="Z331">
        <f>'Controlled pct'!B329</f>
        <v>0</v>
      </c>
      <c r="AA331">
        <f>'Fight Time'!B329</f>
        <v>0</v>
      </c>
    </row>
    <row r="332" spans="1:28" x14ac:dyDescent="0.3">
      <c r="W332">
        <f>Control!B330</f>
        <v>0</v>
      </c>
      <c r="X332">
        <f>'Ctrl pct'!B330</f>
        <v>0</v>
      </c>
      <c r="Y332">
        <f>Controlled!B330</f>
        <v>0</v>
      </c>
      <c r="Z332">
        <f>'Controlled pct'!B330</f>
        <v>0</v>
      </c>
      <c r="AA332">
        <f>'Fight Time'!B330</f>
        <v>0</v>
      </c>
    </row>
    <row r="333" spans="1:28" x14ac:dyDescent="0.3">
      <c r="W333">
        <f>Control!B331</f>
        <v>0</v>
      </c>
      <c r="X333">
        <f>'Ctrl pct'!B331</f>
        <v>0</v>
      </c>
      <c r="Y333">
        <f>Controlled!B331</f>
        <v>0</v>
      </c>
      <c r="Z333">
        <f>'Controlled pct'!B331</f>
        <v>0</v>
      </c>
      <c r="AA333">
        <f>'Fight Time'!B331</f>
        <v>0</v>
      </c>
    </row>
    <row r="334" spans="1:28" x14ac:dyDescent="0.3"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0</v>
      </c>
    </row>
    <row r="335" spans="1:28" x14ac:dyDescent="0.3"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0</v>
      </c>
    </row>
    <row r="336" spans="1:28" x14ac:dyDescent="0.3">
      <c r="W336">
        <f>Control!B334</f>
        <v>0</v>
      </c>
      <c r="X336">
        <f>'Ctrl pct'!B334</f>
        <v>0</v>
      </c>
      <c r="Y336">
        <f>Controlled!B334</f>
        <v>0</v>
      </c>
      <c r="Z336">
        <f>'Controlled pct'!B334</f>
        <v>0</v>
      </c>
      <c r="AA336">
        <f>'Fight Time'!B334</f>
        <v>0</v>
      </c>
    </row>
    <row r="337" spans="23:27" x14ac:dyDescent="0.3">
      <c r="W337">
        <f>Control!B335</f>
        <v>0</v>
      </c>
      <c r="X337">
        <f>'Ctrl pct'!B335</f>
        <v>0</v>
      </c>
      <c r="Y337">
        <f>Controlled!B335</f>
        <v>0</v>
      </c>
      <c r="Z337">
        <f>'Controlled pct'!B335</f>
        <v>0</v>
      </c>
      <c r="AA337">
        <f>'Fight Time'!B335</f>
        <v>0</v>
      </c>
    </row>
    <row r="338" spans="23:27" x14ac:dyDescent="0.3">
      <c r="W338">
        <f>Control!B336</f>
        <v>0</v>
      </c>
      <c r="X338">
        <f>'Ctrl pct'!B336</f>
        <v>0</v>
      </c>
      <c r="Y338">
        <f>Controlled!B336</f>
        <v>0</v>
      </c>
      <c r="Z338">
        <f>'Controlled pct'!B336</f>
        <v>0</v>
      </c>
      <c r="AA338">
        <f>'Fight Time'!B336</f>
        <v>0</v>
      </c>
    </row>
    <row r="339" spans="23:27" x14ac:dyDescent="0.3">
      <c r="W339">
        <f>Control!B337</f>
        <v>0</v>
      </c>
      <c r="X339">
        <f>'Ctrl pct'!B337</f>
        <v>0</v>
      </c>
      <c r="Y339">
        <f>Controlled!B337</f>
        <v>0</v>
      </c>
      <c r="Z339">
        <f>'Controlled pct'!B337</f>
        <v>0</v>
      </c>
      <c r="AA339">
        <f>'Fight Time'!B337</f>
        <v>0</v>
      </c>
    </row>
    <row r="340" spans="23:27" x14ac:dyDescent="0.3">
      <c r="W340">
        <f>Control!B338</f>
        <v>0</v>
      </c>
      <c r="X340">
        <f>'Ctrl pct'!B338</f>
        <v>0</v>
      </c>
      <c r="Y340">
        <f>Controlled!B338</f>
        <v>0</v>
      </c>
      <c r="Z340">
        <f>'Controlled pct'!B338</f>
        <v>0</v>
      </c>
      <c r="AA340">
        <f>'Fight Time'!B338</f>
        <v>0</v>
      </c>
    </row>
    <row r="341" spans="23:27" x14ac:dyDescent="0.3">
      <c r="W341">
        <f>Control!B339</f>
        <v>0</v>
      </c>
      <c r="X341">
        <f>'Ctrl pct'!B339</f>
        <v>0</v>
      </c>
      <c r="Y341">
        <f>Controlled!B339</f>
        <v>0</v>
      </c>
      <c r="Z341">
        <f>'Controlled pct'!B339</f>
        <v>0</v>
      </c>
      <c r="AA341">
        <f>'Fight Time'!B339</f>
        <v>0</v>
      </c>
    </row>
    <row r="342" spans="23:27" x14ac:dyDescent="0.3">
      <c r="W342">
        <f>Control!B340</f>
        <v>0</v>
      </c>
      <c r="X342">
        <f>'Ctrl pct'!B340</f>
        <v>0</v>
      </c>
      <c r="Y342">
        <f>Controlled!B340</f>
        <v>0</v>
      </c>
      <c r="Z342">
        <f>'Controlled pct'!B340</f>
        <v>0</v>
      </c>
      <c r="AA342">
        <f>'Fight Time'!B340</f>
        <v>0</v>
      </c>
    </row>
    <row r="343" spans="23:27" x14ac:dyDescent="0.3">
      <c r="W343">
        <f>Control!B341</f>
        <v>0</v>
      </c>
      <c r="X343">
        <f>'Ctrl pct'!B341</f>
        <v>0</v>
      </c>
      <c r="Y343">
        <f>Controlled!B341</f>
        <v>0</v>
      </c>
      <c r="Z343">
        <f>'Controlled pct'!B341</f>
        <v>0</v>
      </c>
      <c r="AA343">
        <f>'Fight Time'!B341</f>
        <v>0</v>
      </c>
    </row>
    <row r="344" spans="23:27" x14ac:dyDescent="0.3">
      <c r="W344">
        <f>Control!B342</f>
        <v>0</v>
      </c>
      <c r="X344">
        <f>'Ctrl pct'!B342</f>
        <v>0</v>
      </c>
      <c r="Y344">
        <f>Controlled!B342</f>
        <v>0</v>
      </c>
      <c r="Z344">
        <f>'Controlled pct'!B342</f>
        <v>0</v>
      </c>
      <c r="AA344">
        <f>'Fight Time'!B342</f>
        <v>0</v>
      </c>
    </row>
    <row r="345" spans="23:27" x14ac:dyDescent="0.3">
      <c r="W345">
        <f>Control!B343</f>
        <v>0</v>
      </c>
      <c r="X345">
        <f>'Ctrl pct'!B343</f>
        <v>0</v>
      </c>
      <c r="Y345">
        <f>Controlled!B343</f>
        <v>0</v>
      </c>
      <c r="Z345">
        <f>'Controlled pct'!B343</f>
        <v>0</v>
      </c>
      <c r="AA345">
        <f>'Fight Time'!B343</f>
        <v>0</v>
      </c>
    </row>
    <row r="346" spans="23:27" x14ac:dyDescent="0.3">
      <c r="W346">
        <f>Control!B344</f>
        <v>0</v>
      </c>
      <c r="X346">
        <f>'Ctrl pct'!B344</f>
        <v>0</v>
      </c>
      <c r="Y346">
        <f>Controlled!B344</f>
        <v>0</v>
      </c>
      <c r="Z346">
        <f>'Controlled pct'!B344</f>
        <v>0</v>
      </c>
      <c r="AA346">
        <f>'Fight Time'!B344</f>
        <v>0</v>
      </c>
    </row>
    <row r="347" spans="23:27" x14ac:dyDescent="0.3">
      <c r="W347">
        <f>Control!B345</f>
        <v>0</v>
      </c>
      <c r="X347">
        <f>'Ctrl pct'!B345</f>
        <v>0</v>
      </c>
      <c r="Y347">
        <f>Controlled!B345</f>
        <v>0</v>
      </c>
      <c r="Z347">
        <f>'Controlled pct'!B345</f>
        <v>0</v>
      </c>
      <c r="AA347">
        <f>'Fight Time'!B345</f>
        <v>0</v>
      </c>
    </row>
    <row r="348" spans="23:27" x14ac:dyDescent="0.3">
      <c r="W348">
        <f>Control!B346</f>
        <v>0</v>
      </c>
      <c r="X348">
        <f>'Ctrl pct'!B346</f>
        <v>0</v>
      </c>
      <c r="Y348">
        <f>Controlled!B346</f>
        <v>0</v>
      </c>
      <c r="Z348">
        <f>'Controlled pct'!B346</f>
        <v>0</v>
      </c>
      <c r="AA348">
        <f>'Fight Time'!B346</f>
        <v>0</v>
      </c>
    </row>
    <row r="349" spans="23:27" x14ac:dyDescent="0.3">
      <c r="W349">
        <f>Control!B347</f>
        <v>0</v>
      </c>
      <c r="X349">
        <f>'Ctrl pct'!B347</f>
        <v>0</v>
      </c>
      <c r="Y349">
        <f>Controlled!B347</f>
        <v>0</v>
      </c>
      <c r="Z349">
        <f>'Controlled pct'!B347</f>
        <v>0</v>
      </c>
      <c r="AA349">
        <f>'Fight Time'!B347</f>
        <v>0</v>
      </c>
    </row>
    <row r="350" spans="23:27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23:27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23:27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2025-06-17T12:10:50Z</dcterms:modified>
</cp:coreProperties>
</file>