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atunji\OneDrive - Stellenbosch University\Desktop\"/>
    </mc:Choice>
  </mc:AlternateContent>
  <xr:revisionPtr revIDLastSave="0" documentId="8_{C4B9E4E1-E762-4256-8CBD-BE7699A7DF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S2" i="2"/>
  <c r="R2" i="2"/>
  <c r="Q2" i="2"/>
  <c r="P2" i="2"/>
  <c r="I4" i="2" s="1"/>
  <c r="C4" i="2" l="1"/>
  <c r="J5" i="2" l="1"/>
  <c r="B4" i="2"/>
  <c r="C5" i="2" s="1"/>
  <c r="D5" i="2"/>
  <c r="E6" i="2" l="1"/>
  <c r="D6" i="2"/>
  <c r="K6" i="2"/>
  <c r="J6" i="2"/>
  <c r="B5" i="2"/>
  <c r="G4" i="2"/>
  <c r="I5" i="2"/>
  <c r="G5" i="2" l="1"/>
  <c r="B6" i="2"/>
  <c r="I6" i="2"/>
  <c r="C6" i="2"/>
  <c r="D7" i="2" s="1"/>
  <c r="K7" i="2"/>
  <c r="E7" i="2"/>
  <c r="L7" i="2"/>
  <c r="F7" i="2"/>
  <c r="F8" i="2" l="1"/>
  <c r="C7" i="2"/>
  <c r="D8" i="2" s="1"/>
  <c r="J7" i="2"/>
  <c r="B7" i="2"/>
  <c r="I7" i="2"/>
  <c r="G6" i="2"/>
  <c r="K8" i="2"/>
  <c r="L8" i="2"/>
  <c r="E8" i="2"/>
  <c r="K9" i="2" l="1"/>
  <c r="L9" i="2"/>
  <c r="E9" i="2"/>
  <c r="I8" i="2"/>
  <c r="B8" i="2"/>
  <c r="G7" i="2"/>
  <c r="F9" i="2"/>
  <c r="C8" i="2"/>
  <c r="D9" i="2" s="1"/>
  <c r="J8" i="2"/>
  <c r="K10" i="2" l="1"/>
  <c r="F10" i="2"/>
  <c r="E10" i="2"/>
  <c r="L10" i="2"/>
  <c r="J9" i="2"/>
  <c r="C9" i="2"/>
  <c r="I9" i="2"/>
  <c r="G8" i="2"/>
  <c r="B9" i="2"/>
  <c r="L11" i="2" l="1"/>
  <c r="G9" i="2"/>
  <c r="B10" i="2"/>
  <c r="I10" i="2"/>
  <c r="C10" i="2"/>
  <c r="J10" i="2"/>
  <c r="F11" i="2"/>
  <c r="D10" i="2"/>
  <c r="D11" i="2" l="1"/>
  <c r="K11" i="2"/>
  <c r="E11" i="2"/>
  <c r="F12" i="2" s="1"/>
  <c r="C11" i="2"/>
  <c r="J11" i="2"/>
  <c r="G10" i="2"/>
  <c r="B11" i="2"/>
  <c r="I11" i="2"/>
  <c r="C12" i="2" l="1"/>
  <c r="J12" i="2"/>
  <c r="L12" i="2"/>
  <c r="E12" i="2"/>
  <c r="F13" i="2" s="1"/>
  <c r="I12" i="2"/>
  <c r="B12" i="2"/>
  <c r="G11" i="2"/>
  <c r="K12" i="2"/>
  <c r="D12" i="2"/>
  <c r="B13" i="2" l="1"/>
  <c r="G12" i="2"/>
  <c r="I13" i="2"/>
  <c r="E13" i="2"/>
  <c r="L13" i="2"/>
  <c r="K13" i="2"/>
  <c r="D13" i="2"/>
  <c r="C13" i="2"/>
  <c r="J13" i="2"/>
  <c r="L14" i="2" l="1"/>
  <c r="E14" i="2"/>
  <c r="K14" i="2"/>
  <c r="D14" i="2"/>
  <c r="F14" i="2"/>
  <c r="C14" i="2"/>
  <c r="J14" i="2"/>
  <c r="B14" i="2"/>
  <c r="I14" i="2"/>
  <c r="G13" i="2"/>
  <c r="F15" i="2" l="1"/>
  <c r="I15" i="2"/>
  <c r="G14" i="2"/>
  <c r="B15" i="2"/>
  <c r="D15" i="2"/>
  <c r="K15" i="2"/>
  <c r="J15" i="2"/>
  <c r="C15" i="2"/>
  <c r="E15" i="2"/>
  <c r="L15" i="2"/>
  <c r="F16" i="2" l="1"/>
  <c r="C16" i="2"/>
  <c r="J16" i="2"/>
  <c r="D16" i="2"/>
  <c r="K16" i="2"/>
  <c r="G15" i="2"/>
  <c r="B16" i="2"/>
  <c r="I16" i="2"/>
  <c r="E16" i="2"/>
  <c r="L16" i="2"/>
  <c r="G16" i="2" l="1"/>
  <c r="B17" i="2"/>
  <c r="I17" i="2"/>
  <c r="C17" i="2"/>
  <c r="J17" i="2"/>
  <c r="E17" i="2"/>
  <c r="L17" i="2"/>
  <c r="F17" i="2"/>
  <c r="K17" i="2"/>
  <c r="D17" i="2"/>
  <c r="F18" i="2" l="1"/>
  <c r="K18" i="2"/>
  <c r="D18" i="2"/>
  <c r="C18" i="2"/>
  <c r="J18" i="2"/>
  <c r="B18" i="2"/>
  <c r="I18" i="2"/>
  <c r="G17" i="2"/>
  <c r="L18" i="2"/>
  <c r="E18" i="2"/>
  <c r="F19" i="2" l="1"/>
  <c r="J19" i="2"/>
  <c r="C19" i="2"/>
  <c r="D19" i="2"/>
  <c r="K19" i="2"/>
  <c r="I19" i="2"/>
  <c r="G18" i="2"/>
  <c r="B19" i="2"/>
  <c r="E19" i="2"/>
  <c r="L19" i="2"/>
  <c r="F20" i="2" l="1"/>
  <c r="D20" i="2"/>
  <c r="K20" i="2"/>
  <c r="E20" i="2"/>
  <c r="L20" i="2"/>
  <c r="G19" i="2"/>
  <c r="B20" i="2"/>
  <c r="I20" i="2"/>
  <c r="C20" i="2"/>
  <c r="J20" i="2"/>
  <c r="C21" i="2" l="1"/>
  <c r="J21" i="2"/>
  <c r="E21" i="2"/>
  <c r="L21" i="2"/>
  <c r="F21" i="2"/>
  <c r="G20" i="2"/>
  <c r="B21" i="2"/>
  <c r="I21" i="2"/>
  <c r="K21" i="2"/>
  <c r="D21" i="2"/>
  <c r="F22" i="2" l="1"/>
  <c r="C22" i="2"/>
  <c r="J22" i="2"/>
  <c r="L22" i="2"/>
  <c r="E22" i="2"/>
  <c r="B22" i="2"/>
  <c r="I22" i="2"/>
  <c r="G21" i="2"/>
  <c r="K22" i="2"/>
  <c r="D22" i="2"/>
  <c r="F23" i="2" l="1"/>
  <c r="J23" i="2"/>
  <c r="C23" i="2"/>
  <c r="I23" i="2"/>
  <c r="B23" i="2"/>
  <c r="G22" i="2"/>
  <c r="E23" i="2"/>
  <c r="L23" i="2"/>
  <c r="K23" i="2"/>
  <c r="D23" i="2"/>
  <c r="F24" i="2" l="1"/>
  <c r="E24" i="2"/>
  <c r="L24" i="2"/>
  <c r="G23" i="2"/>
  <c r="I24" i="2"/>
  <c r="B24" i="2"/>
  <c r="C24" i="2"/>
  <c r="J24" i="2"/>
  <c r="D24" i="2"/>
  <c r="K24" i="2"/>
  <c r="F25" i="2" l="1"/>
  <c r="C25" i="2"/>
  <c r="J25" i="2"/>
  <c r="K25" i="2"/>
  <c r="D25" i="2"/>
  <c r="G24" i="2"/>
  <c r="B25" i="2"/>
  <c r="I25" i="2"/>
  <c r="E25" i="2"/>
  <c r="L25" i="2"/>
  <c r="L26" i="2" l="1"/>
  <c r="E26" i="2"/>
  <c r="B26" i="2"/>
  <c r="I26" i="2"/>
  <c r="G25" i="2"/>
  <c r="F26" i="2"/>
  <c r="C26" i="2"/>
  <c r="J26" i="2"/>
  <c r="K26" i="2"/>
  <c r="D26" i="2"/>
  <c r="F27" i="2" l="1"/>
  <c r="J27" i="2"/>
  <c r="Q10" i="2" s="1"/>
  <c r="C27" i="2"/>
  <c r="B27" i="2"/>
  <c r="I27" i="2"/>
  <c r="P10" i="2" s="1"/>
  <c r="G26" i="2"/>
  <c r="K27" i="2"/>
  <c r="R10" i="2" s="1"/>
  <c r="D27" i="2"/>
  <c r="E27" i="2"/>
  <c r="L27" i="2"/>
  <c r="S10" i="2" s="1"/>
  <c r="P13" i="2" l="1"/>
  <c r="G27" i="2"/>
</calcChain>
</file>

<file path=xl/sharedStrings.xml><?xml version="1.0" encoding="utf-8"?>
<sst xmlns="http://schemas.openxmlformats.org/spreadsheetml/2006/main" count="53" uniqueCount="44">
  <si>
    <t>FoI</t>
  </si>
  <si>
    <t>Getting 1 out of 3</t>
  </si>
  <si>
    <t>Getting 1 out of 2</t>
  </si>
  <si>
    <t>Getting 1 out of 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</si>
  <si>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</si>
  <si>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</si>
  <si>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</si>
  <si>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</si>
  <si>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</si>
  <si>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</si>
  <si>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</si>
  <si>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</si>
  <si>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</si>
  <si>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</si>
  <si>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</si>
  <si>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</si>
  <si>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</si>
  <si>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</si>
  <si>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</si>
  <si>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</si>
  <si>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</si>
  <si>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</si>
  <si>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</si>
  <si>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</si>
  <si>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</si>
  <si>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</si>
  <si>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</si>
  <si>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</si>
  <si>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</si>
  <si>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No infection</t>
  </si>
  <si>
    <t>One infection</t>
  </si>
  <si>
    <t>Four infections</t>
  </si>
  <si>
    <t>Two infections</t>
  </si>
  <si>
    <t>Three infections</t>
  </si>
  <si>
    <t>Total</t>
  </si>
  <si>
    <t>First infection</t>
  </si>
  <si>
    <t>Second infection</t>
  </si>
  <si>
    <t>Third infection</t>
  </si>
  <si>
    <t>Fourth Infection</t>
  </si>
  <si>
    <t xml:space="preserve">Probability of disease </t>
  </si>
  <si>
    <t>Number of disease events</t>
  </si>
  <si>
    <t xml:space="preserve">Getting 1 out of 4 </t>
  </si>
  <si>
    <t>Total no of disease events</t>
  </si>
  <si>
    <t>Force of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</si>
</sst>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8B37-08D4-4FDE-B1D9-14FBD357A9DF}">
  <dimension ref="A1:S27"/>
  <sheetViews>
    <sheetView tabSelected="1" workbookViewId="0">
      <selection activeCell="I11" sqref="I11"/>
    </sheetView>
  </sheetViews>
  <sheetFormatPr defaultRowHeight="14.5" x14ac:dyDescent="0.35"/>
  <cols>
    <col min="15" max="15" width="9.7265625" customWidth="1"/>
    <col min="16" max="16" width="11.453125" customWidth="1"/>
    <col min="17" max="17" width="11.08984375" customWidth="1"/>
    <col min="18" max="18" width="11" customWidth="1"/>
    <col min="19" max="19" width="11.1796875" customWidth="1"/>
  </cols>
  <sheetData>
    <row r="1" spans="1:19" ht="31" customHeight="1" x14ac:dyDescent="0.35">
      <c r="B1" s="1" t="s">
        <v>29</v>
      </c>
      <c r="C1" s="1" t="s">
        <v>30</v>
      </c>
      <c r="D1" s="1" t="s">
        <v>32</v>
      </c>
      <c r="E1" s="1" t="s">
        <v>33</v>
      </c>
      <c r="F1" s="1" t="s">
        <v>31</v>
      </c>
      <c r="G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34</v>
      </c>
      <c r="N1" s="1"/>
      <c r="O1" s="2" t="s">
        <v>0</v>
      </c>
      <c r="P1" s="2" t="s">
        <v>41</v>
      </c>
      <c r="Q1" s="2" t="s">
        <v>1</v>
      </c>
      <c r="R1" s="2" t="s">
        <v>2</v>
      </c>
      <c r="S1" s="2" t="s">
        <v>3</v>
      </c>
    </row>
    <row r="2" spans="1:19" x14ac:dyDescent="0.35">
      <c r="H2" t="s">
        <v>43</v>
      </c>
      <c r="O2" s="3">
        <v>0.05</v>
      </c>
      <c r="P2" s="3">
        <f>1-(1-O2)*(1-O2)*(1-O2)*(1-O2)</f>
        <v>0.18549375000000012</v>
      </c>
      <c r="Q2" s="3">
        <f>1-(1-O2)^3</f>
        <v>0.14262500000000011</v>
      </c>
      <c r="R2" s="3">
        <f>1-(1-O2)^2</f>
        <v>9.7500000000000031E-2</v>
      </c>
      <c r="S2" s="3">
        <f>O2</f>
        <v>0.05</v>
      </c>
    </row>
    <row r="3" spans="1:19" x14ac:dyDescent="0.35">
      <c r="A3" t="s">
        <v>4</v>
      </c>
      <c r="B3">
        <v>10000</v>
      </c>
      <c r="C3">
        <v>0</v>
      </c>
      <c r="D3">
        <v>0</v>
      </c>
      <c r="E3">
        <v>0</v>
      </c>
      <c r="F3">
        <v>0</v>
      </c>
      <c r="G3">
        <f t="shared" ref="G3:G8" si="0">SUM(B3:F3)</f>
        <v>10000</v>
      </c>
      <c r="I3">
        <v>0</v>
      </c>
      <c r="J3">
        <v>0</v>
      </c>
      <c r="K3">
        <v>0</v>
      </c>
      <c r="L3">
        <v>0</v>
      </c>
      <c r="O3" s="3"/>
      <c r="P3" s="3"/>
      <c r="Q3" s="3"/>
      <c r="R3" s="3"/>
      <c r="S3" s="3"/>
    </row>
    <row r="4" spans="1:19" x14ac:dyDescent="0.35">
      <c r="A4" t="s">
        <v>5</v>
      </c>
      <c r="B4">
        <f>B3-C4</f>
        <v>8145.0624999999991</v>
      </c>
      <c r="C4">
        <f>P2*B3</f>
        <v>1854.9375000000011</v>
      </c>
      <c r="D4">
        <v>0</v>
      </c>
      <c r="E4">
        <v>0</v>
      </c>
      <c r="F4">
        <v>0</v>
      </c>
      <c r="G4">
        <f t="shared" si="0"/>
        <v>10000</v>
      </c>
      <c r="I4">
        <f t="shared" ref="I4:I27" si="1">B3*P$2</f>
        <v>1854.9375000000011</v>
      </c>
      <c r="J4">
        <v>0</v>
      </c>
      <c r="K4">
        <v>0</v>
      </c>
      <c r="L4">
        <v>0</v>
      </c>
      <c r="O4" s="3"/>
      <c r="P4" s="4" t="s">
        <v>39</v>
      </c>
      <c r="Q4" s="4"/>
      <c r="R4" s="4"/>
      <c r="S4" s="3"/>
    </row>
    <row r="5" spans="1:19" ht="29" x14ac:dyDescent="0.35">
      <c r="A5" t="s">
        <v>6</v>
      </c>
      <c r="B5">
        <f>B4*(1-P$2)</f>
        <v>6634.2043128906234</v>
      </c>
      <c r="C5">
        <f t="shared" ref="C5:C27" si="2">C4*(1-Q$2) +B4*P$2</f>
        <v>3101.2352261718765</v>
      </c>
      <c r="D5">
        <f>C4*Q2</f>
        <v>264.56046093750035</v>
      </c>
      <c r="E5">
        <v>0</v>
      </c>
      <c r="F5">
        <v>0</v>
      </c>
      <c r="G5">
        <f t="shared" si="0"/>
        <v>10000</v>
      </c>
      <c r="I5">
        <f t="shared" si="1"/>
        <v>1510.8581871093759</v>
      </c>
      <c r="J5">
        <f t="shared" ref="J5:J27" si="3">C4*Q$2</f>
        <v>264.56046093750035</v>
      </c>
      <c r="K5">
        <v>0</v>
      </c>
      <c r="L5">
        <v>0</v>
      </c>
      <c r="O5" s="3"/>
      <c r="P5" s="5" t="s">
        <v>35</v>
      </c>
      <c r="Q5" s="5" t="s">
        <v>36</v>
      </c>
      <c r="R5" s="5" t="s">
        <v>37</v>
      </c>
      <c r="S5" s="5" t="s">
        <v>38</v>
      </c>
    </row>
    <row r="6" spans="1:19" x14ac:dyDescent="0.35">
      <c r="A6" t="s">
        <v>7</v>
      </c>
      <c r="B6">
        <f>B5*(1-P$2)</f>
        <v>5403.6008766263676</v>
      </c>
      <c r="C6">
        <f t="shared" si="2"/>
        <v>3889.524988303368</v>
      </c>
      <c r="D6">
        <f t="shared" ref="D6:D27" si="4">D5*(1-R$2) +C5*Q$2</f>
        <v>681.07949012885831</v>
      </c>
      <c r="E6">
        <f>D5*R$2</f>
        <v>25.794644941406293</v>
      </c>
      <c r="F6">
        <v>0</v>
      </c>
      <c r="G6">
        <f t="shared" si="0"/>
        <v>10000.000000000002</v>
      </c>
      <c r="I6">
        <f t="shared" si="1"/>
        <v>1230.6034362642558</v>
      </c>
      <c r="J6">
        <f t="shared" si="3"/>
        <v>442.31367413276422</v>
      </c>
      <c r="K6">
        <f t="shared" ref="K6:K27" si="5">D5*R$2</f>
        <v>25.794644941406293</v>
      </c>
      <c r="L6">
        <v>0</v>
      </c>
      <c r="O6" s="3"/>
      <c r="P6" s="3">
        <v>5.0000000000000001E-3</v>
      </c>
      <c r="Q6" s="3">
        <v>0.05</v>
      </c>
      <c r="R6" s="3">
        <v>5.0000000000000001E-4</v>
      </c>
      <c r="S6" s="3">
        <v>5.0000000000000001E-3</v>
      </c>
    </row>
    <row r="7" spans="1:19" x14ac:dyDescent="0.35">
      <c r="A7" t="s">
        <v>8</v>
      </c>
      <c r="B7">
        <f>B6*(1-P$2)</f>
        <v>4401.2666865176543</v>
      </c>
      <c r="C7">
        <f t="shared" si="2"/>
        <v>4337.1156769553127</v>
      </c>
      <c r="D7">
        <f t="shared" si="4"/>
        <v>1169.417741298063</v>
      </c>
      <c r="E7">
        <f t="shared" ref="E7:E27" si="6">E6*(1-S$2) +D6*R$2</f>
        <v>90.910162981899674</v>
      </c>
      <c r="F7">
        <f>E6*S$2</f>
        <v>1.2897322470703148</v>
      </c>
      <c r="G7">
        <f t="shared" si="0"/>
        <v>10000</v>
      </c>
      <c r="I7">
        <f t="shared" si="1"/>
        <v>1002.334190108713</v>
      </c>
      <c r="J7">
        <f t="shared" si="3"/>
        <v>554.74350145676829</v>
      </c>
      <c r="K7">
        <f t="shared" si="5"/>
        <v>66.405250287563703</v>
      </c>
      <c r="L7">
        <f t="shared" ref="L7:L27" si="7">E6*S$2</f>
        <v>1.2897322470703148</v>
      </c>
      <c r="O7" s="3"/>
      <c r="P7" s="3"/>
      <c r="Q7" s="3"/>
      <c r="R7" s="3"/>
      <c r="S7" s="3"/>
    </row>
    <row r="8" spans="1:19" x14ac:dyDescent="0.35">
      <c r="A8" t="s">
        <v>9</v>
      </c>
      <c r="B8">
        <f>B7*(1-P$2)</f>
        <v>3584.8592240854196</v>
      </c>
      <c r="C8">
        <f t="shared" si="2"/>
        <v>4534.9420159617948</v>
      </c>
      <c r="D8">
        <f t="shared" si="4"/>
        <v>1673.9806349472537</v>
      </c>
      <c r="E8">
        <f t="shared" si="6"/>
        <v>200.38288460936587</v>
      </c>
      <c r="F8">
        <f t="shared" ref="F8:F27" si="8">F7*(1-T$2) +E7*S$2</f>
        <v>5.8352403961652985</v>
      </c>
      <c r="G8">
        <f t="shared" si="0"/>
        <v>9999.9999999999982</v>
      </c>
      <c r="I8">
        <f t="shared" si="1"/>
        <v>816.40746243223464</v>
      </c>
      <c r="J8">
        <f t="shared" si="3"/>
        <v>618.58112342575191</v>
      </c>
      <c r="K8">
        <f t="shared" si="5"/>
        <v>114.01822977656118</v>
      </c>
      <c r="L8">
        <f t="shared" si="7"/>
        <v>4.5455081490949842</v>
      </c>
      <c r="O8" s="3"/>
      <c r="P8" s="4" t="s">
        <v>40</v>
      </c>
      <c r="Q8" s="4"/>
      <c r="R8" s="3"/>
      <c r="S8" s="3"/>
    </row>
    <row r="9" spans="1:19" ht="29" x14ac:dyDescent="0.35">
      <c r="A9" t="s">
        <v>10</v>
      </c>
      <c r="B9">
        <f t="shared" ref="B9:B27" si="9">B8*(1-P$2)</f>
        <v>2919.8902433877242</v>
      </c>
      <c r="C9">
        <f t="shared" si="2"/>
        <v>4553.1148916329385</v>
      </c>
      <c r="D9">
        <f t="shared" si="4"/>
        <v>2157.563628066448</v>
      </c>
      <c r="E9">
        <f t="shared" si="6"/>
        <v>353.57685228625485</v>
      </c>
      <c r="F9">
        <f t="shared" si="8"/>
        <v>15.854384626633593</v>
      </c>
      <c r="G9">
        <f t="shared" ref="G9:G27" si="10">SUM(B9:F9)</f>
        <v>9999.9999999999982</v>
      </c>
      <c r="I9">
        <f t="shared" si="1"/>
        <v>664.9689806976952</v>
      </c>
      <c r="J9">
        <f t="shared" si="3"/>
        <v>646.79610502655146</v>
      </c>
      <c r="K9">
        <f t="shared" si="5"/>
        <v>163.2131119073573</v>
      </c>
      <c r="L9">
        <f t="shared" si="7"/>
        <v>10.019144230468294</v>
      </c>
      <c r="O9" s="3"/>
      <c r="P9" s="5" t="s">
        <v>35</v>
      </c>
      <c r="Q9" s="5" t="s">
        <v>36</v>
      </c>
      <c r="R9" s="5" t="s">
        <v>37</v>
      </c>
      <c r="S9" s="5" t="s">
        <v>38</v>
      </c>
    </row>
    <row r="10" spans="1:19" x14ac:dyDescent="0.35">
      <c r="A10" t="s">
        <v>11</v>
      </c>
      <c r="B10">
        <f t="shared" si="9"/>
        <v>2378.2688525533222</v>
      </c>
      <c r="C10">
        <f t="shared" si="2"/>
        <v>4445.3482710481921</v>
      </c>
      <c r="D10">
        <f t="shared" si="4"/>
        <v>2596.5891857491179</v>
      </c>
      <c r="E10">
        <f t="shared" si="6"/>
        <v>546.26046340842083</v>
      </c>
      <c r="F10">
        <f t="shared" si="8"/>
        <v>33.533227240946331</v>
      </c>
      <c r="G10">
        <f t="shared" si="10"/>
        <v>10000</v>
      </c>
      <c r="I10">
        <f t="shared" si="1"/>
        <v>541.62139083440206</v>
      </c>
      <c r="J10">
        <f t="shared" si="3"/>
        <v>649.38801141914837</v>
      </c>
      <c r="K10">
        <f t="shared" si="5"/>
        <v>210.36245373647876</v>
      </c>
      <c r="L10">
        <f t="shared" si="7"/>
        <v>17.678842614312742</v>
      </c>
      <c r="O10" s="3"/>
      <c r="P10" s="3">
        <f>SUM(I3:I27)*P6</f>
        <v>49.636557164519353</v>
      </c>
      <c r="Q10" s="3">
        <f>SUM(J3:J27)*Q6</f>
        <v>458.23282953903185</v>
      </c>
      <c r="R10" s="3">
        <f>SUM(K3:K27)*R6</f>
        <v>3.1894650506900595</v>
      </c>
      <c r="S10" s="3">
        <f>SUM(L3:L27)*S6</f>
        <v>10.938052617996364</v>
      </c>
    </row>
    <row r="11" spans="1:19" x14ac:dyDescent="0.35">
      <c r="A11" t="s">
        <v>12</v>
      </c>
      <c r="B11">
        <f t="shared" si="9"/>
        <v>1937.114844585009</v>
      </c>
      <c r="C11">
        <f t="shared" si="2"/>
        <v>4252.484481858256</v>
      </c>
      <c r="D11">
        <f t="shared" si="4"/>
        <v>2977.4395372968274</v>
      </c>
      <c r="E11">
        <f t="shared" si="6"/>
        <v>772.11488584853885</v>
      </c>
      <c r="F11">
        <f t="shared" si="8"/>
        <v>60.846250411367379</v>
      </c>
      <c r="G11">
        <f t="shared" si="10"/>
        <v>10000</v>
      </c>
      <c r="I11">
        <f t="shared" si="1"/>
        <v>441.15400796831312</v>
      </c>
      <c r="J11">
        <f t="shared" si="3"/>
        <v>634.01779715824887</v>
      </c>
      <c r="K11">
        <f t="shared" si="5"/>
        <v>253.16744561053906</v>
      </c>
      <c r="L11">
        <f t="shared" si="7"/>
        <v>27.313023170421044</v>
      </c>
      <c r="O11" s="3"/>
      <c r="P11" s="3"/>
      <c r="Q11" s="3"/>
      <c r="R11" s="3"/>
      <c r="S11" s="3"/>
    </row>
    <row r="12" spans="1:19" x14ac:dyDescent="0.35">
      <c r="A12" t="s">
        <v>13</v>
      </c>
      <c r="B12">
        <f t="shared" si="9"/>
        <v>1577.7921478822682</v>
      </c>
      <c r="C12">
        <f t="shared" si="2"/>
        <v>4005.2965793359626</v>
      </c>
      <c r="D12">
        <f t="shared" si="4"/>
        <v>3293.6497816354208</v>
      </c>
      <c r="E12">
        <f t="shared" si="6"/>
        <v>1023.8094964425527</v>
      </c>
      <c r="F12">
        <f t="shared" si="8"/>
        <v>99.451994703794327</v>
      </c>
      <c r="G12">
        <f t="shared" si="10"/>
        <v>10000</v>
      </c>
      <c r="I12">
        <f t="shared" si="1"/>
        <v>359.32269670274076</v>
      </c>
      <c r="J12">
        <f t="shared" si="3"/>
        <v>606.5105992250343</v>
      </c>
      <c r="K12">
        <f t="shared" si="5"/>
        <v>290.30035488644074</v>
      </c>
      <c r="L12">
        <f t="shared" si="7"/>
        <v>38.605744292426948</v>
      </c>
      <c r="O12" s="3"/>
      <c r="P12" s="4" t="s">
        <v>42</v>
      </c>
      <c r="Q12" s="4"/>
      <c r="R12" s="3"/>
      <c r="S12" s="3"/>
    </row>
    <row r="13" spans="1:19" x14ac:dyDescent="0.35">
      <c r="A13" t="s">
        <v>14</v>
      </c>
      <c r="B13">
        <f t="shared" si="9"/>
        <v>1285.1215656510315</v>
      </c>
      <c r="C13">
        <f t="shared" si="2"/>
        <v>3726.7117369394068</v>
      </c>
      <c r="D13">
        <f t="shared" si="4"/>
        <v>3543.7743525537589</v>
      </c>
      <c r="E13">
        <f t="shared" si="6"/>
        <v>1293.7498753298787</v>
      </c>
      <c r="F13">
        <f t="shared" si="8"/>
        <v>150.64246952592197</v>
      </c>
      <c r="G13">
        <f t="shared" si="10"/>
        <v>9999.9999999999982</v>
      </c>
      <c r="I13">
        <f t="shared" si="1"/>
        <v>292.67058223123666</v>
      </c>
      <c r="J13">
        <f t="shared" si="3"/>
        <v>571.25542462779208</v>
      </c>
      <c r="K13">
        <f t="shared" si="5"/>
        <v>321.13085370945362</v>
      </c>
      <c r="L13">
        <f t="shared" si="7"/>
        <v>51.190474822127641</v>
      </c>
      <c r="O13" s="3"/>
      <c r="P13" s="3">
        <f>SUM(P10:S10)</f>
        <v>521.99690437223762</v>
      </c>
      <c r="Q13" s="3"/>
      <c r="R13" s="3"/>
      <c r="S13" s="3"/>
    </row>
    <row r="14" spans="1:19" x14ac:dyDescent="0.35">
      <c r="A14" t="s">
        <v>15</v>
      </c>
      <c r="B14">
        <f t="shared" si="9"/>
        <v>1046.7395472325502</v>
      </c>
      <c r="C14">
        <f t="shared" si="2"/>
        <v>3433.5714938769047</v>
      </c>
      <c r="D14">
        <f t="shared" si="4"/>
        <v>3729.7786146607505</v>
      </c>
      <c r="E14">
        <f t="shared" si="6"/>
        <v>1574.5803809373763</v>
      </c>
      <c r="F14">
        <f t="shared" si="8"/>
        <v>215.32996329241593</v>
      </c>
      <c r="G14">
        <f t="shared" si="10"/>
        <v>9999.9999999999964</v>
      </c>
      <c r="I14">
        <f t="shared" si="1"/>
        <v>238.38201841848118</v>
      </c>
      <c r="J14">
        <f t="shared" si="3"/>
        <v>531.52226148098327</v>
      </c>
      <c r="K14">
        <f t="shared" si="5"/>
        <v>345.51799937399159</v>
      </c>
      <c r="L14">
        <f t="shared" si="7"/>
        <v>64.687493766493944</v>
      </c>
    </row>
    <row r="15" spans="1:19" x14ac:dyDescent="0.35">
      <c r="A15" t="s">
        <v>16</v>
      </c>
      <c r="B15">
        <f t="shared" si="9"/>
        <v>852.57590334308225</v>
      </c>
      <c r="C15">
        <f t="shared" si="2"/>
        <v>3138.0220034521785</v>
      </c>
      <c r="D15">
        <f t="shared" si="4"/>
        <v>3855.8383340455212</v>
      </c>
      <c r="E15">
        <f t="shared" si="6"/>
        <v>1859.5047768199306</v>
      </c>
      <c r="F15">
        <f t="shared" si="8"/>
        <v>294.05898233928474</v>
      </c>
      <c r="G15">
        <f t="shared" si="10"/>
        <v>9999.9999999999964</v>
      </c>
      <c r="I15">
        <f t="shared" si="1"/>
        <v>194.16364388946798</v>
      </c>
      <c r="J15">
        <f t="shared" si="3"/>
        <v>489.71313431419389</v>
      </c>
      <c r="K15">
        <f t="shared" si="5"/>
        <v>363.65341492942326</v>
      </c>
      <c r="L15">
        <f t="shared" si="7"/>
        <v>78.729019046868814</v>
      </c>
    </row>
    <row r="16" spans="1:19" x14ac:dyDescent="0.35">
      <c r="A16" t="s">
        <v>17</v>
      </c>
      <c r="B16">
        <f t="shared" si="9"/>
        <v>694.42840187233628</v>
      </c>
      <c r="C16">
        <f t="shared" si="2"/>
        <v>2848.6091166805572</v>
      </c>
      <c r="D16">
        <f t="shared" si="4"/>
        <v>3927.4544847184502</v>
      </c>
      <c r="E16">
        <f t="shared" si="6"/>
        <v>2142.4737755483725</v>
      </c>
      <c r="F16">
        <f t="shared" si="8"/>
        <v>387.03422118028129</v>
      </c>
      <c r="G16">
        <f t="shared" si="10"/>
        <v>9999.9999999999982</v>
      </c>
      <c r="I16">
        <f t="shared" si="1"/>
        <v>158.14750147074596</v>
      </c>
      <c r="J16">
        <f t="shared" si="3"/>
        <v>447.56038824236731</v>
      </c>
      <c r="K16">
        <f t="shared" si="5"/>
        <v>375.94423756943843</v>
      </c>
      <c r="L16">
        <f t="shared" si="7"/>
        <v>92.975238840996539</v>
      </c>
    </row>
    <row r="17" spans="1:12" x14ac:dyDescent="0.35">
      <c r="A17" t="s">
        <v>18</v>
      </c>
      <c r="B17">
        <f t="shared" si="9"/>
        <v>565.61627350252957</v>
      </c>
      <c r="C17">
        <f t="shared" si="2"/>
        <v>2571.1383697837996</v>
      </c>
      <c r="D17">
        <f t="shared" si="4"/>
        <v>3950.8105477249665</v>
      </c>
      <c r="E17">
        <f t="shared" si="6"/>
        <v>2418.2768990310028</v>
      </c>
      <c r="F17">
        <f t="shared" si="8"/>
        <v>494.15790995769993</v>
      </c>
      <c r="G17">
        <f t="shared" si="10"/>
        <v>9999.9999999999982</v>
      </c>
      <c r="I17">
        <f t="shared" si="1"/>
        <v>128.81212836980677</v>
      </c>
      <c r="J17">
        <f t="shared" si="3"/>
        <v>406.28287526656482</v>
      </c>
      <c r="K17">
        <f t="shared" si="5"/>
        <v>382.92681226004902</v>
      </c>
      <c r="L17">
        <f t="shared" si="7"/>
        <v>107.12368877741864</v>
      </c>
    </row>
    <row r="18" spans="1:12" x14ac:dyDescent="0.35">
      <c r="A18" t="s">
        <v>19</v>
      </c>
      <c r="B18">
        <f t="shared" si="9"/>
        <v>460.69798986951963</v>
      </c>
      <c r="C18">
        <f t="shared" si="2"/>
        <v>2309.3480434263952</v>
      </c>
      <c r="D18">
        <f t="shared" si="4"/>
        <v>3932.3151293121964</v>
      </c>
      <c r="E18">
        <f t="shared" si="6"/>
        <v>2682.5670824826366</v>
      </c>
      <c r="F18">
        <f t="shared" si="8"/>
        <v>615.0717549092501</v>
      </c>
      <c r="G18">
        <f t="shared" si="10"/>
        <v>9999.9999999999982</v>
      </c>
      <c r="I18">
        <f t="shared" si="1"/>
        <v>104.91828363300992</v>
      </c>
      <c r="J18">
        <f t="shared" si="3"/>
        <v>366.70860999041469</v>
      </c>
      <c r="K18">
        <f t="shared" si="5"/>
        <v>385.20402840318434</v>
      </c>
      <c r="L18">
        <f t="shared" si="7"/>
        <v>120.91384495155015</v>
      </c>
    </row>
    <row r="19" spans="1:12" x14ac:dyDescent="0.35">
      <c r="A19" t="s">
        <v>20</v>
      </c>
      <c r="B19">
        <f t="shared" si="9"/>
        <v>375.24139211116039</v>
      </c>
      <c r="C19">
        <f t="shared" si="2"/>
        <v>2065.4338764910644</v>
      </c>
      <c r="D19">
        <f t="shared" si="4"/>
        <v>3878.2851688979472</v>
      </c>
      <c r="E19">
        <f t="shared" si="6"/>
        <v>2931.839453466444</v>
      </c>
      <c r="F19">
        <f t="shared" si="8"/>
        <v>749.20010903338198</v>
      </c>
      <c r="G19">
        <f t="shared" si="10"/>
        <v>9999.9999999999982</v>
      </c>
      <c r="I19">
        <f t="shared" si="1"/>
        <v>85.456597758359266</v>
      </c>
      <c r="J19">
        <f t="shared" si="3"/>
        <v>329.37076469368986</v>
      </c>
      <c r="K19">
        <f t="shared" si="5"/>
        <v>383.40072510793925</v>
      </c>
      <c r="L19">
        <f t="shared" si="7"/>
        <v>134.12835412413185</v>
      </c>
    </row>
    <row r="20" spans="1:12" x14ac:dyDescent="0.35">
      <c r="A20" t="s">
        <v>21</v>
      </c>
      <c r="B20">
        <f t="shared" si="9"/>
        <v>305.63645913324081</v>
      </c>
      <c r="C20">
        <f t="shared" si="2"/>
        <v>1840.4563028344458</v>
      </c>
      <c r="D20">
        <f t="shared" si="4"/>
        <v>3794.7348715649355</v>
      </c>
      <c r="E20">
        <f t="shared" si="6"/>
        <v>3163.3802847606717</v>
      </c>
      <c r="F20">
        <f t="shared" si="8"/>
        <v>895.79208170670415</v>
      </c>
      <c r="G20">
        <f t="shared" si="10"/>
        <v>9999.9999999999982</v>
      </c>
      <c r="I20">
        <f t="shared" si="1"/>
        <v>69.604932977919603</v>
      </c>
      <c r="J20">
        <f t="shared" si="3"/>
        <v>294.58250663453828</v>
      </c>
      <c r="K20">
        <f t="shared" si="5"/>
        <v>378.13280396754999</v>
      </c>
      <c r="L20">
        <f t="shared" si="7"/>
        <v>146.5919726733222</v>
      </c>
    </row>
    <row r="21" spans="1:12" x14ac:dyDescent="0.35">
      <c r="A21" t="s">
        <v>22</v>
      </c>
      <c r="B21">
        <f t="shared" si="9"/>
        <v>248.94280619189419</v>
      </c>
      <c r="C21">
        <f t="shared" si="2"/>
        <v>1634.6548755840295</v>
      </c>
      <c r="D21">
        <f t="shared" si="4"/>
        <v>3687.2433017791172</v>
      </c>
      <c r="E21">
        <f t="shared" si="6"/>
        <v>3375.197920500219</v>
      </c>
      <c r="F21">
        <f t="shared" si="8"/>
        <v>1053.9610959447377</v>
      </c>
      <c r="G21">
        <f t="shared" si="10"/>
        <v>9999.9999999999982</v>
      </c>
      <c r="I21">
        <f t="shared" si="1"/>
        <v>56.693652941346627</v>
      </c>
      <c r="J21">
        <f t="shared" si="3"/>
        <v>262.49508019176301</v>
      </c>
      <c r="K21">
        <f t="shared" si="5"/>
        <v>369.98664997758135</v>
      </c>
      <c r="L21">
        <f t="shared" si="7"/>
        <v>158.16901423803358</v>
      </c>
    </row>
    <row r="22" spans="1:12" x14ac:dyDescent="0.35">
      <c r="A22" t="s">
        <v>23</v>
      </c>
      <c r="B22">
        <f t="shared" si="9"/>
        <v>202.7654715358365</v>
      </c>
      <c r="C22">
        <f t="shared" si="2"/>
        <v>1447.6895586099147</v>
      </c>
      <c r="D22">
        <f t="shared" si="4"/>
        <v>3560.8797314858257</v>
      </c>
      <c r="E22">
        <f t="shared" si="6"/>
        <v>3565.944246398672</v>
      </c>
      <c r="F22">
        <f t="shared" si="8"/>
        <v>1222.7209919697486</v>
      </c>
      <c r="G22">
        <f t="shared" si="10"/>
        <v>9999.9999999999982</v>
      </c>
      <c r="I22">
        <f t="shared" si="1"/>
        <v>46.177334656057702</v>
      </c>
      <c r="J22">
        <f t="shared" si="3"/>
        <v>233.1426516301724</v>
      </c>
      <c r="K22">
        <f t="shared" si="5"/>
        <v>359.50622192346407</v>
      </c>
      <c r="L22">
        <f t="shared" si="7"/>
        <v>168.75989602501096</v>
      </c>
    </row>
    <row r="23" spans="1:12" x14ac:dyDescent="0.35">
      <c r="A23" t="s">
        <v>24</v>
      </c>
      <c r="B23">
        <f t="shared" si="9"/>
        <v>165.1537438501359</v>
      </c>
      <c r="C23">
        <f t="shared" si="2"/>
        <v>1278.824562998876</v>
      </c>
      <c r="D23">
        <f t="shared" si="4"/>
        <v>3420.1706809626967</v>
      </c>
      <c r="E23">
        <f t="shared" si="6"/>
        <v>3734.8328078986065</v>
      </c>
      <c r="F23">
        <f t="shared" si="8"/>
        <v>1401.0182042896822</v>
      </c>
      <c r="G23">
        <f t="shared" si="10"/>
        <v>9999.9999999999964</v>
      </c>
      <c r="I23">
        <f t="shared" si="1"/>
        <v>37.611727685700593</v>
      </c>
      <c r="J23">
        <f t="shared" si="3"/>
        <v>206.47672329673924</v>
      </c>
      <c r="K23">
        <f t="shared" si="5"/>
        <v>347.18577381986813</v>
      </c>
      <c r="L23">
        <f t="shared" si="7"/>
        <v>178.29721231993361</v>
      </c>
    </row>
    <row r="24" spans="1:12" x14ac:dyDescent="0.35">
      <c r="A24" t="s">
        <v>25</v>
      </c>
      <c r="B24">
        <f t="shared" si="9"/>
        <v>134.51875657683473</v>
      </c>
      <c r="C24">
        <f t="shared" si="2"/>
        <v>1127.0671969744624</v>
      </c>
      <c r="D24">
        <f t="shared" si="4"/>
        <v>3269.0963928665483</v>
      </c>
      <c r="E24">
        <f t="shared" si="6"/>
        <v>3881.557808897539</v>
      </c>
      <c r="F24">
        <f t="shared" si="8"/>
        <v>1587.7598446846125</v>
      </c>
      <c r="G24">
        <f t="shared" si="10"/>
        <v>9999.9999999999964</v>
      </c>
      <c r="I24">
        <f t="shared" si="1"/>
        <v>30.634987273301167</v>
      </c>
      <c r="J24">
        <f t="shared" si="3"/>
        <v>182.39235329771483</v>
      </c>
      <c r="K24">
        <f t="shared" si="5"/>
        <v>333.46664139386303</v>
      </c>
      <c r="L24">
        <f t="shared" si="7"/>
        <v>186.74164039493033</v>
      </c>
    </row>
    <row r="25" spans="1:12" x14ac:dyDescent="0.35">
      <c r="A25" t="s">
        <v>26</v>
      </c>
      <c r="B25">
        <f t="shared" si="9"/>
        <v>109.56636797406048</v>
      </c>
      <c r="C25">
        <f t="shared" si="2"/>
        <v>991.27162660875376</v>
      </c>
      <c r="D25">
        <f t="shared" si="4"/>
        <v>3111.1074535305424</v>
      </c>
      <c r="E25">
        <f t="shared" si="6"/>
        <v>4006.2168167571504</v>
      </c>
      <c r="F25">
        <f t="shared" si="8"/>
        <v>1781.8377351294894</v>
      </c>
      <c r="G25">
        <f t="shared" si="10"/>
        <v>9999.9999999999964</v>
      </c>
      <c r="I25">
        <f t="shared" si="1"/>
        <v>24.952388602774253</v>
      </c>
      <c r="J25">
        <f t="shared" si="3"/>
        <v>160.74795896848283</v>
      </c>
      <c r="K25">
        <f t="shared" si="5"/>
        <v>318.73689830448853</v>
      </c>
      <c r="L25">
        <f t="shared" si="7"/>
        <v>194.07789044487697</v>
      </c>
    </row>
    <row r="26" spans="1:12" x14ac:dyDescent="0.35">
      <c r="A26" t="s">
        <v>27</v>
      </c>
      <c r="B26">
        <f t="shared" si="9"/>
        <v>89.242491504672088</v>
      </c>
      <c r="C26">
        <f t="shared" si="2"/>
        <v>870.21538733306863</v>
      </c>
      <c r="D26">
        <f t="shared" si="4"/>
        <v>2949.1545925563878</v>
      </c>
      <c r="E26">
        <f t="shared" si="6"/>
        <v>4109.2389526385205</v>
      </c>
      <c r="F26">
        <f t="shared" si="8"/>
        <v>1982.1485759673469</v>
      </c>
      <c r="G26">
        <f t="shared" si="10"/>
        <v>9999.9999999999964</v>
      </c>
      <c r="I26">
        <f t="shared" si="1"/>
        <v>20.323876469388395</v>
      </c>
      <c r="J26">
        <f t="shared" si="3"/>
        <v>141.38011574507362</v>
      </c>
      <c r="K26">
        <f t="shared" si="5"/>
        <v>303.33297671922799</v>
      </c>
      <c r="L26">
        <f t="shared" si="7"/>
        <v>200.31084083785754</v>
      </c>
    </row>
    <row r="27" spans="1:12" x14ac:dyDescent="0.35">
      <c r="A27" t="s">
        <v>28</v>
      </c>
      <c r="B27">
        <f t="shared" si="9"/>
        <v>72.688567096127315</v>
      </c>
      <c r="C27">
        <f t="shared" si="2"/>
        <v>762.6548421232344</v>
      </c>
      <c r="D27">
        <f t="shared" si="4"/>
        <v>2785.7264894005189</v>
      </c>
      <c r="E27">
        <f t="shared" si="6"/>
        <v>4191.3195777808423</v>
      </c>
      <c r="F27">
        <f t="shared" si="8"/>
        <v>2187.6105235992727</v>
      </c>
      <c r="G27">
        <f t="shared" si="10"/>
        <v>9999.9999999999964</v>
      </c>
      <c r="I27">
        <f t="shared" si="1"/>
        <v>16.553924408544781</v>
      </c>
      <c r="J27">
        <f t="shared" si="3"/>
        <v>124.11446961837902</v>
      </c>
      <c r="K27">
        <f t="shared" si="5"/>
        <v>287.5425727742479</v>
      </c>
      <c r="L27">
        <f t="shared" si="7"/>
        <v>205.46194763192602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Adetokunboh, Olatunji, Dr [olatunji@sun.ac.za]</dc:creator>
  <cp:lastModifiedBy>Adetokunboh, Olatunji, Dr [olatunji@sun.ac.za]</cp:lastModifiedBy>
  <dcterms:created xsi:type="dcterms:W3CDTF">2015-06-05T18:17:20Z</dcterms:created>
  <dcterms:modified xsi:type="dcterms:W3CDTF">2021-08-31T20:29:50Z</dcterms:modified>
</cp:coreProperties>
</file>