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ct\LU-EIIS-Group Dropbox\Carmen Torres\Z. Briefcase\BioTi\OxMet Technologies\2. Eight Alloys - paper\Data in Brief\"/>
    </mc:Choice>
  </mc:AlternateContent>
  <xr:revisionPtr revIDLastSave="0" documentId="13_ncr:1_{05DEC0F5-FDAF-46B7-AE61-F2AAC0AF5331}" xr6:coauthVersionLast="47" xr6:coauthVersionMax="47" xr10:uidLastSave="{00000000-0000-0000-0000-000000000000}"/>
  <bookViews>
    <workbookView xWindow="-110" yWindow="-110" windowWidth="19420" windowHeight="10420" xr2:uid="{628ADF89-19DA-4A8A-B23D-6B07C171D324}"/>
  </bookViews>
  <sheets>
    <sheet name="Sheet1" sheetId="1" r:id="rId1"/>
  </sheets>
  <definedNames>
    <definedName name="_Hlk76033837" localSheetId="0">Sheet1!$A$3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D6" i="1" l="1"/>
  <c r="BD7" i="1"/>
  <c r="BD8" i="1"/>
  <c r="BD9" i="1"/>
  <c r="BD10" i="1"/>
  <c r="BD11" i="1"/>
  <c r="BD12" i="1"/>
  <c r="BD5" i="1"/>
  <c r="BS5" i="1"/>
  <c r="BU6" i="1"/>
  <c r="BU7" i="1"/>
  <c r="BU8" i="1"/>
  <c r="BU9" i="1"/>
  <c r="BU10" i="1"/>
  <c r="BU11" i="1"/>
  <c r="BU12" i="1"/>
  <c r="BU5" i="1"/>
  <c r="BT6" i="1"/>
  <c r="BT7" i="1"/>
  <c r="BT8" i="1"/>
  <c r="BT9" i="1"/>
  <c r="BT10" i="1"/>
  <c r="BT11" i="1"/>
  <c r="BT12" i="1"/>
  <c r="BT5" i="1"/>
  <c r="BS6" i="1"/>
  <c r="BS7" i="1"/>
  <c r="BS8" i="1"/>
  <c r="BS9" i="1"/>
  <c r="BS10" i="1"/>
  <c r="BS11" i="1"/>
  <c r="BS12" i="1"/>
  <c r="BR6" i="1"/>
  <c r="BR7" i="1"/>
  <c r="BR8" i="1"/>
  <c r="BR9" i="1"/>
  <c r="BR10" i="1"/>
  <c r="BR11" i="1"/>
  <c r="BR12" i="1"/>
  <c r="BR5" i="1"/>
  <c r="X20" i="1"/>
  <c r="X21" i="1"/>
  <c r="X22" i="1"/>
  <c r="X23" i="1"/>
  <c r="X24" i="1"/>
  <c r="X25" i="1"/>
  <c r="X26" i="1"/>
  <c r="X19" i="1"/>
  <c r="W7" i="1" l="1"/>
  <c r="W8" i="1"/>
  <c r="W9" i="1"/>
  <c r="W10" i="1"/>
  <c r="W11" i="1"/>
  <c r="W12" i="1"/>
  <c r="W6" i="1"/>
  <c r="W5" i="1"/>
</calcChain>
</file>

<file path=xl/sharedStrings.xml><?xml version="1.0" encoding="utf-8"?>
<sst xmlns="http://schemas.openxmlformats.org/spreadsheetml/2006/main" count="173" uniqueCount="131">
  <si>
    <t>Biological behaviour</t>
  </si>
  <si>
    <t xml:space="preserve">Surface properties </t>
  </si>
  <si>
    <r>
      <t xml:space="preserve">Cell seeding efficiency at 24 </t>
    </r>
    <r>
      <rPr>
        <sz val="8"/>
        <color theme="1"/>
        <rFont val="Calibri"/>
        <family val="2"/>
        <scheme val="minor"/>
      </rPr>
      <t>  </t>
    </r>
    <r>
      <rPr>
        <sz val="10.5"/>
        <color theme="1"/>
        <rFont val="Arial"/>
        <family val="2"/>
      </rPr>
      <t>h, %</t>
    </r>
    <r>
      <rPr>
        <sz val="8"/>
        <color theme="1"/>
        <rFont val="Calibri"/>
        <family val="2"/>
        <scheme val="minor"/>
      </rPr>
      <t>  </t>
    </r>
  </si>
  <si>
    <t>Contact angle, ° ± SD</t>
  </si>
  <si>
    <t>Water</t>
  </si>
  <si>
    <t>Media</t>
  </si>
  <si>
    <t xml:space="preserve">Media (After Preconditioning) </t>
  </si>
  <si>
    <t>MMM label</t>
  </si>
  <si>
    <t>Alloyed label</t>
  </si>
  <si>
    <t>MMM</t>
  </si>
  <si>
    <t>SD</t>
  </si>
  <si>
    <t>Ecm_SD</t>
  </si>
  <si>
    <r>
      <t>s</t>
    </r>
    <r>
      <rPr>
        <sz val="10.5"/>
        <color theme="1"/>
        <rFont val="Arial"/>
        <family val="2"/>
      </rPr>
      <t>ym_SD</t>
    </r>
  </si>
  <si>
    <t>Ecm (GPa)</t>
  </si>
  <si>
    <r>
      <t>e</t>
    </r>
    <r>
      <rPr>
        <sz val="10.5"/>
        <color theme="1"/>
        <rFont val="Arial"/>
        <family val="2"/>
      </rPr>
      <t>ym_SD</t>
    </r>
  </si>
  <si>
    <t>Ti</t>
  </si>
  <si>
    <r>
      <t>s</t>
    </r>
    <r>
      <rPr>
        <vertAlign val="subscript"/>
        <sz val="10.5"/>
        <color theme="1"/>
        <rFont val="Arial"/>
        <family val="2"/>
      </rPr>
      <t xml:space="preserve">ym </t>
    </r>
    <r>
      <rPr>
        <sz val="10.5"/>
        <color theme="1"/>
        <rFont val="Arial"/>
        <family val="2"/>
      </rPr>
      <t>(Mpa)</t>
    </r>
  </si>
  <si>
    <r>
      <t>e</t>
    </r>
    <r>
      <rPr>
        <vertAlign val="subscript"/>
        <sz val="10.5"/>
        <color theme="1"/>
        <rFont val="Arial"/>
        <family val="2"/>
      </rPr>
      <t>ym</t>
    </r>
    <r>
      <rPr>
        <sz val="10.5"/>
        <color theme="1"/>
        <rFont val="Arial"/>
        <family val="2"/>
      </rPr>
      <t xml:space="preserve"> (%)</t>
    </r>
  </si>
  <si>
    <t>Mechanical properties (compressive) at MMM</t>
  </si>
  <si>
    <t>Chemical composition (%wt)</t>
  </si>
  <si>
    <t>Nb</t>
  </si>
  <si>
    <t>Sn</t>
  </si>
  <si>
    <t>Ta</t>
  </si>
  <si>
    <t>Zr</t>
  </si>
  <si>
    <t>EDX</t>
  </si>
  <si>
    <r>
      <rPr>
        <sz val="10.5"/>
        <color theme="1"/>
        <rFont val="Arial"/>
        <family val="2"/>
      </rPr>
      <t>Ratio</t>
    </r>
    <r>
      <rPr>
        <sz val="10.5"/>
        <color theme="1"/>
        <rFont val="Symbol"/>
        <family val="1"/>
        <charset val="2"/>
      </rPr>
      <t xml:space="preserve"> s</t>
    </r>
    <r>
      <rPr>
        <sz val="10.5"/>
        <color theme="1"/>
        <rFont val="Arial"/>
        <family val="2"/>
      </rPr>
      <t>y/E</t>
    </r>
  </si>
  <si>
    <t>Ra_SD</t>
  </si>
  <si>
    <t>Rsm_SD</t>
  </si>
  <si>
    <r>
      <t>R</t>
    </r>
    <r>
      <rPr>
        <vertAlign val="subscript"/>
        <sz val="10.5"/>
        <color theme="1"/>
        <rFont val="Arial"/>
        <family val="2"/>
      </rPr>
      <t>a</t>
    </r>
    <r>
      <rPr>
        <sz val="10.5"/>
        <color theme="1"/>
        <rFont val="Arial"/>
        <family val="2"/>
      </rPr>
      <t xml:space="preserve">, </t>
    </r>
    <r>
      <rPr>
        <sz val="10.5"/>
        <color theme="1"/>
        <rFont val="Symbol"/>
        <family val="1"/>
        <charset val="2"/>
      </rPr>
      <t>m</t>
    </r>
    <r>
      <rPr>
        <sz val="10.5"/>
        <color theme="1"/>
        <rFont val="Arial"/>
        <family val="2"/>
      </rPr>
      <t>m</t>
    </r>
  </si>
  <si>
    <r>
      <t>R</t>
    </r>
    <r>
      <rPr>
        <vertAlign val="subscript"/>
        <sz val="10.5"/>
        <color theme="1"/>
        <rFont val="Arial"/>
        <family val="2"/>
      </rPr>
      <t>Sm</t>
    </r>
    <r>
      <rPr>
        <sz val="10.5"/>
        <color theme="1"/>
        <rFont val="Arial"/>
        <family val="2"/>
      </rPr>
      <t xml:space="preserve">, </t>
    </r>
    <r>
      <rPr>
        <sz val="10.5"/>
        <color theme="1"/>
        <rFont val="Symbol"/>
        <family val="1"/>
        <charset val="2"/>
      </rPr>
      <t>m</t>
    </r>
    <r>
      <rPr>
        <sz val="10.5"/>
        <color theme="1"/>
        <rFont val="Arial"/>
        <family val="2"/>
      </rPr>
      <t>m</t>
    </r>
  </si>
  <si>
    <t>Cell proliferation by d8 (BEFORE PHENOTYPE SWITCH)</t>
  </si>
  <si>
    <t>Cell proliferation by d10 (after PHENOTYPE SWITCH)</t>
  </si>
  <si>
    <t>Cell proliferation by d12 (after PHENOTYPE SWITCH)</t>
  </si>
  <si>
    <t>CSE_SD</t>
  </si>
  <si>
    <t>d8</t>
  </si>
  <si>
    <t>d10</t>
  </si>
  <si>
    <t>d12</t>
  </si>
  <si>
    <t>d21</t>
  </si>
  <si>
    <t xml:space="preserve">Oxide </t>
  </si>
  <si>
    <t>metal</t>
  </si>
  <si>
    <t>suboxidde</t>
  </si>
  <si>
    <t>oxide</t>
  </si>
  <si>
    <t>Ti2p3 O</t>
  </si>
  <si>
    <t>Ti2p3 S</t>
  </si>
  <si>
    <t>Ti2p3 M</t>
  </si>
  <si>
    <t>Nb3d5 O</t>
  </si>
  <si>
    <t>Nb3d5 M</t>
  </si>
  <si>
    <t>Sn3d5 O</t>
  </si>
  <si>
    <t>Sn3d5 M</t>
  </si>
  <si>
    <t>Ta4f7 O</t>
  </si>
  <si>
    <t>Ta4f7 M</t>
  </si>
  <si>
    <t>Zr3d5 O</t>
  </si>
  <si>
    <t>Zr3d5 M</t>
  </si>
  <si>
    <t>O</t>
  </si>
  <si>
    <t>C</t>
  </si>
  <si>
    <t>Others</t>
  </si>
  <si>
    <t>XPS Bulk (composition from survey scans) (%wt)</t>
  </si>
  <si>
    <t>Design intent</t>
  </si>
  <si>
    <t>ICP OES</t>
  </si>
  <si>
    <t>&lt;0.02</t>
  </si>
  <si>
    <t>d12 SD</t>
  </si>
  <si>
    <t>d10 SD</t>
  </si>
  <si>
    <t>d8 SD</t>
  </si>
  <si>
    <t>d6 SD</t>
  </si>
  <si>
    <t>d6</t>
  </si>
  <si>
    <t>d1</t>
  </si>
  <si>
    <t>d1 SD</t>
  </si>
  <si>
    <t>Cell Proliferation, Cell count, no. cells</t>
  </si>
  <si>
    <t>ug/mL</t>
  </si>
  <si>
    <t>Maturation (d21) Calcium deposition</t>
  </si>
  <si>
    <t>d21 sd</t>
  </si>
  <si>
    <t>Differentiation</t>
  </si>
  <si>
    <t>O1s</t>
  </si>
  <si>
    <t>C1s</t>
  </si>
  <si>
    <t>C-C, C-H</t>
  </si>
  <si>
    <t>C-O</t>
  </si>
  <si>
    <t>Oxide composition (XPS), Atomic %</t>
  </si>
  <si>
    <t>TiO2</t>
  </si>
  <si>
    <t>ZrO2</t>
  </si>
  <si>
    <t>Ti2O3</t>
  </si>
  <si>
    <t>SnO</t>
  </si>
  <si>
    <t>Nb2O5</t>
  </si>
  <si>
    <t>Ta2O5</t>
  </si>
  <si>
    <t>Surface Oxide composition, % of total (working out %s once C and O and others contributions have been taken out)</t>
  </si>
  <si>
    <t>ALP at days 7, 14 and 21</t>
  </si>
  <si>
    <t>DNA value (~cell count) d7</t>
  </si>
  <si>
    <t>DNA d7, SD</t>
  </si>
  <si>
    <t>DNA value (~cell count) d14</t>
  </si>
  <si>
    <t>DNA d14, SD</t>
  </si>
  <si>
    <t>DNA value (~cell count) d21</t>
  </si>
  <si>
    <t>DNA d21, SD</t>
  </si>
  <si>
    <t>Protein content d7, SD</t>
  </si>
  <si>
    <t>Protein content d14, SD</t>
  </si>
  <si>
    <t>Protein content d21, SD</t>
  </si>
  <si>
    <t>ALP d7, SD</t>
  </si>
  <si>
    <t>ALP levels (mid-term diff marker), d14</t>
  </si>
  <si>
    <t>ALP d14, SD</t>
  </si>
  <si>
    <t>ALP levels (mid-term diff marker), d21</t>
  </si>
  <si>
    <t>ALP d21, SD</t>
  </si>
  <si>
    <t>Protein content, normalised by DNA (~cell size) d7</t>
  </si>
  <si>
    <t>Protein content normalised (~cell size) d14</t>
  </si>
  <si>
    <t>Protein content normalised (~cell size) d21</t>
  </si>
  <si>
    <t>ALP levels (mid-term diff marker) normalised, d7</t>
  </si>
  <si>
    <t>Results including the second round</t>
  </si>
  <si>
    <t>Surface Free Energy</t>
  </si>
  <si>
    <t>SFE_Zis, mN/m</t>
  </si>
  <si>
    <t>SFE_OWRK total mN/m</t>
  </si>
  <si>
    <t>SFE_OWRK dispersive</t>
  </si>
  <si>
    <t>SFE_OWRK polar</t>
  </si>
  <si>
    <t>Proliferation rate</t>
  </si>
  <si>
    <t>d1d6</t>
  </si>
  <si>
    <t>d6d8</t>
  </si>
  <si>
    <t>d8d10</t>
  </si>
  <si>
    <t>d10d12</t>
  </si>
  <si>
    <t>Oxide thickness  (nm)</t>
  </si>
  <si>
    <t>TixOx</t>
  </si>
  <si>
    <t>NbxOx</t>
  </si>
  <si>
    <t>SnxOx</t>
  </si>
  <si>
    <t>TaxOx</t>
  </si>
  <si>
    <t>ZrxOx</t>
  </si>
  <si>
    <t>Alloy 1</t>
  </si>
  <si>
    <t>Alloy 2</t>
  </si>
  <si>
    <t>Alloy 3</t>
  </si>
  <si>
    <t>Alloy 4</t>
  </si>
  <si>
    <t>Alloy 5</t>
  </si>
  <si>
    <t>Alloy 6</t>
  </si>
  <si>
    <t>Alloy 7</t>
  </si>
  <si>
    <t>Alloy 8</t>
  </si>
  <si>
    <t>N</t>
  </si>
  <si>
    <t>&lt;0.1</t>
  </si>
  <si>
    <t>see other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</si>
</sst>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E+00"/>
  </numFmts>
  <fonts count="13" x14ac:knownFonts="1">
    <font>
      <sz val="11"/>
      <color theme="1"/>
      <name val="Calibri"/>
      <family val="2"/>
      <scheme val="minor"/>
    </font>
    <font>
      <sz val="10.5"/>
      <color theme="1"/>
      <name val="Arial"/>
      <family val="2"/>
    </font>
    <font>
      <sz val="10.5"/>
      <color theme="1"/>
      <name val="Symbol"/>
      <family val="1"/>
      <charset val="2"/>
    </font>
    <font>
      <vertAlign val="subscript"/>
      <sz val="10.5"/>
      <color theme="1"/>
      <name val="Arial"/>
      <family val="2"/>
    </font>
    <font>
      <sz val="8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.5"/>
      <name val="Arial"/>
      <family val="2"/>
    </font>
    <font>
      <sz val="10.5"/>
      <color theme="1"/>
      <name val="Symbol"/>
      <family val="2"/>
      <charset val="2"/>
    </font>
    <font>
      <b/>
      <sz val="10.5"/>
      <color theme="1"/>
      <name val="Arial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33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2" borderId="0" xfId="0" applyFill="1"/>
    <xf numFmtId="0" fontId="1" fillId="2" borderId="4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0" fontId="0" fillId="3" borderId="0" xfId="0" applyFill="1"/>
    <xf numFmtId="0" fontId="5" fillId="3" borderId="5" xfId="0" applyFont="1" applyFill="1" applyBorder="1" applyAlignment="1">
      <alignment vertical="center" wrapText="1"/>
    </xf>
    <xf numFmtId="0" fontId="6" fillId="3" borderId="5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0" fillId="4" borderId="0" xfId="0" applyFill="1"/>
    <xf numFmtId="0" fontId="1" fillId="4" borderId="0" xfId="0" applyFont="1" applyFill="1" applyAlignment="1">
      <alignment vertical="center" wrapText="1"/>
    </xf>
    <xf numFmtId="0" fontId="1" fillId="4" borderId="11" xfId="0" applyFont="1" applyFill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1" fillId="0" borderId="19" xfId="0" applyFont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5" fillId="3" borderId="21" xfId="0" applyFont="1" applyFill="1" applyBorder="1" applyAlignment="1">
      <alignment vertical="center" wrapText="1"/>
    </xf>
    <xf numFmtId="0" fontId="1" fillId="3" borderId="16" xfId="0" applyFont="1" applyFill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164" fontId="0" fillId="0" borderId="23" xfId="0" applyNumberFormat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164" fontId="0" fillId="0" borderId="26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164" fontId="0" fillId="0" borderId="28" xfId="0" applyNumberFormat="1" applyBorder="1" applyAlignment="1">
      <alignment horizontal="center"/>
    </xf>
    <xf numFmtId="0" fontId="0" fillId="2" borderId="29" xfId="0" applyFill="1" applyBorder="1"/>
    <xf numFmtId="0" fontId="0" fillId="2" borderId="30" xfId="0" applyFill="1" applyBorder="1"/>
    <xf numFmtId="164" fontId="0" fillId="0" borderId="31" xfId="0" applyNumberFormat="1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164" fontId="0" fillId="0" borderId="33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34" xfId="0" applyFont="1" applyBorder="1" applyAlignment="1">
      <alignment vertical="center" wrapText="1"/>
    </xf>
    <xf numFmtId="0" fontId="1" fillId="0" borderId="35" xfId="0" applyFont="1" applyBorder="1" applyAlignment="1">
      <alignment vertical="center" wrapText="1"/>
    </xf>
    <xf numFmtId="0" fontId="1" fillId="4" borderId="24" xfId="0" applyFont="1" applyFill="1" applyBorder="1" applyAlignment="1">
      <alignment vertical="center" wrapText="1"/>
    </xf>
    <xf numFmtId="0" fontId="1" fillId="4" borderId="0" xfId="0" applyFont="1" applyFill="1" applyAlignment="1">
      <alignment horizontal="center" vertical="center" wrapText="1"/>
    </xf>
    <xf numFmtId="0" fontId="1" fillId="4" borderId="27" xfId="0" applyFont="1" applyFill="1" applyBorder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0" fillId="5" borderId="0" xfId="0" applyFill="1"/>
    <xf numFmtId="0" fontId="0" fillId="5" borderId="6" xfId="0" applyFill="1" applyBorder="1"/>
    <xf numFmtId="0" fontId="0" fillId="5" borderId="12" xfId="0" applyFill="1" applyBorder="1"/>
    <xf numFmtId="0" fontId="0" fillId="5" borderId="36" xfId="0" applyFill="1" applyBorder="1"/>
    <xf numFmtId="0" fontId="1" fillId="5" borderId="37" xfId="0" applyFont="1" applyFill="1" applyBorder="1" applyAlignment="1">
      <alignment vertical="center" wrapText="1"/>
    </xf>
    <xf numFmtId="0" fontId="0" fillId="5" borderId="37" xfId="0" applyFill="1" applyBorder="1"/>
    <xf numFmtId="0" fontId="0" fillId="5" borderId="5" xfId="0" applyFill="1" applyBorder="1"/>
    <xf numFmtId="0" fontId="0" fillId="5" borderId="0" xfId="0" applyFill="1" applyAlignment="1">
      <alignment horizontal="center"/>
    </xf>
    <xf numFmtId="0" fontId="0" fillId="5" borderId="6" xfId="0" applyFill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5" borderId="0" xfId="0" applyFont="1" applyFill="1" applyAlignment="1">
      <alignment horizontal="center" wrapText="1"/>
    </xf>
    <xf numFmtId="0" fontId="1" fillId="6" borderId="8" xfId="0" applyFont="1" applyFill="1" applyBorder="1" applyAlignment="1">
      <alignment vertical="center" wrapText="1"/>
    </xf>
    <xf numFmtId="0" fontId="9" fillId="6" borderId="8" xfId="0" applyFont="1" applyFill="1" applyBorder="1" applyAlignment="1">
      <alignment vertical="center" wrapText="1"/>
    </xf>
    <xf numFmtId="0" fontId="0" fillId="6" borderId="0" xfId="0" applyFill="1"/>
    <xf numFmtId="0" fontId="1" fillId="6" borderId="6" xfId="0" applyFont="1" applyFill="1" applyBorder="1" applyAlignment="1">
      <alignment vertical="center" wrapText="1"/>
    </xf>
    <xf numFmtId="0" fontId="1" fillId="6" borderId="21" xfId="0" applyFont="1" applyFill="1" applyBorder="1" applyAlignment="1">
      <alignment vertical="center" wrapText="1"/>
    </xf>
    <xf numFmtId="0" fontId="1" fillId="6" borderId="17" xfId="0" applyFont="1" applyFill="1" applyBorder="1" applyAlignment="1">
      <alignment vertical="center" wrapText="1"/>
    </xf>
    <xf numFmtId="0" fontId="1" fillId="6" borderId="15" xfId="0" applyFont="1" applyFill="1" applyBorder="1" applyAlignment="1">
      <alignment vertical="center" wrapText="1"/>
    </xf>
    <xf numFmtId="0" fontId="1" fillId="6" borderId="24" xfId="0" applyFont="1" applyFill="1" applyBorder="1" applyAlignment="1">
      <alignment vertical="center" wrapText="1"/>
    </xf>
    <xf numFmtId="0" fontId="1" fillId="6" borderId="27" xfId="0" applyFont="1" applyFill="1" applyBorder="1" applyAlignment="1">
      <alignment vertical="center" wrapText="1"/>
    </xf>
    <xf numFmtId="0" fontId="0" fillId="6" borderId="12" xfId="0" applyFill="1" applyBorder="1"/>
    <xf numFmtId="0" fontId="1" fillId="6" borderId="0" xfId="0" applyFont="1" applyFill="1" applyAlignment="1">
      <alignment vertical="center" wrapText="1"/>
    </xf>
    <xf numFmtId="0" fontId="0" fillId="6" borderId="6" xfId="0" applyFill="1" applyBorder="1"/>
    <xf numFmtId="0" fontId="1" fillId="6" borderId="22" xfId="0" applyFont="1" applyFill="1" applyBorder="1" applyAlignment="1">
      <alignment vertical="center" wrapText="1"/>
    </xf>
    <xf numFmtId="0" fontId="1" fillId="6" borderId="16" xfId="0" applyFont="1" applyFill="1" applyBorder="1" applyAlignment="1">
      <alignment vertical="center" wrapText="1"/>
    </xf>
    <xf numFmtId="0" fontId="0" fillId="7" borderId="0" xfId="0" applyFill="1"/>
    <xf numFmtId="0" fontId="0" fillId="0" borderId="30" xfId="0" applyBorder="1"/>
    <xf numFmtId="164" fontId="0" fillId="0" borderId="30" xfId="0" applyNumberFormat="1" applyBorder="1" applyAlignment="1">
      <alignment horizontal="center"/>
    </xf>
    <xf numFmtId="0" fontId="0" fillId="2" borderId="38" xfId="0" applyFill="1" applyBorder="1"/>
    <xf numFmtId="0" fontId="10" fillId="8" borderId="0" xfId="0" applyFont="1" applyFill="1" applyAlignment="1">
      <alignment wrapText="1"/>
    </xf>
    <xf numFmtId="0" fontId="10" fillId="3" borderId="0" xfId="0" applyFont="1" applyFill="1" applyAlignment="1">
      <alignment wrapText="1"/>
    </xf>
    <xf numFmtId="0" fontId="10" fillId="9" borderId="0" xfId="0" applyFont="1" applyFill="1" applyAlignment="1">
      <alignment wrapText="1"/>
    </xf>
    <xf numFmtId="165" fontId="0" fillId="0" borderId="0" xfId="0" applyNumberFormat="1"/>
    <xf numFmtId="165" fontId="0" fillId="6" borderId="0" xfId="0" applyNumberFormat="1" applyFill="1"/>
    <xf numFmtId="0" fontId="12" fillId="9" borderId="0" xfId="0" applyFont="1" applyFill="1" applyAlignment="1">
      <alignment wrapText="1"/>
    </xf>
    <xf numFmtId="0" fontId="12" fillId="8" borderId="0" xfId="0" applyFont="1" applyFill="1" applyAlignment="1">
      <alignment wrapText="1"/>
    </xf>
    <xf numFmtId="0" fontId="12" fillId="3" borderId="0" xfId="0" applyFont="1" applyFill="1" applyAlignment="1">
      <alignment wrapText="1"/>
    </xf>
    <xf numFmtId="0" fontId="1" fillId="10" borderId="34" xfId="0" applyFont="1" applyFill="1" applyBorder="1" applyAlignment="1">
      <alignment vertical="center" wrapText="1"/>
    </xf>
    <xf numFmtId="0" fontId="1" fillId="10" borderId="39" xfId="0" applyFont="1" applyFill="1" applyBorder="1" applyAlignment="1">
      <alignment vertical="center" wrapText="1"/>
    </xf>
    <xf numFmtId="0" fontId="0" fillId="10" borderId="0" xfId="0" applyFill="1" applyAlignment="1">
      <alignment horizontal="center"/>
    </xf>
    <xf numFmtId="0" fontId="1" fillId="10" borderId="0" xfId="0" applyFont="1" applyFill="1" applyAlignment="1">
      <alignment vertical="center" wrapText="1"/>
    </xf>
    <xf numFmtId="0" fontId="1" fillId="5" borderId="0" xfId="0" applyFont="1" applyFill="1" applyAlignment="1">
      <alignment horizontal="center" vertical="center" wrapText="1"/>
    </xf>
    <xf numFmtId="0" fontId="0" fillId="10" borderId="0" xfId="0" applyFill="1"/>
    <xf numFmtId="0" fontId="1" fillId="11" borderId="34" xfId="0" applyFont="1" applyFill="1" applyBorder="1" applyAlignment="1">
      <alignment vertical="center" wrapText="1"/>
    </xf>
    <xf numFmtId="0" fontId="1" fillId="11" borderId="39" xfId="0" applyFont="1" applyFill="1" applyBorder="1" applyAlignment="1">
      <alignment vertical="center" wrapText="1"/>
    </xf>
    <xf numFmtId="0" fontId="1" fillId="11" borderId="0" xfId="0" applyFont="1" applyFill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0" fontId="6" fillId="2" borderId="5" xfId="0" applyFont="1" applyFill="1" applyBorder="1" applyAlignment="1">
      <alignment vertical="center" wrapText="1"/>
    </xf>
    <xf numFmtId="0" fontId="1" fillId="10" borderId="0" xfId="0" applyFont="1" applyFill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1" fillId="11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8" fillId="2" borderId="0" xfId="0" applyFont="1" applyFill="1" applyBorder="1" applyAlignment="1">
      <alignment vertical="center" wrapText="1"/>
    </xf>
    <xf numFmtId="0" fontId="9" fillId="2" borderId="0" xfId="0" applyFont="1" applyFill="1" applyBorder="1" applyAlignment="1">
      <alignment vertical="center" wrapText="1"/>
    </xf>
    <xf numFmtId="0" fontId="9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33"/>
      <color rgb="FFFFCCFF"/>
      <color rgb="FFFF00FF"/>
      <color rgb="FF33CC33"/>
      <color rgb="FFFFFFCC"/>
      <color rgb="FFFF0066"/>
      <color rgb="FF000000"/>
      <color rgb="FF008000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Sheet1!$A$19:$B$19</c:f>
              <c:strCache>
                <c:ptCount val="2"/>
                <c:pt idx="0">
                  <c:v>Alloy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Sheet1!$Q$18:$W$18</c:f>
              <c:strCache>
                <c:ptCount val="7"/>
                <c:pt idx="0">
                  <c:v>Ti</c:v>
                </c:pt>
                <c:pt idx="1">
                  <c:v>Nb</c:v>
                </c:pt>
                <c:pt idx="2">
                  <c:v>Sn</c:v>
                </c:pt>
                <c:pt idx="3">
                  <c:v>Ta</c:v>
                </c:pt>
                <c:pt idx="4">
                  <c:v>Zr</c:v>
                </c:pt>
                <c:pt idx="5">
                  <c:v>O</c:v>
                </c:pt>
                <c:pt idx="6">
                  <c:v>C</c:v>
                </c:pt>
              </c:strCache>
            </c:strRef>
          </c:cat>
          <c:val>
            <c:numRef>
              <c:f>Sheet1!$Q$19:$W$19</c:f>
              <c:numCache>
                <c:formatCode>0.0</c:formatCode>
                <c:ptCount val="7"/>
                <c:pt idx="0">
                  <c:v>12.48</c:v>
                </c:pt>
                <c:pt idx="1">
                  <c:v>4.66</c:v>
                </c:pt>
                <c:pt idx="2">
                  <c:v>4.16</c:v>
                </c:pt>
                <c:pt idx="3">
                  <c:v>1.81</c:v>
                </c:pt>
                <c:pt idx="4">
                  <c:v>4.57</c:v>
                </c:pt>
                <c:pt idx="5">
                  <c:v>32.97</c:v>
                </c:pt>
                <c:pt idx="6">
                  <c:v>24.06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65-4214-B6AD-7ED6C53A269E}"/>
            </c:ext>
          </c:extLst>
        </c:ser>
        <c:ser>
          <c:idx val="1"/>
          <c:order val="1"/>
          <c:tx>
            <c:strRef>
              <c:f>Sheet1!$A$20:$B$20</c:f>
              <c:strCache>
                <c:ptCount val="2"/>
                <c:pt idx="0">
                  <c:v>Alloy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Sheet1!$Q$18:$W$18</c:f>
              <c:strCache>
                <c:ptCount val="7"/>
                <c:pt idx="0">
                  <c:v>Ti</c:v>
                </c:pt>
                <c:pt idx="1">
                  <c:v>Nb</c:v>
                </c:pt>
                <c:pt idx="2">
                  <c:v>Sn</c:v>
                </c:pt>
                <c:pt idx="3">
                  <c:v>Ta</c:v>
                </c:pt>
                <c:pt idx="4">
                  <c:v>Zr</c:v>
                </c:pt>
                <c:pt idx="5">
                  <c:v>O</c:v>
                </c:pt>
                <c:pt idx="6">
                  <c:v>C</c:v>
                </c:pt>
              </c:strCache>
            </c:strRef>
          </c:cat>
          <c:val>
            <c:numRef>
              <c:f>Sheet1!$Q$20:$W$20</c:f>
              <c:numCache>
                <c:formatCode>0.0</c:formatCode>
                <c:ptCount val="7"/>
                <c:pt idx="0">
                  <c:v>8.36</c:v>
                </c:pt>
                <c:pt idx="1">
                  <c:v>1.43</c:v>
                </c:pt>
                <c:pt idx="2">
                  <c:v>2.44</c:v>
                </c:pt>
                <c:pt idx="3">
                  <c:v>1.86</c:v>
                </c:pt>
                <c:pt idx="4">
                  <c:v>3.75</c:v>
                </c:pt>
                <c:pt idx="5">
                  <c:v>35.24</c:v>
                </c:pt>
                <c:pt idx="6">
                  <c:v>21.93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65-4214-B6AD-7ED6C53A269E}"/>
            </c:ext>
          </c:extLst>
        </c:ser>
        <c:ser>
          <c:idx val="2"/>
          <c:order val="2"/>
          <c:tx>
            <c:strRef>
              <c:f>Sheet1!$A$21:$B$21</c:f>
              <c:strCache>
                <c:ptCount val="2"/>
                <c:pt idx="0">
                  <c:v>Alloy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Sheet1!$Q$18:$W$18</c:f>
              <c:strCache>
                <c:ptCount val="7"/>
                <c:pt idx="0">
                  <c:v>Ti</c:v>
                </c:pt>
                <c:pt idx="1">
                  <c:v>Nb</c:v>
                </c:pt>
                <c:pt idx="2">
                  <c:v>Sn</c:v>
                </c:pt>
                <c:pt idx="3">
                  <c:v>Ta</c:v>
                </c:pt>
                <c:pt idx="4">
                  <c:v>Zr</c:v>
                </c:pt>
                <c:pt idx="5">
                  <c:v>O</c:v>
                </c:pt>
                <c:pt idx="6">
                  <c:v>C</c:v>
                </c:pt>
              </c:strCache>
            </c:strRef>
          </c:cat>
          <c:val>
            <c:numRef>
              <c:f>Sheet1!$Q$21:$W$21</c:f>
              <c:numCache>
                <c:formatCode>0.0</c:formatCode>
                <c:ptCount val="7"/>
                <c:pt idx="0">
                  <c:v>17.350000000000001</c:v>
                </c:pt>
                <c:pt idx="1">
                  <c:v>3.45</c:v>
                </c:pt>
                <c:pt idx="2">
                  <c:v>2.76</c:v>
                </c:pt>
                <c:pt idx="3">
                  <c:v>1.68</c:v>
                </c:pt>
                <c:pt idx="4">
                  <c:v>5.93</c:v>
                </c:pt>
                <c:pt idx="5">
                  <c:v>35.4</c:v>
                </c:pt>
                <c:pt idx="6">
                  <c:v>17.23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65-4214-B6AD-7ED6C53A269E}"/>
            </c:ext>
          </c:extLst>
        </c:ser>
        <c:ser>
          <c:idx val="3"/>
          <c:order val="3"/>
          <c:tx>
            <c:strRef>
              <c:f>Sheet1!$A$22:$B$22</c:f>
              <c:strCache>
                <c:ptCount val="2"/>
                <c:pt idx="0">
                  <c:v>Alloy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Sheet1!$Q$18:$W$18</c:f>
              <c:strCache>
                <c:ptCount val="7"/>
                <c:pt idx="0">
                  <c:v>Ti</c:v>
                </c:pt>
                <c:pt idx="1">
                  <c:v>Nb</c:v>
                </c:pt>
                <c:pt idx="2">
                  <c:v>Sn</c:v>
                </c:pt>
                <c:pt idx="3">
                  <c:v>Ta</c:v>
                </c:pt>
                <c:pt idx="4">
                  <c:v>Zr</c:v>
                </c:pt>
                <c:pt idx="5">
                  <c:v>O</c:v>
                </c:pt>
                <c:pt idx="6">
                  <c:v>C</c:v>
                </c:pt>
              </c:strCache>
            </c:strRef>
          </c:cat>
          <c:val>
            <c:numRef>
              <c:f>Sheet1!$Q$22:$W$22</c:f>
              <c:numCache>
                <c:formatCode>0.0</c:formatCode>
                <c:ptCount val="7"/>
                <c:pt idx="0">
                  <c:v>15.8</c:v>
                </c:pt>
                <c:pt idx="1">
                  <c:v>6.54</c:v>
                </c:pt>
                <c:pt idx="2">
                  <c:v>3.65</c:v>
                </c:pt>
                <c:pt idx="3">
                  <c:v>1.59</c:v>
                </c:pt>
                <c:pt idx="4">
                  <c:v>4.0149999999999997</c:v>
                </c:pt>
                <c:pt idx="5">
                  <c:v>35.14</c:v>
                </c:pt>
                <c:pt idx="6">
                  <c:v>13.09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65-4214-B6AD-7ED6C53A269E}"/>
            </c:ext>
          </c:extLst>
        </c:ser>
        <c:ser>
          <c:idx val="4"/>
          <c:order val="4"/>
          <c:tx>
            <c:strRef>
              <c:f>Sheet1!$A$23:$B$23</c:f>
              <c:strCache>
                <c:ptCount val="2"/>
                <c:pt idx="0">
                  <c:v>Alloy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Sheet1!$Q$18:$W$18</c:f>
              <c:strCache>
                <c:ptCount val="7"/>
                <c:pt idx="0">
                  <c:v>Ti</c:v>
                </c:pt>
                <c:pt idx="1">
                  <c:v>Nb</c:v>
                </c:pt>
                <c:pt idx="2">
                  <c:v>Sn</c:v>
                </c:pt>
                <c:pt idx="3">
                  <c:v>Ta</c:v>
                </c:pt>
                <c:pt idx="4">
                  <c:v>Zr</c:v>
                </c:pt>
                <c:pt idx="5">
                  <c:v>O</c:v>
                </c:pt>
                <c:pt idx="6">
                  <c:v>C</c:v>
                </c:pt>
              </c:strCache>
            </c:strRef>
          </c:cat>
          <c:val>
            <c:numRef>
              <c:f>Sheet1!$Q$23:$W$23</c:f>
              <c:numCache>
                <c:formatCode>0.0</c:formatCode>
                <c:ptCount val="7"/>
                <c:pt idx="0">
                  <c:v>12.64</c:v>
                </c:pt>
                <c:pt idx="1">
                  <c:v>3.24</c:v>
                </c:pt>
                <c:pt idx="2">
                  <c:v>1.18</c:v>
                </c:pt>
                <c:pt idx="3">
                  <c:v>1.8</c:v>
                </c:pt>
                <c:pt idx="4">
                  <c:v>3.64</c:v>
                </c:pt>
                <c:pt idx="5">
                  <c:v>34.75</c:v>
                </c:pt>
                <c:pt idx="6">
                  <c:v>20.8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65-4214-B6AD-7ED6C53A269E}"/>
            </c:ext>
          </c:extLst>
        </c:ser>
        <c:ser>
          <c:idx val="5"/>
          <c:order val="5"/>
          <c:tx>
            <c:strRef>
              <c:f>Sheet1!$A$24:$B$24</c:f>
              <c:strCache>
                <c:ptCount val="2"/>
                <c:pt idx="0">
                  <c:v>Alloy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Sheet1!$Q$18:$W$18</c:f>
              <c:strCache>
                <c:ptCount val="7"/>
                <c:pt idx="0">
                  <c:v>Ti</c:v>
                </c:pt>
                <c:pt idx="1">
                  <c:v>Nb</c:v>
                </c:pt>
                <c:pt idx="2">
                  <c:v>Sn</c:v>
                </c:pt>
                <c:pt idx="3">
                  <c:v>Ta</c:v>
                </c:pt>
                <c:pt idx="4">
                  <c:v>Zr</c:v>
                </c:pt>
                <c:pt idx="5">
                  <c:v>O</c:v>
                </c:pt>
                <c:pt idx="6">
                  <c:v>C</c:v>
                </c:pt>
              </c:strCache>
            </c:strRef>
          </c:cat>
          <c:val>
            <c:numRef>
              <c:f>Sheet1!$Q$24:$W$24</c:f>
              <c:numCache>
                <c:formatCode>0.0</c:formatCode>
                <c:ptCount val="7"/>
                <c:pt idx="0">
                  <c:v>21.99</c:v>
                </c:pt>
                <c:pt idx="1">
                  <c:v>6.27</c:v>
                </c:pt>
                <c:pt idx="2">
                  <c:v>4.8099999999999996</c:v>
                </c:pt>
                <c:pt idx="3">
                  <c:v>0.81499999999999995</c:v>
                </c:pt>
                <c:pt idx="4">
                  <c:v>2.0539999999999998</c:v>
                </c:pt>
                <c:pt idx="5">
                  <c:v>35.82</c:v>
                </c:pt>
                <c:pt idx="6" formatCode="General">
                  <c:v>13.89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65-4214-B6AD-7ED6C53A269E}"/>
            </c:ext>
          </c:extLst>
        </c:ser>
        <c:ser>
          <c:idx val="6"/>
          <c:order val="6"/>
          <c:tx>
            <c:strRef>
              <c:f>Sheet1!$A$25:$B$25</c:f>
              <c:strCache>
                <c:ptCount val="2"/>
                <c:pt idx="0">
                  <c:v>Alloy 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Sheet1!$Q$18:$W$18</c:f>
              <c:strCache>
                <c:ptCount val="7"/>
                <c:pt idx="0">
                  <c:v>Ti</c:v>
                </c:pt>
                <c:pt idx="1">
                  <c:v>Nb</c:v>
                </c:pt>
                <c:pt idx="2">
                  <c:v>Sn</c:v>
                </c:pt>
                <c:pt idx="3">
                  <c:v>Ta</c:v>
                </c:pt>
                <c:pt idx="4">
                  <c:v>Zr</c:v>
                </c:pt>
                <c:pt idx="5">
                  <c:v>O</c:v>
                </c:pt>
                <c:pt idx="6">
                  <c:v>C</c:v>
                </c:pt>
              </c:strCache>
            </c:strRef>
          </c:cat>
          <c:val>
            <c:numRef>
              <c:f>Sheet1!$Q$25:$W$25</c:f>
              <c:numCache>
                <c:formatCode>0.0</c:formatCode>
                <c:ptCount val="7"/>
                <c:pt idx="0">
                  <c:v>14.39</c:v>
                </c:pt>
                <c:pt idx="1">
                  <c:v>5.34</c:v>
                </c:pt>
                <c:pt idx="2">
                  <c:v>2.1</c:v>
                </c:pt>
                <c:pt idx="3">
                  <c:v>0.8</c:v>
                </c:pt>
                <c:pt idx="4">
                  <c:v>6.4550000000000001</c:v>
                </c:pt>
                <c:pt idx="5">
                  <c:v>31.84</c:v>
                </c:pt>
                <c:pt idx="6">
                  <c:v>16.45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65-4214-B6AD-7ED6C53A269E}"/>
            </c:ext>
          </c:extLst>
        </c:ser>
        <c:ser>
          <c:idx val="7"/>
          <c:order val="7"/>
          <c:tx>
            <c:strRef>
              <c:f>Sheet1!$A$26:$B$26</c:f>
              <c:strCache>
                <c:ptCount val="2"/>
                <c:pt idx="0">
                  <c:v>Alloy 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Sheet1!$Q$18:$W$18</c:f>
              <c:strCache>
                <c:ptCount val="7"/>
                <c:pt idx="0">
                  <c:v>Ti</c:v>
                </c:pt>
                <c:pt idx="1">
                  <c:v>Nb</c:v>
                </c:pt>
                <c:pt idx="2">
                  <c:v>Sn</c:v>
                </c:pt>
                <c:pt idx="3">
                  <c:v>Ta</c:v>
                </c:pt>
                <c:pt idx="4">
                  <c:v>Zr</c:v>
                </c:pt>
                <c:pt idx="5">
                  <c:v>O</c:v>
                </c:pt>
                <c:pt idx="6">
                  <c:v>C</c:v>
                </c:pt>
              </c:strCache>
            </c:strRef>
          </c:cat>
          <c:val>
            <c:numRef>
              <c:f>Sheet1!$Q$26:$W$26</c:f>
              <c:numCache>
                <c:formatCode>0.0</c:formatCode>
                <c:ptCount val="7"/>
                <c:pt idx="0">
                  <c:v>14.78</c:v>
                </c:pt>
                <c:pt idx="1">
                  <c:v>8.73</c:v>
                </c:pt>
                <c:pt idx="2">
                  <c:v>0</c:v>
                </c:pt>
                <c:pt idx="3">
                  <c:v>1.62</c:v>
                </c:pt>
                <c:pt idx="4">
                  <c:v>7.75</c:v>
                </c:pt>
                <c:pt idx="5">
                  <c:v>35.369999999999997</c:v>
                </c:pt>
                <c:pt idx="6">
                  <c:v>14.39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65-4214-B6AD-7ED6C53A2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3309920"/>
        <c:axId val="1223306640"/>
      </c:barChart>
      <c:catAx>
        <c:axId val="122330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306640"/>
        <c:crosses val="autoZero"/>
        <c:auto val="1"/>
        <c:lblAlgn val="ctr"/>
        <c:lblOffset val="100"/>
        <c:noMultiLvlLbl val="0"/>
      </c:catAx>
      <c:valAx>
        <c:axId val="122330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30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CSE vs Maturation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Sheet1!$CN$5:$CN$12</c:f>
              <c:numCache>
                <c:formatCode>General</c:formatCode>
                <c:ptCount val="8"/>
                <c:pt idx="0">
                  <c:v>308.41919191919192</c:v>
                </c:pt>
                <c:pt idx="1">
                  <c:v>337.21548821548822</c:v>
                </c:pt>
                <c:pt idx="2">
                  <c:v>357.06818181818176</c:v>
                </c:pt>
                <c:pt idx="3">
                  <c:v>342.50378787878788</c:v>
                </c:pt>
                <c:pt idx="4">
                  <c:v>287.72474747474752</c:v>
                </c:pt>
                <c:pt idx="5">
                  <c:v>265.95075757575756</c:v>
                </c:pt>
                <c:pt idx="6">
                  <c:v>281.12121212121212</c:v>
                </c:pt>
                <c:pt idx="7">
                  <c:v>314.54924242424244</c:v>
                </c:pt>
              </c:numCache>
            </c:numRef>
          </c:xVal>
          <c:yVal>
            <c:numRef>
              <c:f>Sheet1!$BF$5:$BF$12</c:f>
              <c:numCache>
                <c:formatCode>General</c:formatCode>
                <c:ptCount val="8"/>
                <c:pt idx="0">
                  <c:v>86.534747847478485</c:v>
                </c:pt>
                <c:pt idx="1">
                  <c:v>88.195264452644537</c:v>
                </c:pt>
                <c:pt idx="2">
                  <c:v>87.616133661336619</c:v>
                </c:pt>
                <c:pt idx="3">
                  <c:v>82.414206642066418</c:v>
                </c:pt>
                <c:pt idx="4">
                  <c:v>92.110803608036093</c:v>
                </c:pt>
                <c:pt idx="5">
                  <c:v>95.10383353833538</c:v>
                </c:pt>
                <c:pt idx="6">
                  <c:v>93.976322263222627</c:v>
                </c:pt>
                <c:pt idx="7">
                  <c:v>95.011582615826171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7E-4A70-9F72-432A3E75B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395936"/>
        <c:axId val="1157400528"/>
      </c:scatterChart>
      <c:valAx>
        <c:axId val="115739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400528"/>
        <c:crosses val="autoZero"/>
        <c:crossBetween val="midCat"/>
      </c:valAx>
      <c:valAx>
        <c:axId val="115740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9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Prolif d1,6,8,10,12 vs Maturation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Sheet1!$BH$4</c:f>
              <c:strCache>
                <c:ptCount val="1"/>
                <c:pt idx="0">
                  <c:v>d1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Sheet1!$CN$5:$CN$12</c:f>
              <c:numCache>
                <c:formatCode>General</c:formatCode>
                <c:ptCount val="8"/>
                <c:pt idx="0">
                  <c:v>308.41919191919192</c:v>
                </c:pt>
                <c:pt idx="1">
                  <c:v>337.21548821548822</c:v>
                </c:pt>
                <c:pt idx="2">
                  <c:v>357.06818181818176</c:v>
                </c:pt>
                <c:pt idx="3">
                  <c:v>342.50378787878788</c:v>
                </c:pt>
                <c:pt idx="4">
                  <c:v>287.72474747474752</c:v>
                </c:pt>
                <c:pt idx="5">
                  <c:v>265.95075757575756</c:v>
                </c:pt>
                <c:pt idx="6">
                  <c:v>281.12121212121212</c:v>
                </c:pt>
                <c:pt idx="7">
                  <c:v>314.54924242424244</c:v>
                </c:pt>
              </c:numCache>
            </c:numRef>
          </c:xVal>
          <c:yVal>
            <c:numRef>
              <c:f>Sheet1!$BH$5:$BH$12</c:f>
              <c:numCache>
                <c:formatCode>General</c:formatCode>
                <c:ptCount val="8"/>
                <c:pt idx="0">
                  <c:v>10384.169741697418</c:v>
                </c:pt>
                <c:pt idx="1">
                  <c:v>10583.431734317344</c:v>
                </c:pt>
                <c:pt idx="2">
                  <c:v>10513.936039360395</c:v>
                </c:pt>
                <c:pt idx="3">
                  <c:v>9889.7047970479707</c:v>
                </c:pt>
                <c:pt idx="4">
                  <c:v>11053.296432964331</c:v>
                </c:pt>
                <c:pt idx="5">
                  <c:v>11412.460024600246</c:v>
                </c:pt>
                <c:pt idx="6">
                  <c:v>11277.158671586716</c:v>
                </c:pt>
                <c:pt idx="7">
                  <c:v>11401.38991389914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3F-43C7-AD2C-E8EEBBABD4C2}"/>
            </c:ext>
          </c:extLst>
        </c:ser>
        <c:ser>
          <c:idx val="1"/>
          <c:order val="1"/>
          <c:tx>
            <c:strRef>
              <c:f>Sheet1!$BJ$4</c:f>
              <c:strCache>
                <c:ptCount val="1"/>
                <c:pt idx="0">
                  <c:v>d6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Sheet1!$CN$5:$CN$12</c:f>
              <c:numCache>
                <c:formatCode>General</c:formatCode>
                <c:ptCount val="8"/>
                <c:pt idx="0">
                  <c:v>308.41919191919192</c:v>
                </c:pt>
                <c:pt idx="1">
                  <c:v>337.21548821548822</c:v>
                </c:pt>
                <c:pt idx="2">
                  <c:v>357.06818181818176</c:v>
                </c:pt>
                <c:pt idx="3">
                  <c:v>342.50378787878788</c:v>
                </c:pt>
                <c:pt idx="4">
                  <c:v>287.72474747474752</c:v>
                </c:pt>
                <c:pt idx="5">
                  <c:v>265.95075757575756</c:v>
                </c:pt>
                <c:pt idx="6">
                  <c:v>281.12121212121212</c:v>
                </c:pt>
                <c:pt idx="7">
                  <c:v>314.54924242424244</c:v>
                </c:pt>
              </c:numCache>
            </c:numRef>
          </c:xVal>
          <c:yVal>
            <c:numRef>
              <c:f>Sheet1!$BJ$5:$BJ$12</c:f>
              <c:numCache>
                <c:formatCode>General</c:formatCode>
                <c:ptCount val="8"/>
                <c:pt idx="0">
                  <c:v>105019.77859778599</c:v>
                </c:pt>
                <c:pt idx="1">
                  <c:v>104502.55842558427</c:v>
                </c:pt>
                <c:pt idx="2">
                  <c:v>117884.47724477245</c:v>
                </c:pt>
                <c:pt idx="3">
                  <c:v>126293.45633456334</c:v>
                </c:pt>
                <c:pt idx="4">
                  <c:v>124837.6684433511</c:v>
                </c:pt>
                <c:pt idx="5">
                  <c:v>144208.44881782151</c:v>
                </c:pt>
                <c:pt idx="6">
                  <c:v>125886.11726117262</c:v>
                </c:pt>
                <c:pt idx="7">
                  <c:v>122879.14719147191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3F-43C7-AD2C-E8EEBBABD4C2}"/>
            </c:ext>
          </c:extLst>
        </c:ser>
        <c:ser>
          <c:idx val="2"/>
          <c:order val="2"/>
          <c:tx>
            <c:strRef>
              <c:f>Sheet1!$BN$4</c:f>
              <c:strCache>
                <c:ptCount val="1"/>
                <c:pt idx="0">
                  <c:v>d10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Sheet1!$CN$5:$CN$12</c:f>
              <c:numCache>
                <c:formatCode>General</c:formatCode>
                <c:ptCount val="8"/>
                <c:pt idx="0">
                  <c:v>308.41919191919192</c:v>
                </c:pt>
                <c:pt idx="1">
                  <c:v>337.21548821548822</c:v>
                </c:pt>
                <c:pt idx="2">
                  <c:v>357.06818181818176</c:v>
                </c:pt>
                <c:pt idx="3">
                  <c:v>342.50378787878788</c:v>
                </c:pt>
                <c:pt idx="4">
                  <c:v>287.72474747474752</c:v>
                </c:pt>
                <c:pt idx="5">
                  <c:v>265.95075757575756</c:v>
                </c:pt>
                <c:pt idx="6">
                  <c:v>281.12121212121212</c:v>
                </c:pt>
                <c:pt idx="7">
                  <c:v>314.54924242424244</c:v>
                </c:pt>
              </c:numCache>
            </c:numRef>
          </c:xVal>
          <c:yVal>
            <c:numRef>
              <c:f>Sheet1!$BL$5:$BL$12</c:f>
              <c:numCache>
                <c:formatCode>General</c:formatCode>
                <c:ptCount val="8"/>
                <c:pt idx="0">
                  <c:v>151761.68101681021</c:v>
                </c:pt>
                <c:pt idx="1">
                  <c:v>147327.69167691679</c:v>
                </c:pt>
                <c:pt idx="2">
                  <c:v>181502.35342353419</c:v>
                </c:pt>
                <c:pt idx="3">
                  <c:v>187857.62197621976</c:v>
                </c:pt>
                <c:pt idx="4">
                  <c:v>186732.16072160722</c:v>
                </c:pt>
                <c:pt idx="5">
                  <c:v>208043.90050567174</c:v>
                </c:pt>
                <c:pt idx="6">
                  <c:v>172405.18245182451</c:v>
                </c:pt>
                <c:pt idx="7">
                  <c:v>185759.42599425995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3F-43C7-AD2C-E8EEBBABD4C2}"/>
            </c:ext>
          </c:extLst>
        </c:ser>
        <c:ser>
          <c:idx val="3"/>
          <c:order val="3"/>
          <c:tx>
            <c:strRef>
              <c:f>Sheet1!$BN$4</c:f>
              <c:strCache>
                <c:ptCount val="1"/>
                <c:pt idx="0">
                  <c:v>d10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Sheet1!$CN$5:$CN$12</c:f>
              <c:numCache>
                <c:formatCode>General</c:formatCode>
                <c:ptCount val="8"/>
                <c:pt idx="0">
                  <c:v>308.41919191919192</c:v>
                </c:pt>
                <c:pt idx="1">
                  <c:v>337.21548821548822</c:v>
                </c:pt>
                <c:pt idx="2">
                  <c:v>357.06818181818176</c:v>
                </c:pt>
                <c:pt idx="3">
                  <c:v>342.50378787878788</c:v>
                </c:pt>
                <c:pt idx="4">
                  <c:v>287.72474747474752</c:v>
                </c:pt>
                <c:pt idx="5">
                  <c:v>265.95075757575756</c:v>
                </c:pt>
                <c:pt idx="6">
                  <c:v>281.12121212121212</c:v>
                </c:pt>
                <c:pt idx="7">
                  <c:v>314.54924242424244</c:v>
                </c:pt>
              </c:numCache>
            </c:numRef>
          </c:xVal>
          <c:yVal>
            <c:numRef>
              <c:f>Sheet1!$BN$5:$BN$12</c:f>
              <c:numCache>
                <c:formatCode>General</c:formatCode>
                <c:ptCount val="8"/>
                <c:pt idx="0">
                  <c:v>183558.18231515647</c:v>
                </c:pt>
                <c:pt idx="1">
                  <c:v>153487.66160994943</c:v>
                </c:pt>
                <c:pt idx="2">
                  <c:v>223292.84132841328</c:v>
                </c:pt>
                <c:pt idx="3">
                  <c:v>236146.67486674868</c:v>
                </c:pt>
                <c:pt idx="4">
                  <c:v>224410.17083504167</c:v>
                </c:pt>
                <c:pt idx="5">
                  <c:v>212768.78775454417</c:v>
                </c:pt>
                <c:pt idx="6">
                  <c:v>178010.55350553506</c:v>
                </c:pt>
                <c:pt idx="7">
                  <c:v>213217.05890392236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23F-43C7-AD2C-E8EEBBABD4C2}"/>
            </c:ext>
          </c:extLst>
        </c:ser>
        <c:ser>
          <c:idx val="4"/>
          <c:order val="4"/>
          <c:tx>
            <c:strRef>
              <c:f>Sheet1!$BP$4</c:f>
              <c:strCache>
                <c:ptCount val="1"/>
                <c:pt idx="0">
                  <c:v>d12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Sheet1!$CN$5:$CN$12</c:f>
              <c:numCache>
                <c:formatCode>General</c:formatCode>
                <c:ptCount val="8"/>
                <c:pt idx="0">
                  <c:v>308.41919191919192</c:v>
                </c:pt>
                <c:pt idx="1">
                  <c:v>337.21548821548822</c:v>
                </c:pt>
                <c:pt idx="2">
                  <c:v>357.06818181818176</c:v>
                </c:pt>
                <c:pt idx="3">
                  <c:v>342.50378787878788</c:v>
                </c:pt>
                <c:pt idx="4">
                  <c:v>287.72474747474752</c:v>
                </c:pt>
                <c:pt idx="5">
                  <c:v>265.95075757575756</c:v>
                </c:pt>
                <c:pt idx="6">
                  <c:v>281.12121212121212</c:v>
                </c:pt>
                <c:pt idx="7">
                  <c:v>314.54924242424244</c:v>
                </c:pt>
              </c:numCache>
            </c:numRef>
          </c:xVal>
          <c:yVal>
            <c:numRef>
              <c:f>Sheet1!$BP$5:$BP$12</c:f>
              <c:numCache>
                <c:formatCode>General</c:formatCode>
                <c:ptCount val="8"/>
                <c:pt idx="0">
                  <c:v>177301.51974853085</c:v>
                </c:pt>
                <c:pt idx="1">
                  <c:v>159898.21238212383</c:v>
                </c:pt>
                <c:pt idx="2">
                  <c:v>205283.41123411234</c:v>
                </c:pt>
                <c:pt idx="3">
                  <c:v>228210.63550635509</c:v>
                </c:pt>
                <c:pt idx="4">
                  <c:v>218597.67937679379</c:v>
                </c:pt>
                <c:pt idx="5">
                  <c:v>215956.84296842967</c:v>
                </c:pt>
                <c:pt idx="6">
                  <c:v>192228.26568265681</c:v>
                </c:pt>
                <c:pt idx="7">
                  <c:v>210972.69646029794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23F-43C7-AD2C-E8EEBBABD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395936"/>
        <c:axId val="1157400528"/>
      </c:scatterChart>
      <c:valAx>
        <c:axId val="115739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400528"/>
        <c:crosses val="autoZero"/>
        <c:crossBetween val="midCat"/>
      </c:valAx>
      <c:valAx>
        <c:axId val="115740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9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TiO2 vs Maturation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Sheet1!$CN$5:$CN$12</c:f>
              <c:numCache>
                <c:formatCode>General</c:formatCode>
                <c:ptCount val="8"/>
                <c:pt idx="0">
                  <c:v>308.41919191919192</c:v>
                </c:pt>
                <c:pt idx="1">
                  <c:v>337.21548821548822</c:v>
                </c:pt>
                <c:pt idx="2">
                  <c:v>357.06818181818176</c:v>
                </c:pt>
                <c:pt idx="3">
                  <c:v>342.50378787878788</c:v>
                </c:pt>
                <c:pt idx="4">
                  <c:v>287.72474747474752</c:v>
                </c:pt>
                <c:pt idx="5">
                  <c:v>265.95075757575756</c:v>
                </c:pt>
                <c:pt idx="6">
                  <c:v>281.12121212121212</c:v>
                </c:pt>
                <c:pt idx="7">
                  <c:v>314.54924242424244</c:v>
                </c:pt>
              </c:numCache>
            </c:numRef>
          </c:xVal>
          <c:yVal>
            <c:numRef>
              <c:f>Sheet1!$Y$19:$Y$26</c:f>
              <c:numCache>
                <c:formatCode>General</c:formatCode>
                <c:ptCount val="8"/>
                <c:pt idx="0">
                  <c:v>61.47</c:v>
                </c:pt>
                <c:pt idx="1">
                  <c:v>57.98</c:v>
                </c:pt>
                <c:pt idx="2">
                  <c:v>61.68</c:v>
                </c:pt>
                <c:pt idx="3">
                  <c:v>65.55</c:v>
                </c:pt>
                <c:pt idx="4">
                  <c:v>62.03</c:v>
                </c:pt>
                <c:pt idx="5">
                  <c:v>70.06</c:v>
                </c:pt>
                <c:pt idx="6">
                  <c:v>61.16</c:v>
                </c:pt>
                <c:pt idx="7">
                  <c:v>56.92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46-41F5-892E-DDA52910D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395936"/>
        <c:axId val="1157400528"/>
      </c:scatterChart>
      <c:valAx>
        <c:axId val="1157395936"/>
        <c:scaling>
          <c:orientation val="minMax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400528"/>
        <c:crosses val="autoZero"/>
        <c:crossBetween val="midCat"/>
      </c:valAx>
      <c:valAx>
        <c:axId val="1157400528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9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ZrO2 vs Maturation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Sheet1!$CN$5:$CN$12</c:f>
              <c:numCache>
                <c:formatCode>General</c:formatCode>
                <c:ptCount val="8"/>
                <c:pt idx="0">
                  <c:v>308.41919191919192</c:v>
                </c:pt>
                <c:pt idx="1">
                  <c:v>337.21548821548822</c:v>
                </c:pt>
                <c:pt idx="2">
                  <c:v>357.06818181818176</c:v>
                </c:pt>
                <c:pt idx="3">
                  <c:v>342.50378787878788</c:v>
                </c:pt>
                <c:pt idx="4">
                  <c:v>287.72474747474752</c:v>
                </c:pt>
                <c:pt idx="5">
                  <c:v>265.95075757575756</c:v>
                </c:pt>
                <c:pt idx="6">
                  <c:v>281.12121212121212</c:v>
                </c:pt>
                <c:pt idx="7">
                  <c:v>314.54924242424244</c:v>
                </c:pt>
              </c:numCache>
            </c:numRef>
          </c:xVal>
          <c:yVal>
            <c:numRef>
              <c:f>Sheet1!$Z$19:$Z$26</c:f>
              <c:numCache>
                <c:formatCode>General</c:formatCode>
                <c:ptCount val="8"/>
                <c:pt idx="0">
                  <c:v>15.44</c:v>
                </c:pt>
                <c:pt idx="1">
                  <c:v>17.22</c:v>
                </c:pt>
                <c:pt idx="2">
                  <c:v>13.6</c:v>
                </c:pt>
                <c:pt idx="3">
                  <c:v>11.76</c:v>
                </c:pt>
                <c:pt idx="4">
                  <c:v>11.97</c:v>
                </c:pt>
                <c:pt idx="5">
                  <c:v>4.46</c:v>
                </c:pt>
                <c:pt idx="6">
                  <c:v>14.88</c:v>
                </c:pt>
                <c:pt idx="7">
                  <c:v>17.690000000000001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DB-4541-A7A8-56FC6826E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395936"/>
        <c:axId val="1157400528"/>
      </c:scatterChart>
      <c:valAx>
        <c:axId val="1157395936"/>
        <c:scaling>
          <c:orientation val="minMax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400528"/>
        <c:crosses val="autoZero"/>
        <c:crossBetween val="midCat"/>
      </c:valAx>
      <c:valAx>
        <c:axId val="115740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9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Nb2O5 vs Maturation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xVal>
            <c:numRef>
              <c:f>Sheet1!$CN$5:$CN$12</c:f>
              <c:numCache>
                <c:formatCode>General</c:formatCode>
                <c:ptCount val="8"/>
                <c:pt idx="0">
                  <c:v>308.41919191919192</c:v>
                </c:pt>
                <c:pt idx="1">
                  <c:v>337.21548821548822</c:v>
                </c:pt>
                <c:pt idx="2">
                  <c:v>357.06818181818176</c:v>
                </c:pt>
                <c:pt idx="3">
                  <c:v>342.50378787878788</c:v>
                </c:pt>
                <c:pt idx="4">
                  <c:v>287.72474747474752</c:v>
                </c:pt>
                <c:pt idx="5">
                  <c:v>265.95075757575756</c:v>
                </c:pt>
                <c:pt idx="6">
                  <c:v>281.12121212121212</c:v>
                </c:pt>
                <c:pt idx="7">
                  <c:v>314.54924242424244</c:v>
                </c:pt>
              </c:numCache>
            </c:numRef>
          </c:xVal>
          <c:yVal>
            <c:numRef>
              <c:f>Sheet1!$Z$19:$Z$26</c:f>
              <c:numCache>
                <c:formatCode>General</c:formatCode>
                <c:ptCount val="8"/>
                <c:pt idx="0">
                  <c:v>15.44</c:v>
                </c:pt>
                <c:pt idx="1">
                  <c:v>17.22</c:v>
                </c:pt>
                <c:pt idx="2">
                  <c:v>13.6</c:v>
                </c:pt>
                <c:pt idx="3">
                  <c:v>11.76</c:v>
                </c:pt>
                <c:pt idx="4">
                  <c:v>11.97</c:v>
                </c:pt>
                <c:pt idx="5">
                  <c:v>4.46</c:v>
                </c:pt>
                <c:pt idx="6">
                  <c:v>14.88</c:v>
                </c:pt>
                <c:pt idx="7">
                  <c:v>17.690000000000001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FBBA-4A0C-8D99-5ED7F476ECC7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xVal>
            <c:numRef>
              <c:f>Sheet1!$CN$5:$CN$12</c:f>
              <c:numCache>
                <c:formatCode>General</c:formatCode>
                <c:ptCount val="8"/>
                <c:pt idx="0">
                  <c:v>308.41919191919192</c:v>
                </c:pt>
                <c:pt idx="1">
                  <c:v>337.21548821548822</c:v>
                </c:pt>
                <c:pt idx="2">
                  <c:v>357.06818181818176</c:v>
                </c:pt>
                <c:pt idx="3">
                  <c:v>342.50378787878788</c:v>
                </c:pt>
                <c:pt idx="4">
                  <c:v>287.72474747474752</c:v>
                </c:pt>
                <c:pt idx="5">
                  <c:v>265.95075757575756</c:v>
                </c:pt>
                <c:pt idx="6">
                  <c:v>281.12121212121212</c:v>
                </c:pt>
                <c:pt idx="7">
                  <c:v>314.54924242424244</c:v>
                </c:pt>
              </c:numCache>
            </c:numRef>
          </c:xVal>
          <c:yVal>
            <c:numRef>
              <c:f>Sheet1!$Y$19:$Y$26</c:f>
              <c:numCache>
                <c:formatCode>General</c:formatCode>
                <c:ptCount val="8"/>
                <c:pt idx="0">
                  <c:v>61.47</c:v>
                </c:pt>
                <c:pt idx="1">
                  <c:v>57.98</c:v>
                </c:pt>
                <c:pt idx="2">
                  <c:v>61.68</c:v>
                </c:pt>
                <c:pt idx="3">
                  <c:v>65.55</c:v>
                </c:pt>
                <c:pt idx="4">
                  <c:v>62.03</c:v>
                </c:pt>
                <c:pt idx="5">
                  <c:v>70.06</c:v>
                </c:pt>
                <c:pt idx="6">
                  <c:v>61.16</c:v>
                </c:pt>
                <c:pt idx="7">
                  <c:v>56.92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FBBA-4A0C-8D99-5ED7F476ECC7}"/>
            </c:ext>
          </c:extLst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xVal>
            <c:numRef>
              <c:f>Sheet1!$CN$5:$CN$12</c:f>
              <c:numCache>
                <c:formatCode>General</c:formatCode>
                <c:ptCount val="8"/>
                <c:pt idx="0">
                  <c:v>308.41919191919192</c:v>
                </c:pt>
                <c:pt idx="1">
                  <c:v>337.21548821548822</c:v>
                </c:pt>
                <c:pt idx="2">
                  <c:v>357.06818181818176</c:v>
                </c:pt>
                <c:pt idx="3">
                  <c:v>342.50378787878788</c:v>
                </c:pt>
                <c:pt idx="4">
                  <c:v>287.72474747474752</c:v>
                </c:pt>
                <c:pt idx="5">
                  <c:v>265.95075757575756</c:v>
                </c:pt>
                <c:pt idx="6">
                  <c:v>281.12121212121212</c:v>
                </c:pt>
                <c:pt idx="7">
                  <c:v>314.54924242424244</c:v>
                </c:pt>
              </c:numCache>
            </c:numRef>
          </c:xVal>
          <c:yVal>
            <c:numRef>
              <c:f>Sheet1!$Z$19:$Z$26</c:f>
              <c:numCache>
                <c:formatCode>General</c:formatCode>
                <c:ptCount val="8"/>
                <c:pt idx="0">
                  <c:v>15.44</c:v>
                </c:pt>
                <c:pt idx="1">
                  <c:v>17.22</c:v>
                </c:pt>
                <c:pt idx="2">
                  <c:v>13.6</c:v>
                </c:pt>
                <c:pt idx="3">
                  <c:v>11.76</c:v>
                </c:pt>
                <c:pt idx="4">
                  <c:v>11.97</c:v>
                </c:pt>
                <c:pt idx="5">
                  <c:v>4.46</c:v>
                </c:pt>
                <c:pt idx="6">
                  <c:v>14.88</c:v>
                </c:pt>
                <c:pt idx="7">
                  <c:v>17.690000000000001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FBBA-4A0C-8D99-5ED7F476ECC7}"/>
            </c:ext>
          </c:extLst>
        </c:ser>
        <c:ser>
          <c:idx val="4"/>
          <c:order val="3"/>
          <c:spPr>
            <a:ln w="25400" cap="rnd">
              <a:noFill/>
              <a:round/>
            </a:ln>
            <a:effectLst/>
          </c:spPr>
          <c:xVal>
            <c:numRef>
              <c:f>Sheet1!$CN$5:$CN$12</c:f>
              <c:numCache>
                <c:formatCode>General</c:formatCode>
                <c:ptCount val="8"/>
                <c:pt idx="0">
                  <c:v>308.41919191919192</c:v>
                </c:pt>
                <c:pt idx="1">
                  <c:v>337.21548821548822</c:v>
                </c:pt>
                <c:pt idx="2">
                  <c:v>357.06818181818176</c:v>
                </c:pt>
                <c:pt idx="3">
                  <c:v>342.50378787878788</c:v>
                </c:pt>
                <c:pt idx="4">
                  <c:v>287.72474747474752</c:v>
                </c:pt>
                <c:pt idx="5">
                  <c:v>265.95075757575756</c:v>
                </c:pt>
                <c:pt idx="6">
                  <c:v>281.12121212121212</c:v>
                </c:pt>
                <c:pt idx="7">
                  <c:v>314.54924242424244</c:v>
                </c:pt>
              </c:numCache>
            </c:numRef>
          </c:xVal>
          <c:yVal>
            <c:numRef>
              <c:f>Sheet1!$AA$19:$AA$26</c:f>
              <c:numCache>
                <c:formatCode>General</c:formatCode>
                <c:ptCount val="8"/>
                <c:pt idx="0">
                  <c:v>7.79</c:v>
                </c:pt>
                <c:pt idx="1">
                  <c:v>10.9</c:v>
                </c:pt>
                <c:pt idx="2">
                  <c:v>10.32</c:v>
                </c:pt>
                <c:pt idx="3">
                  <c:v>13.45</c:v>
                </c:pt>
                <c:pt idx="4">
                  <c:v>9.32</c:v>
                </c:pt>
                <c:pt idx="5">
                  <c:v>10.19</c:v>
                </c:pt>
                <c:pt idx="6">
                  <c:v>9.92</c:v>
                </c:pt>
                <c:pt idx="7">
                  <c:v>8.4600000000000009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FBBA-4A0C-8D99-5ED7F476ECC7}"/>
            </c:ext>
          </c:extLst>
        </c:ser>
        <c:ser>
          <c:idx val="5"/>
          <c:order val="4"/>
          <c:spPr>
            <a:ln w="25400" cap="rnd">
              <a:noFill/>
              <a:round/>
            </a:ln>
            <a:effectLst/>
          </c:spPr>
          <c:xVal>
            <c:numRef>
              <c:f>Sheet1!$CN$5:$CN$12</c:f>
              <c:numCache>
                <c:formatCode>General</c:formatCode>
                <c:ptCount val="8"/>
                <c:pt idx="0">
                  <c:v>308.41919191919192</c:v>
                </c:pt>
                <c:pt idx="1">
                  <c:v>337.21548821548822</c:v>
                </c:pt>
                <c:pt idx="2">
                  <c:v>357.06818181818176</c:v>
                </c:pt>
                <c:pt idx="3">
                  <c:v>342.50378787878788</c:v>
                </c:pt>
                <c:pt idx="4">
                  <c:v>287.72474747474752</c:v>
                </c:pt>
                <c:pt idx="5">
                  <c:v>265.95075757575756</c:v>
                </c:pt>
                <c:pt idx="6">
                  <c:v>281.12121212121212</c:v>
                </c:pt>
                <c:pt idx="7">
                  <c:v>314.54924242424244</c:v>
                </c:pt>
              </c:numCache>
            </c:numRef>
          </c:xVal>
          <c:yVal>
            <c:numRef>
              <c:f>Sheet1!$AB$19:$AB$26</c:f>
              <c:numCache>
                <c:formatCode>General</c:formatCode>
                <c:ptCount val="8"/>
                <c:pt idx="0">
                  <c:v>8.3800000000000008</c:v>
                </c:pt>
                <c:pt idx="1">
                  <c:v>4.58</c:v>
                </c:pt>
                <c:pt idx="2">
                  <c:v>4</c:v>
                </c:pt>
                <c:pt idx="3">
                  <c:v>5.04</c:v>
                </c:pt>
                <c:pt idx="4">
                  <c:v>3.45</c:v>
                </c:pt>
                <c:pt idx="5">
                  <c:v>5.0999999999999996</c:v>
                </c:pt>
                <c:pt idx="6">
                  <c:v>4.13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FBBA-4A0C-8D99-5ED7F476ECC7}"/>
            </c:ext>
          </c:extLst>
        </c:ser>
        <c:ser>
          <c:idx val="6"/>
          <c:order val="5"/>
          <c:spPr>
            <a:ln w="25400" cap="rnd">
              <a:noFill/>
              <a:round/>
            </a:ln>
            <a:effectLst/>
          </c:spPr>
          <c:xVal>
            <c:numRef>
              <c:f>Sheet1!$CN$5:$CN$12</c:f>
              <c:numCache>
                <c:formatCode>General</c:formatCode>
                <c:ptCount val="8"/>
                <c:pt idx="0">
                  <c:v>308.41919191919192</c:v>
                </c:pt>
                <c:pt idx="1">
                  <c:v>337.21548821548822</c:v>
                </c:pt>
                <c:pt idx="2">
                  <c:v>357.06818181818176</c:v>
                </c:pt>
                <c:pt idx="3">
                  <c:v>342.50378787878788</c:v>
                </c:pt>
                <c:pt idx="4">
                  <c:v>287.72474747474752</c:v>
                </c:pt>
                <c:pt idx="5">
                  <c:v>265.95075757575756</c:v>
                </c:pt>
                <c:pt idx="6">
                  <c:v>281.12121212121212</c:v>
                </c:pt>
                <c:pt idx="7">
                  <c:v>314.54924242424244</c:v>
                </c:pt>
              </c:numCache>
            </c:numRef>
          </c:xVal>
          <c:yVal>
            <c:numRef>
              <c:f>Sheet1!$AC$19:$AC$26</c:f>
              <c:numCache>
                <c:formatCode>General</c:formatCode>
                <c:ptCount val="8"/>
                <c:pt idx="0">
                  <c:v>2.79</c:v>
                </c:pt>
                <c:pt idx="1">
                  <c:v>6.32</c:v>
                </c:pt>
                <c:pt idx="2">
                  <c:v>8.9600000000000009</c:v>
                </c:pt>
                <c:pt idx="3">
                  <c:v>3.36</c:v>
                </c:pt>
                <c:pt idx="4">
                  <c:v>9.9</c:v>
                </c:pt>
                <c:pt idx="5">
                  <c:v>9.5500000000000007</c:v>
                </c:pt>
                <c:pt idx="6">
                  <c:v>9.92</c:v>
                </c:pt>
                <c:pt idx="7">
                  <c:v>16.149999999999999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FBBA-4A0C-8D99-5ED7F476ECC7}"/>
            </c:ext>
          </c:extLst>
        </c:ser>
        <c:ser>
          <c:idx val="0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Sheet1!$CN$5:$CN$12</c:f>
              <c:numCache>
                <c:formatCode>General</c:formatCode>
                <c:ptCount val="8"/>
                <c:pt idx="0">
                  <c:v>308.41919191919192</c:v>
                </c:pt>
                <c:pt idx="1">
                  <c:v>337.21548821548822</c:v>
                </c:pt>
                <c:pt idx="2">
                  <c:v>357.06818181818176</c:v>
                </c:pt>
                <c:pt idx="3">
                  <c:v>342.50378787878788</c:v>
                </c:pt>
                <c:pt idx="4">
                  <c:v>287.72474747474752</c:v>
                </c:pt>
                <c:pt idx="5">
                  <c:v>265.95075757575756</c:v>
                </c:pt>
                <c:pt idx="6">
                  <c:v>281.12121212121212</c:v>
                </c:pt>
                <c:pt idx="7">
                  <c:v>314.54924242424244</c:v>
                </c:pt>
              </c:numCache>
            </c:numRef>
          </c:xVal>
          <c:yVal>
            <c:numRef>
              <c:f>Sheet1!$AD$19:$AD$26</c:f>
              <c:numCache>
                <c:formatCode>General</c:formatCode>
                <c:ptCount val="8"/>
                <c:pt idx="0">
                  <c:v>4.12</c:v>
                </c:pt>
                <c:pt idx="1">
                  <c:v>3</c:v>
                </c:pt>
                <c:pt idx="2">
                  <c:v>1.44</c:v>
                </c:pt>
                <c:pt idx="3">
                  <c:v>0.84</c:v>
                </c:pt>
                <c:pt idx="4">
                  <c:v>3.34</c:v>
                </c:pt>
                <c:pt idx="5">
                  <c:v>0.64</c:v>
                </c:pt>
                <c:pt idx="6">
                  <c:v>0</c:v>
                </c:pt>
                <c:pt idx="7">
                  <c:v>0.77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FBBA-4A0C-8D99-5ED7F476E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395936"/>
        <c:axId val="1157400528"/>
      </c:scatterChart>
      <c:valAx>
        <c:axId val="1157395936"/>
        <c:scaling>
          <c:orientation val="minMax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400528"/>
        <c:crosses val="autoZero"/>
        <c:crossBetween val="midCat"/>
      </c:valAx>
      <c:valAx>
        <c:axId val="115740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9593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 suboxide vs Maturation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Sheet1!$CN$5:$CN$12</c:f>
              <c:numCache>
                <c:formatCode>General</c:formatCode>
                <c:ptCount val="8"/>
                <c:pt idx="0">
                  <c:v>308.41919191919192</c:v>
                </c:pt>
                <c:pt idx="1">
                  <c:v>337.21548821548822</c:v>
                </c:pt>
                <c:pt idx="2">
                  <c:v>357.06818181818176</c:v>
                </c:pt>
                <c:pt idx="3">
                  <c:v>342.50378787878788</c:v>
                </c:pt>
                <c:pt idx="4">
                  <c:v>287.72474747474752</c:v>
                </c:pt>
                <c:pt idx="5">
                  <c:v>265.95075757575756</c:v>
                </c:pt>
                <c:pt idx="6">
                  <c:v>281.12121212121212</c:v>
                </c:pt>
                <c:pt idx="7">
                  <c:v>314.54924242424244</c:v>
                </c:pt>
              </c:numCache>
            </c:numRef>
          </c:xVal>
          <c:yVal>
            <c:numRef>
              <c:f>Sheet1!$AA$19:$AA$26</c:f>
              <c:numCache>
                <c:formatCode>General</c:formatCode>
                <c:ptCount val="8"/>
                <c:pt idx="0">
                  <c:v>7.79</c:v>
                </c:pt>
                <c:pt idx="1">
                  <c:v>10.9</c:v>
                </c:pt>
                <c:pt idx="2">
                  <c:v>10.32</c:v>
                </c:pt>
                <c:pt idx="3">
                  <c:v>13.45</c:v>
                </c:pt>
                <c:pt idx="4">
                  <c:v>9.32</c:v>
                </c:pt>
                <c:pt idx="5">
                  <c:v>10.19</c:v>
                </c:pt>
                <c:pt idx="6">
                  <c:v>9.92</c:v>
                </c:pt>
                <c:pt idx="7">
                  <c:v>8.4600000000000009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D1-4272-9E5F-6BA1E82FF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395936"/>
        <c:axId val="1157400528"/>
      </c:scatterChart>
      <c:valAx>
        <c:axId val="1157395936"/>
        <c:scaling>
          <c:orientation val="minMax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400528"/>
        <c:crosses val="autoZero"/>
        <c:crossBetween val="midCat"/>
      </c:valAx>
      <c:valAx>
        <c:axId val="115740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9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SnxOx vs Maturation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Sheet1!$CN$5:$CN$12</c:f>
              <c:numCache>
                <c:formatCode>General</c:formatCode>
                <c:ptCount val="8"/>
                <c:pt idx="0">
                  <c:v>308.41919191919192</c:v>
                </c:pt>
                <c:pt idx="1">
                  <c:v>337.21548821548822</c:v>
                </c:pt>
                <c:pt idx="2">
                  <c:v>357.06818181818176</c:v>
                </c:pt>
                <c:pt idx="3">
                  <c:v>342.50378787878788</c:v>
                </c:pt>
                <c:pt idx="4">
                  <c:v>287.72474747474752</c:v>
                </c:pt>
                <c:pt idx="5">
                  <c:v>265.95075757575756</c:v>
                </c:pt>
                <c:pt idx="6">
                  <c:v>281.12121212121212</c:v>
                </c:pt>
                <c:pt idx="7">
                  <c:v>314.54924242424244</c:v>
                </c:pt>
              </c:numCache>
            </c:numRef>
          </c:xVal>
          <c:yVal>
            <c:numRef>
              <c:f>Sheet1!$AB$19:$AB$26</c:f>
              <c:numCache>
                <c:formatCode>General</c:formatCode>
                <c:ptCount val="8"/>
                <c:pt idx="0">
                  <c:v>8.3800000000000008</c:v>
                </c:pt>
                <c:pt idx="1">
                  <c:v>4.58</c:v>
                </c:pt>
                <c:pt idx="2">
                  <c:v>4</c:v>
                </c:pt>
                <c:pt idx="3">
                  <c:v>5.04</c:v>
                </c:pt>
                <c:pt idx="4">
                  <c:v>3.45</c:v>
                </c:pt>
                <c:pt idx="5">
                  <c:v>5.0999999999999996</c:v>
                </c:pt>
                <c:pt idx="6">
                  <c:v>4.13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0-4B6C-9A6C-3134229D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395936"/>
        <c:axId val="1157400528"/>
      </c:scatterChart>
      <c:valAx>
        <c:axId val="1157395936"/>
        <c:scaling>
          <c:orientation val="minMax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400528"/>
        <c:crosses val="autoZero"/>
        <c:crossBetween val="midCat"/>
      </c:valAx>
      <c:valAx>
        <c:axId val="115740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9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Nb2O5 vs Maturation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Sheet1!$CN$5:$CN$12</c:f>
              <c:numCache>
                <c:formatCode>General</c:formatCode>
                <c:ptCount val="8"/>
                <c:pt idx="0">
                  <c:v>308.41919191919192</c:v>
                </c:pt>
                <c:pt idx="1">
                  <c:v>337.21548821548822</c:v>
                </c:pt>
                <c:pt idx="2">
                  <c:v>357.06818181818176</c:v>
                </c:pt>
                <c:pt idx="3">
                  <c:v>342.50378787878788</c:v>
                </c:pt>
                <c:pt idx="4">
                  <c:v>287.72474747474752</c:v>
                </c:pt>
                <c:pt idx="5">
                  <c:v>265.95075757575756</c:v>
                </c:pt>
                <c:pt idx="6">
                  <c:v>281.12121212121212</c:v>
                </c:pt>
                <c:pt idx="7">
                  <c:v>314.54924242424244</c:v>
                </c:pt>
              </c:numCache>
            </c:numRef>
          </c:xVal>
          <c:yVal>
            <c:numRef>
              <c:f>Sheet1!$AC$19:$AC$26</c:f>
              <c:numCache>
                <c:formatCode>General</c:formatCode>
                <c:ptCount val="8"/>
                <c:pt idx="0">
                  <c:v>2.79</c:v>
                </c:pt>
                <c:pt idx="1">
                  <c:v>6.32</c:v>
                </c:pt>
                <c:pt idx="2">
                  <c:v>8.9600000000000009</c:v>
                </c:pt>
                <c:pt idx="3">
                  <c:v>3.36</c:v>
                </c:pt>
                <c:pt idx="4">
                  <c:v>9.9</c:v>
                </c:pt>
                <c:pt idx="5">
                  <c:v>9.5500000000000007</c:v>
                </c:pt>
                <c:pt idx="6">
                  <c:v>9.92</c:v>
                </c:pt>
                <c:pt idx="7">
                  <c:v>16.149999999999999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22-4989-BBA6-30660D68D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395936"/>
        <c:axId val="1157400528"/>
      </c:scatterChart>
      <c:valAx>
        <c:axId val="1157395936"/>
        <c:scaling>
          <c:orientation val="minMax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400528"/>
        <c:crosses val="autoZero"/>
        <c:crossBetween val="midCat"/>
      </c:valAx>
      <c:valAx>
        <c:axId val="115740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9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Ta2O5 vs Maturation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Sheet1!$CN$5:$CN$12</c:f>
              <c:numCache>
                <c:formatCode>General</c:formatCode>
                <c:ptCount val="8"/>
                <c:pt idx="0">
                  <c:v>308.41919191919192</c:v>
                </c:pt>
                <c:pt idx="1">
                  <c:v>337.21548821548822</c:v>
                </c:pt>
                <c:pt idx="2">
                  <c:v>357.06818181818176</c:v>
                </c:pt>
                <c:pt idx="3">
                  <c:v>342.50378787878788</c:v>
                </c:pt>
                <c:pt idx="4">
                  <c:v>287.72474747474752</c:v>
                </c:pt>
                <c:pt idx="5">
                  <c:v>265.95075757575756</c:v>
                </c:pt>
                <c:pt idx="6">
                  <c:v>281.12121212121212</c:v>
                </c:pt>
                <c:pt idx="7">
                  <c:v>314.54924242424244</c:v>
                </c:pt>
              </c:numCache>
            </c:numRef>
          </c:xVal>
          <c:yVal>
            <c:numRef>
              <c:f>Sheet1!$AD$19:$AD$26</c:f>
              <c:numCache>
                <c:formatCode>General</c:formatCode>
                <c:ptCount val="8"/>
                <c:pt idx="0">
                  <c:v>4.12</c:v>
                </c:pt>
                <c:pt idx="1">
                  <c:v>3</c:v>
                </c:pt>
                <c:pt idx="2">
                  <c:v>1.44</c:v>
                </c:pt>
                <c:pt idx="3">
                  <c:v>0.84</c:v>
                </c:pt>
                <c:pt idx="4">
                  <c:v>3.34</c:v>
                </c:pt>
                <c:pt idx="5">
                  <c:v>0.64</c:v>
                </c:pt>
                <c:pt idx="6">
                  <c:v>0</c:v>
                </c:pt>
                <c:pt idx="7">
                  <c:v>0.77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1A-4BA4-ABE2-4ACA4F8B6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395936"/>
        <c:axId val="1157400528"/>
      </c:scatterChart>
      <c:valAx>
        <c:axId val="1157395936"/>
        <c:scaling>
          <c:orientation val="minMax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400528"/>
        <c:crosses val="autoZero"/>
        <c:crossBetween val="midCat"/>
      </c:valAx>
      <c:valAx>
        <c:axId val="115740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9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Nb2O5 vs Maturation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xVal>
            <c:numRef>
              <c:f>Sheet1!$CN$5:$CN$12</c:f>
              <c:numCache>
                <c:formatCode>General</c:formatCode>
                <c:ptCount val="8"/>
                <c:pt idx="0">
                  <c:v>308.41919191919192</c:v>
                </c:pt>
                <c:pt idx="1">
                  <c:v>337.21548821548822</c:v>
                </c:pt>
                <c:pt idx="2">
                  <c:v>357.06818181818176</c:v>
                </c:pt>
                <c:pt idx="3">
                  <c:v>342.50378787878788</c:v>
                </c:pt>
                <c:pt idx="4">
                  <c:v>287.72474747474752</c:v>
                </c:pt>
                <c:pt idx="5">
                  <c:v>265.95075757575756</c:v>
                </c:pt>
                <c:pt idx="6">
                  <c:v>281.12121212121212</c:v>
                </c:pt>
                <c:pt idx="7">
                  <c:v>314.54924242424244</c:v>
                </c:pt>
              </c:numCache>
            </c:numRef>
          </c:xVal>
          <c:yVal>
            <c:numRef>
              <c:f>Sheet1!$Z$19:$Z$26</c:f>
              <c:numCache>
                <c:formatCode>General</c:formatCode>
                <c:ptCount val="8"/>
                <c:pt idx="0">
                  <c:v>15.44</c:v>
                </c:pt>
                <c:pt idx="1">
                  <c:v>17.22</c:v>
                </c:pt>
                <c:pt idx="2">
                  <c:v>13.6</c:v>
                </c:pt>
                <c:pt idx="3">
                  <c:v>11.76</c:v>
                </c:pt>
                <c:pt idx="4">
                  <c:v>11.97</c:v>
                </c:pt>
                <c:pt idx="5">
                  <c:v>4.46</c:v>
                </c:pt>
                <c:pt idx="6">
                  <c:v>14.88</c:v>
                </c:pt>
                <c:pt idx="7">
                  <c:v>17.690000000000001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5B-4240-B33F-3372398265B5}"/>
            </c:ext>
          </c:extLst>
        </c:ser>
        <c:ser>
          <c:idx val="3"/>
          <c:order val="1"/>
          <c:spPr>
            <a:ln w="25400" cap="rnd">
              <a:noFill/>
              <a:round/>
            </a:ln>
            <a:effectLst/>
          </c:spPr>
          <c:xVal>
            <c:numRef>
              <c:f>Sheet1!$CN$5:$CN$12</c:f>
              <c:numCache>
                <c:formatCode>General</c:formatCode>
                <c:ptCount val="8"/>
                <c:pt idx="0">
                  <c:v>308.41919191919192</c:v>
                </c:pt>
                <c:pt idx="1">
                  <c:v>337.21548821548822</c:v>
                </c:pt>
                <c:pt idx="2">
                  <c:v>357.06818181818176</c:v>
                </c:pt>
                <c:pt idx="3">
                  <c:v>342.50378787878788</c:v>
                </c:pt>
                <c:pt idx="4">
                  <c:v>287.72474747474752</c:v>
                </c:pt>
                <c:pt idx="5">
                  <c:v>265.95075757575756</c:v>
                </c:pt>
                <c:pt idx="6">
                  <c:v>281.12121212121212</c:v>
                </c:pt>
                <c:pt idx="7">
                  <c:v>314.54924242424244</c:v>
                </c:pt>
              </c:numCache>
            </c:numRef>
          </c:xVal>
          <c:yVal>
            <c:numRef>
              <c:f>Sheet1!$Z$19:$Z$26</c:f>
              <c:numCache>
                <c:formatCode>General</c:formatCode>
                <c:ptCount val="8"/>
                <c:pt idx="0">
                  <c:v>15.44</c:v>
                </c:pt>
                <c:pt idx="1">
                  <c:v>17.22</c:v>
                </c:pt>
                <c:pt idx="2">
                  <c:v>13.6</c:v>
                </c:pt>
                <c:pt idx="3">
                  <c:v>11.76</c:v>
                </c:pt>
                <c:pt idx="4">
                  <c:v>11.97</c:v>
                </c:pt>
                <c:pt idx="5">
                  <c:v>4.46</c:v>
                </c:pt>
                <c:pt idx="6">
                  <c:v>14.88</c:v>
                </c:pt>
                <c:pt idx="7">
                  <c:v>17.690000000000001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5B-4240-B33F-3372398265B5}"/>
            </c:ext>
          </c:extLst>
        </c:ser>
        <c:ser>
          <c:idx val="4"/>
          <c:order val="2"/>
          <c:spPr>
            <a:ln w="25400" cap="rnd">
              <a:noFill/>
              <a:round/>
            </a:ln>
            <a:effectLst/>
          </c:spPr>
          <c:xVal>
            <c:numRef>
              <c:f>Sheet1!$CN$5:$CN$12</c:f>
              <c:numCache>
                <c:formatCode>General</c:formatCode>
                <c:ptCount val="8"/>
                <c:pt idx="0">
                  <c:v>308.41919191919192</c:v>
                </c:pt>
                <c:pt idx="1">
                  <c:v>337.21548821548822</c:v>
                </c:pt>
                <c:pt idx="2">
                  <c:v>357.06818181818176</c:v>
                </c:pt>
                <c:pt idx="3">
                  <c:v>342.50378787878788</c:v>
                </c:pt>
                <c:pt idx="4">
                  <c:v>287.72474747474752</c:v>
                </c:pt>
                <c:pt idx="5">
                  <c:v>265.95075757575756</c:v>
                </c:pt>
                <c:pt idx="6">
                  <c:v>281.12121212121212</c:v>
                </c:pt>
                <c:pt idx="7">
                  <c:v>314.54924242424244</c:v>
                </c:pt>
              </c:numCache>
            </c:numRef>
          </c:xVal>
          <c:yVal>
            <c:numRef>
              <c:f>Sheet1!$AA$19:$AA$26</c:f>
              <c:numCache>
                <c:formatCode>General</c:formatCode>
                <c:ptCount val="8"/>
                <c:pt idx="0">
                  <c:v>7.79</c:v>
                </c:pt>
                <c:pt idx="1">
                  <c:v>10.9</c:v>
                </c:pt>
                <c:pt idx="2">
                  <c:v>10.32</c:v>
                </c:pt>
                <c:pt idx="3">
                  <c:v>13.45</c:v>
                </c:pt>
                <c:pt idx="4">
                  <c:v>9.32</c:v>
                </c:pt>
                <c:pt idx="5">
                  <c:v>10.19</c:v>
                </c:pt>
                <c:pt idx="6">
                  <c:v>9.92</c:v>
                </c:pt>
                <c:pt idx="7">
                  <c:v>8.4600000000000009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5B-4240-B33F-3372398265B5}"/>
            </c:ext>
          </c:extLst>
        </c:ser>
        <c:ser>
          <c:idx val="5"/>
          <c:order val="3"/>
          <c:spPr>
            <a:ln w="25400" cap="rnd">
              <a:noFill/>
              <a:round/>
            </a:ln>
            <a:effectLst/>
          </c:spPr>
          <c:xVal>
            <c:numRef>
              <c:f>Sheet1!$CN$5:$CN$12</c:f>
              <c:numCache>
                <c:formatCode>General</c:formatCode>
                <c:ptCount val="8"/>
                <c:pt idx="0">
                  <c:v>308.41919191919192</c:v>
                </c:pt>
                <c:pt idx="1">
                  <c:v>337.21548821548822</c:v>
                </c:pt>
                <c:pt idx="2">
                  <c:v>357.06818181818176</c:v>
                </c:pt>
                <c:pt idx="3">
                  <c:v>342.50378787878788</c:v>
                </c:pt>
                <c:pt idx="4">
                  <c:v>287.72474747474752</c:v>
                </c:pt>
                <c:pt idx="5">
                  <c:v>265.95075757575756</c:v>
                </c:pt>
                <c:pt idx="6">
                  <c:v>281.12121212121212</c:v>
                </c:pt>
                <c:pt idx="7">
                  <c:v>314.54924242424244</c:v>
                </c:pt>
              </c:numCache>
            </c:numRef>
          </c:xVal>
          <c:yVal>
            <c:numRef>
              <c:f>Sheet1!$AB$19:$AB$26</c:f>
              <c:numCache>
                <c:formatCode>General</c:formatCode>
                <c:ptCount val="8"/>
                <c:pt idx="0">
                  <c:v>8.3800000000000008</c:v>
                </c:pt>
                <c:pt idx="1">
                  <c:v>4.58</c:v>
                </c:pt>
                <c:pt idx="2">
                  <c:v>4</c:v>
                </c:pt>
                <c:pt idx="3">
                  <c:v>5.04</c:v>
                </c:pt>
                <c:pt idx="4">
                  <c:v>3.45</c:v>
                </c:pt>
                <c:pt idx="5">
                  <c:v>5.0999999999999996</c:v>
                </c:pt>
                <c:pt idx="6">
                  <c:v>4.13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5B-4240-B33F-3372398265B5}"/>
            </c:ext>
          </c:extLst>
        </c:ser>
        <c:ser>
          <c:idx val="6"/>
          <c:order val="4"/>
          <c:spPr>
            <a:ln w="25400" cap="rnd">
              <a:noFill/>
              <a:round/>
            </a:ln>
            <a:effectLst/>
          </c:spPr>
          <c:xVal>
            <c:numRef>
              <c:f>Sheet1!$CN$5:$CN$12</c:f>
              <c:numCache>
                <c:formatCode>General</c:formatCode>
                <c:ptCount val="8"/>
                <c:pt idx="0">
                  <c:v>308.41919191919192</c:v>
                </c:pt>
                <c:pt idx="1">
                  <c:v>337.21548821548822</c:v>
                </c:pt>
                <c:pt idx="2">
                  <c:v>357.06818181818176</c:v>
                </c:pt>
                <c:pt idx="3">
                  <c:v>342.50378787878788</c:v>
                </c:pt>
                <c:pt idx="4">
                  <c:v>287.72474747474752</c:v>
                </c:pt>
                <c:pt idx="5">
                  <c:v>265.95075757575756</c:v>
                </c:pt>
                <c:pt idx="6">
                  <c:v>281.12121212121212</c:v>
                </c:pt>
                <c:pt idx="7">
                  <c:v>314.54924242424244</c:v>
                </c:pt>
              </c:numCache>
            </c:numRef>
          </c:xVal>
          <c:yVal>
            <c:numRef>
              <c:f>Sheet1!$AC$19:$AC$26</c:f>
              <c:numCache>
                <c:formatCode>General</c:formatCode>
                <c:ptCount val="8"/>
                <c:pt idx="0">
                  <c:v>2.79</c:v>
                </c:pt>
                <c:pt idx="1">
                  <c:v>6.32</c:v>
                </c:pt>
                <c:pt idx="2">
                  <c:v>8.9600000000000009</c:v>
                </c:pt>
                <c:pt idx="3">
                  <c:v>3.36</c:v>
                </c:pt>
                <c:pt idx="4">
                  <c:v>9.9</c:v>
                </c:pt>
                <c:pt idx="5">
                  <c:v>9.5500000000000007</c:v>
                </c:pt>
                <c:pt idx="6">
                  <c:v>9.92</c:v>
                </c:pt>
                <c:pt idx="7">
                  <c:v>16.149999999999999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5B-4240-B33F-3372398265B5}"/>
            </c:ext>
          </c:extLst>
        </c:ser>
        <c:ser>
          <c:idx val="0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Sheet1!$CN$5:$CN$12</c:f>
              <c:numCache>
                <c:formatCode>General</c:formatCode>
                <c:ptCount val="8"/>
                <c:pt idx="0">
                  <c:v>308.41919191919192</c:v>
                </c:pt>
                <c:pt idx="1">
                  <c:v>337.21548821548822</c:v>
                </c:pt>
                <c:pt idx="2">
                  <c:v>357.06818181818176</c:v>
                </c:pt>
                <c:pt idx="3">
                  <c:v>342.50378787878788</c:v>
                </c:pt>
                <c:pt idx="4">
                  <c:v>287.72474747474752</c:v>
                </c:pt>
                <c:pt idx="5">
                  <c:v>265.95075757575756</c:v>
                </c:pt>
                <c:pt idx="6">
                  <c:v>281.12121212121212</c:v>
                </c:pt>
                <c:pt idx="7">
                  <c:v>314.54924242424244</c:v>
                </c:pt>
              </c:numCache>
            </c:numRef>
          </c:xVal>
          <c:yVal>
            <c:numRef>
              <c:f>Sheet1!$AD$19:$AD$26</c:f>
              <c:numCache>
                <c:formatCode>General</c:formatCode>
                <c:ptCount val="8"/>
                <c:pt idx="0">
                  <c:v>4.12</c:v>
                </c:pt>
                <c:pt idx="1">
                  <c:v>3</c:v>
                </c:pt>
                <c:pt idx="2">
                  <c:v>1.44</c:v>
                </c:pt>
                <c:pt idx="3">
                  <c:v>0.84</c:v>
                </c:pt>
                <c:pt idx="4">
                  <c:v>3.34</c:v>
                </c:pt>
                <c:pt idx="5">
                  <c:v>0.64</c:v>
                </c:pt>
                <c:pt idx="6">
                  <c:v>0</c:v>
                </c:pt>
                <c:pt idx="7">
                  <c:v>0.77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25B-4240-B33F-337239826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395936"/>
        <c:axId val="1157400528"/>
      </c:scatterChart>
      <c:valAx>
        <c:axId val="1157395936"/>
        <c:scaling>
          <c:orientation val="minMax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400528"/>
        <c:crosses val="autoZero"/>
        <c:crossBetween val="midCat"/>
      </c:valAx>
      <c:valAx>
        <c:axId val="115740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9593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Sheet1!$Q$18</c:f>
              <c:strCache>
                <c:ptCount val="1"/>
                <c:pt idx="0">
                  <c:v>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Sheet1!$A$19:$B$26</c:f>
              <c:strCache>
                <c:ptCount val="8"/>
                <c:pt idx="0">
                  <c:v>Alloy 1</c:v>
                </c:pt>
                <c:pt idx="1">
                  <c:v>Alloy 2</c:v>
                </c:pt>
                <c:pt idx="2">
                  <c:v>Alloy 3</c:v>
                </c:pt>
                <c:pt idx="3">
                  <c:v>Alloy 4</c:v>
                </c:pt>
                <c:pt idx="4">
                  <c:v>Alloy 5</c:v>
                </c:pt>
                <c:pt idx="5">
                  <c:v>Alloy 6</c:v>
                </c:pt>
                <c:pt idx="6">
                  <c:v>Alloy 7</c:v>
                </c:pt>
                <c:pt idx="7">
                  <c:v>Alloy 8</c:v>
                </c:pt>
              </c:strCache>
            </c:strRef>
          </c:cat>
          <c:val>
            <c:numRef>
              <c:f>Sheet1!$Q$19:$Q$26</c:f>
              <c:numCache>
                <c:formatCode>0.0</c:formatCode>
                <c:ptCount val="8"/>
                <c:pt idx="0">
                  <c:v>12.48</c:v>
                </c:pt>
                <c:pt idx="1">
                  <c:v>8.36</c:v>
                </c:pt>
                <c:pt idx="2">
                  <c:v>17.350000000000001</c:v>
                </c:pt>
                <c:pt idx="3">
                  <c:v>15.8</c:v>
                </c:pt>
                <c:pt idx="4">
                  <c:v>12.64</c:v>
                </c:pt>
                <c:pt idx="5">
                  <c:v>21.99</c:v>
                </c:pt>
                <c:pt idx="6">
                  <c:v>14.39</c:v>
                </c:pt>
                <c:pt idx="7">
                  <c:v>14.78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5-4AE4-9B56-0E5B13DDC2E6}"/>
            </c:ext>
          </c:extLst>
        </c:ser>
        <c:ser>
          <c:idx val="1"/>
          <c:order val="1"/>
          <c:tx>
            <c:strRef>
              <c:f>Sheet1!$R$18</c:f>
              <c:strCache>
                <c:ptCount val="1"/>
                <c:pt idx="0">
                  <c:v>Nb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Sheet1!$A$19:$B$26</c:f>
              <c:strCache>
                <c:ptCount val="8"/>
                <c:pt idx="0">
                  <c:v>Alloy 1</c:v>
                </c:pt>
                <c:pt idx="1">
                  <c:v>Alloy 2</c:v>
                </c:pt>
                <c:pt idx="2">
                  <c:v>Alloy 3</c:v>
                </c:pt>
                <c:pt idx="3">
                  <c:v>Alloy 4</c:v>
                </c:pt>
                <c:pt idx="4">
                  <c:v>Alloy 5</c:v>
                </c:pt>
                <c:pt idx="5">
                  <c:v>Alloy 6</c:v>
                </c:pt>
                <c:pt idx="6">
                  <c:v>Alloy 7</c:v>
                </c:pt>
                <c:pt idx="7">
                  <c:v>Alloy 8</c:v>
                </c:pt>
              </c:strCache>
            </c:strRef>
          </c:cat>
          <c:val>
            <c:numRef>
              <c:f>Sheet1!$R$19:$R$26</c:f>
              <c:numCache>
                <c:formatCode>0.0</c:formatCode>
                <c:ptCount val="8"/>
                <c:pt idx="0">
                  <c:v>4.66</c:v>
                </c:pt>
                <c:pt idx="1">
                  <c:v>1.43</c:v>
                </c:pt>
                <c:pt idx="2">
                  <c:v>3.45</c:v>
                </c:pt>
                <c:pt idx="3">
                  <c:v>6.54</c:v>
                </c:pt>
                <c:pt idx="4">
                  <c:v>3.24</c:v>
                </c:pt>
                <c:pt idx="5">
                  <c:v>6.27</c:v>
                </c:pt>
                <c:pt idx="6">
                  <c:v>5.34</c:v>
                </c:pt>
                <c:pt idx="7">
                  <c:v>8.73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35-4AE4-9B56-0E5B13DDC2E6}"/>
            </c:ext>
          </c:extLst>
        </c:ser>
        <c:ser>
          <c:idx val="2"/>
          <c:order val="2"/>
          <c:tx>
            <c:strRef>
              <c:f>Sheet1!$S$18</c:f>
              <c:strCache>
                <c:ptCount val="1"/>
                <c:pt idx="0">
                  <c:v>Sn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Sheet1!$A$19:$B$26</c:f>
              <c:strCache>
                <c:ptCount val="8"/>
                <c:pt idx="0">
                  <c:v>Alloy 1</c:v>
                </c:pt>
                <c:pt idx="1">
                  <c:v>Alloy 2</c:v>
                </c:pt>
                <c:pt idx="2">
                  <c:v>Alloy 3</c:v>
                </c:pt>
                <c:pt idx="3">
                  <c:v>Alloy 4</c:v>
                </c:pt>
                <c:pt idx="4">
                  <c:v>Alloy 5</c:v>
                </c:pt>
                <c:pt idx="5">
                  <c:v>Alloy 6</c:v>
                </c:pt>
                <c:pt idx="6">
                  <c:v>Alloy 7</c:v>
                </c:pt>
                <c:pt idx="7">
                  <c:v>Alloy 8</c:v>
                </c:pt>
              </c:strCache>
            </c:strRef>
          </c:cat>
          <c:val>
            <c:numRef>
              <c:f>Sheet1!$S$19:$S$26</c:f>
              <c:numCache>
                <c:formatCode>0.0</c:formatCode>
                <c:ptCount val="8"/>
                <c:pt idx="0">
                  <c:v>4.16</c:v>
                </c:pt>
                <c:pt idx="1">
                  <c:v>2.44</c:v>
                </c:pt>
                <c:pt idx="2">
                  <c:v>2.76</c:v>
                </c:pt>
                <c:pt idx="3">
                  <c:v>3.65</c:v>
                </c:pt>
                <c:pt idx="4">
                  <c:v>1.18</c:v>
                </c:pt>
                <c:pt idx="5">
                  <c:v>4.8099999999999996</c:v>
                </c:pt>
                <c:pt idx="6">
                  <c:v>2.1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35-4AE4-9B56-0E5B13DDC2E6}"/>
            </c:ext>
          </c:extLst>
        </c:ser>
        <c:ser>
          <c:idx val="3"/>
          <c:order val="3"/>
          <c:tx>
            <c:strRef>
              <c:f>Sheet1!$T$18</c:f>
              <c:strCache>
                <c:ptCount val="1"/>
                <c:pt idx="0">
                  <c:v>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Sheet1!$A$19:$B$26</c:f>
              <c:strCache>
                <c:ptCount val="8"/>
                <c:pt idx="0">
                  <c:v>Alloy 1</c:v>
                </c:pt>
                <c:pt idx="1">
                  <c:v>Alloy 2</c:v>
                </c:pt>
                <c:pt idx="2">
                  <c:v>Alloy 3</c:v>
                </c:pt>
                <c:pt idx="3">
                  <c:v>Alloy 4</c:v>
                </c:pt>
                <c:pt idx="4">
                  <c:v>Alloy 5</c:v>
                </c:pt>
                <c:pt idx="5">
                  <c:v>Alloy 6</c:v>
                </c:pt>
                <c:pt idx="6">
                  <c:v>Alloy 7</c:v>
                </c:pt>
                <c:pt idx="7">
                  <c:v>Alloy 8</c:v>
                </c:pt>
              </c:strCache>
            </c:strRef>
          </c:cat>
          <c:val>
            <c:numRef>
              <c:f>Sheet1!$T$19:$T$26</c:f>
              <c:numCache>
                <c:formatCode>0.0</c:formatCode>
                <c:ptCount val="8"/>
                <c:pt idx="0">
                  <c:v>1.81</c:v>
                </c:pt>
                <c:pt idx="1">
                  <c:v>1.86</c:v>
                </c:pt>
                <c:pt idx="2">
                  <c:v>1.68</c:v>
                </c:pt>
                <c:pt idx="3">
                  <c:v>1.59</c:v>
                </c:pt>
                <c:pt idx="4">
                  <c:v>1.8</c:v>
                </c:pt>
                <c:pt idx="5">
                  <c:v>0.81499999999999995</c:v>
                </c:pt>
                <c:pt idx="6">
                  <c:v>0.8</c:v>
                </c:pt>
                <c:pt idx="7">
                  <c:v>1.62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35-4AE4-9B56-0E5B13DDC2E6}"/>
            </c:ext>
          </c:extLst>
        </c:ser>
        <c:ser>
          <c:idx val="4"/>
          <c:order val="4"/>
          <c:tx>
            <c:strRef>
              <c:f>Sheet1!$U$18</c:f>
              <c:strCache>
                <c:ptCount val="1"/>
                <c:pt idx="0">
                  <c:v>Zr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Sheet1!$A$19:$B$26</c:f>
              <c:strCache>
                <c:ptCount val="8"/>
                <c:pt idx="0">
                  <c:v>Alloy 1</c:v>
                </c:pt>
                <c:pt idx="1">
                  <c:v>Alloy 2</c:v>
                </c:pt>
                <c:pt idx="2">
                  <c:v>Alloy 3</c:v>
                </c:pt>
                <c:pt idx="3">
                  <c:v>Alloy 4</c:v>
                </c:pt>
                <c:pt idx="4">
                  <c:v>Alloy 5</c:v>
                </c:pt>
                <c:pt idx="5">
                  <c:v>Alloy 6</c:v>
                </c:pt>
                <c:pt idx="6">
                  <c:v>Alloy 7</c:v>
                </c:pt>
                <c:pt idx="7">
                  <c:v>Alloy 8</c:v>
                </c:pt>
              </c:strCache>
            </c:strRef>
          </c:cat>
          <c:val>
            <c:numRef>
              <c:f>Sheet1!$U$19:$U$26</c:f>
              <c:numCache>
                <c:formatCode>0.0</c:formatCode>
                <c:ptCount val="8"/>
                <c:pt idx="0">
                  <c:v>4.57</c:v>
                </c:pt>
                <c:pt idx="1">
                  <c:v>3.75</c:v>
                </c:pt>
                <c:pt idx="2">
                  <c:v>5.93</c:v>
                </c:pt>
                <c:pt idx="3">
                  <c:v>4.0149999999999997</c:v>
                </c:pt>
                <c:pt idx="4">
                  <c:v>3.64</c:v>
                </c:pt>
                <c:pt idx="5">
                  <c:v>2.0539999999999998</c:v>
                </c:pt>
                <c:pt idx="6">
                  <c:v>6.4550000000000001</c:v>
                </c:pt>
                <c:pt idx="7">
                  <c:v>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35-4AE4-9B56-0E5B13DDC2E6}"/>
            </c:ext>
          </c:extLst>
        </c:ser>
        <c:ser>
          <c:idx val="5"/>
          <c:order val="5"/>
          <c:tx>
            <c:strRef>
              <c:f>Sheet1!$V$18</c:f>
              <c:strCache>
                <c:ptCount val="1"/>
                <c:pt idx="0">
                  <c:v>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Sheet1!$A$19:$B$26</c:f>
              <c:strCache>
                <c:ptCount val="8"/>
                <c:pt idx="0">
                  <c:v>Alloy 1</c:v>
                </c:pt>
                <c:pt idx="1">
                  <c:v>Alloy 2</c:v>
                </c:pt>
                <c:pt idx="2">
                  <c:v>Alloy 3</c:v>
                </c:pt>
                <c:pt idx="3">
                  <c:v>Alloy 4</c:v>
                </c:pt>
                <c:pt idx="4">
                  <c:v>Alloy 5</c:v>
                </c:pt>
                <c:pt idx="5">
                  <c:v>Alloy 6</c:v>
                </c:pt>
                <c:pt idx="6">
                  <c:v>Alloy 7</c:v>
                </c:pt>
                <c:pt idx="7">
                  <c:v>Alloy 8</c:v>
                </c:pt>
              </c:strCache>
            </c:strRef>
          </c:cat>
          <c:val>
            <c:numRef>
              <c:f>Sheet1!$V$19:$V$26</c:f>
              <c:numCache>
                <c:formatCode>0.0</c:formatCode>
                <c:ptCount val="8"/>
                <c:pt idx="0">
                  <c:v>32.97</c:v>
                </c:pt>
                <c:pt idx="1">
                  <c:v>35.24</c:v>
                </c:pt>
                <c:pt idx="2">
                  <c:v>35.4</c:v>
                </c:pt>
                <c:pt idx="3">
                  <c:v>35.14</c:v>
                </c:pt>
                <c:pt idx="4">
                  <c:v>34.75</c:v>
                </c:pt>
                <c:pt idx="5">
                  <c:v>35.82</c:v>
                </c:pt>
                <c:pt idx="6">
                  <c:v>31.84</c:v>
                </c:pt>
                <c:pt idx="7">
                  <c:v>35.369999999999997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35-4AE4-9B56-0E5B13DDC2E6}"/>
            </c:ext>
          </c:extLst>
        </c:ser>
        <c:ser>
          <c:idx val="6"/>
          <c:order val="6"/>
          <c:tx>
            <c:strRef>
              <c:f>Sheet1!$W$18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Sheet1!$A$19:$B$26</c:f>
              <c:strCache>
                <c:ptCount val="8"/>
                <c:pt idx="0">
                  <c:v>Alloy 1</c:v>
                </c:pt>
                <c:pt idx="1">
                  <c:v>Alloy 2</c:v>
                </c:pt>
                <c:pt idx="2">
                  <c:v>Alloy 3</c:v>
                </c:pt>
                <c:pt idx="3">
                  <c:v>Alloy 4</c:v>
                </c:pt>
                <c:pt idx="4">
                  <c:v>Alloy 5</c:v>
                </c:pt>
                <c:pt idx="5">
                  <c:v>Alloy 6</c:v>
                </c:pt>
                <c:pt idx="6">
                  <c:v>Alloy 7</c:v>
                </c:pt>
                <c:pt idx="7">
                  <c:v>Alloy 8</c:v>
                </c:pt>
              </c:strCache>
            </c:strRef>
          </c:cat>
          <c:val>
            <c:numRef>
              <c:f>Sheet1!$W$19:$W$26</c:f>
              <c:numCache>
                <c:formatCode>0.0</c:formatCode>
                <c:ptCount val="8"/>
                <c:pt idx="0">
                  <c:v>24.06</c:v>
                </c:pt>
                <c:pt idx="1">
                  <c:v>21.93</c:v>
                </c:pt>
                <c:pt idx="2">
                  <c:v>17.23</c:v>
                </c:pt>
                <c:pt idx="3">
                  <c:v>13.09</c:v>
                </c:pt>
                <c:pt idx="4">
                  <c:v>20.8</c:v>
                </c:pt>
                <c:pt idx="5" formatCode="General">
                  <c:v>13.89</c:v>
                </c:pt>
                <c:pt idx="6">
                  <c:v>16.45</c:v>
                </c:pt>
                <c:pt idx="7">
                  <c:v>14.39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35-4AE4-9B56-0E5B13DDC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2891472"/>
        <c:axId val="1262889832"/>
      </c:barChart>
      <c:catAx>
        <c:axId val="126289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889832"/>
        <c:crosses val="autoZero"/>
        <c:auto val="1"/>
        <c:lblAlgn val="ctr"/>
        <c:lblOffset val="100"/>
        <c:noMultiLvlLbl val="0"/>
      </c:catAx>
      <c:valAx>
        <c:axId val="126288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89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Sheet1!$A$19:$B$19</c:f>
              <c:strCache>
                <c:ptCount val="2"/>
                <c:pt idx="0">
                  <c:v>Alloy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Sheet1!$Y$18:$AD$18</c:f>
              <c:strCache>
                <c:ptCount val="6"/>
                <c:pt idx="0">
                  <c:v>TiO2</c:v>
                </c:pt>
                <c:pt idx="1">
                  <c:v>ZrO2</c:v>
                </c:pt>
                <c:pt idx="2">
                  <c:v>Ti2O3</c:v>
                </c:pt>
                <c:pt idx="3">
                  <c:v>SnO</c:v>
                </c:pt>
                <c:pt idx="4">
                  <c:v>Nb2O5</c:v>
                </c:pt>
                <c:pt idx="5">
                  <c:v>Ta2O5</c:v>
                </c:pt>
              </c:strCache>
            </c:strRef>
          </c:cat>
          <c:val>
            <c:numRef>
              <c:f>Sheet1!$Y$19:$AD$19</c:f>
              <c:numCache>
                <c:formatCode>General</c:formatCode>
                <c:ptCount val="6"/>
                <c:pt idx="0">
                  <c:v>61.47</c:v>
                </c:pt>
                <c:pt idx="1">
                  <c:v>15.44</c:v>
                </c:pt>
                <c:pt idx="2">
                  <c:v>7.79</c:v>
                </c:pt>
                <c:pt idx="3">
                  <c:v>8.3800000000000008</c:v>
                </c:pt>
                <c:pt idx="4">
                  <c:v>2.79</c:v>
                </c:pt>
                <c:pt idx="5">
                  <c:v>4.12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66-41F5-8829-4C07D09231BF}"/>
            </c:ext>
          </c:extLst>
        </c:ser>
        <c:ser>
          <c:idx val="1"/>
          <c:order val="1"/>
          <c:tx>
            <c:strRef>
              <c:f>Sheet1!$A$20:$B$20</c:f>
              <c:strCache>
                <c:ptCount val="2"/>
                <c:pt idx="0">
                  <c:v>Alloy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Sheet1!$Y$18:$AD$18</c:f>
              <c:strCache>
                <c:ptCount val="6"/>
                <c:pt idx="0">
                  <c:v>TiO2</c:v>
                </c:pt>
                <c:pt idx="1">
                  <c:v>ZrO2</c:v>
                </c:pt>
                <c:pt idx="2">
                  <c:v>Ti2O3</c:v>
                </c:pt>
                <c:pt idx="3">
                  <c:v>SnO</c:v>
                </c:pt>
                <c:pt idx="4">
                  <c:v>Nb2O5</c:v>
                </c:pt>
                <c:pt idx="5">
                  <c:v>Ta2O5</c:v>
                </c:pt>
              </c:strCache>
            </c:strRef>
          </c:cat>
          <c:val>
            <c:numRef>
              <c:f>Sheet1!$Y$20:$AD$20</c:f>
              <c:numCache>
                <c:formatCode>General</c:formatCode>
                <c:ptCount val="6"/>
                <c:pt idx="0">
                  <c:v>57.98</c:v>
                </c:pt>
                <c:pt idx="1">
                  <c:v>17.22</c:v>
                </c:pt>
                <c:pt idx="2">
                  <c:v>10.9</c:v>
                </c:pt>
                <c:pt idx="3">
                  <c:v>4.58</c:v>
                </c:pt>
                <c:pt idx="4">
                  <c:v>6.32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66-41F5-8829-4C07D09231BF}"/>
            </c:ext>
          </c:extLst>
        </c:ser>
        <c:ser>
          <c:idx val="2"/>
          <c:order val="2"/>
          <c:tx>
            <c:strRef>
              <c:f>Sheet1!$A$21:$B$21</c:f>
              <c:strCache>
                <c:ptCount val="2"/>
                <c:pt idx="0">
                  <c:v>Alloy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Sheet1!$Y$18:$AD$18</c:f>
              <c:strCache>
                <c:ptCount val="6"/>
                <c:pt idx="0">
                  <c:v>TiO2</c:v>
                </c:pt>
                <c:pt idx="1">
                  <c:v>ZrO2</c:v>
                </c:pt>
                <c:pt idx="2">
                  <c:v>Ti2O3</c:v>
                </c:pt>
                <c:pt idx="3">
                  <c:v>SnO</c:v>
                </c:pt>
                <c:pt idx="4">
                  <c:v>Nb2O5</c:v>
                </c:pt>
                <c:pt idx="5">
                  <c:v>Ta2O5</c:v>
                </c:pt>
              </c:strCache>
            </c:strRef>
          </c:cat>
          <c:val>
            <c:numRef>
              <c:f>Sheet1!$Y$21:$AD$21</c:f>
              <c:numCache>
                <c:formatCode>General</c:formatCode>
                <c:ptCount val="6"/>
                <c:pt idx="0">
                  <c:v>61.68</c:v>
                </c:pt>
                <c:pt idx="1">
                  <c:v>13.6</c:v>
                </c:pt>
                <c:pt idx="2">
                  <c:v>10.32</c:v>
                </c:pt>
                <c:pt idx="3">
                  <c:v>4</c:v>
                </c:pt>
                <c:pt idx="4">
                  <c:v>8.9600000000000009</c:v>
                </c:pt>
                <c:pt idx="5">
                  <c:v>1.44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66-41F5-8829-4C07D09231BF}"/>
            </c:ext>
          </c:extLst>
        </c:ser>
        <c:ser>
          <c:idx val="3"/>
          <c:order val="3"/>
          <c:tx>
            <c:strRef>
              <c:f>Sheet1!$A$22:$B$22</c:f>
              <c:strCache>
                <c:ptCount val="2"/>
                <c:pt idx="0">
                  <c:v>Alloy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Sheet1!$Y$18:$AD$18</c:f>
              <c:strCache>
                <c:ptCount val="6"/>
                <c:pt idx="0">
                  <c:v>TiO2</c:v>
                </c:pt>
                <c:pt idx="1">
                  <c:v>ZrO2</c:v>
                </c:pt>
                <c:pt idx="2">
                  <c:v>Ti2O3</c:v>
                </c:pt>
                <c:pt idx="3">
                  <c:v>SnO</c:v>
                </c:pt>
                <c:pt idx="4">
                  <c:v>Nb2O5</c:v>
                </c:pt>
                <c:pt idx="5">
                  <c:v>Ta2O5</c:v>
                </c:pt>
              </c:strCache>
            </c:strRef>
          </c:cat>
          <c:val>
            <c:numRef>
              <c:f>Sheet1!$Y$22:$AD$22</c:f>
              <c:numCache>
                <c:formatCode>General</c:formatCode>
                <c:ptCount val="6"/>
                <c:pt idx="0">
                  <c:v>65.55</c:v>
                </c:pt>
                <c:pt idx="1">
                  <c:v>11.76</c:v>
                </c:pt>
                <c:pt idx="2">
                  <c:v>13.45</c:v>
                </c:pt>
                <c:pt idx="3">
                  <c:v>5.04</c:v>
                </c:pt>
                <c:pt idx="4">
                  <c:v>3.36</c:v>
                </c:pt>
                <c:pt idx="5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66-41F5-8829-4C07D09231BF}"/>
            </c:ext>
          </c:extLst>
        </c:ser>
        <c:ser>
          <c:idx val="4"/>
          <c:order val="4"/>
          <c:tx>
            <c:strRef>
              <c:f>Sheet1!$A$23:$B$23</c:f>
              <c:strCache>
                <c:ptCount val="2"/>
                <c:pt idx="0">
                  <c:v>Alloy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Sheet1!$Y$18:$AD$18</c:f>
              <c:strCache>
                <c:ptCount val="6"/>
                <c:pt idx="0">
                  <c:v>TiO2</c:v>
                </c:pt>
                <c:pt idx="1">
                  <c:v>ZrO2</c:v>
                </c:pt>
                <c:pt idx="2">
                  <c:v>Ti2O3</c:v>
                </c:pt>
                <c:pt idx="3">
                  <c:v>SnO</c:v>
                </c:pt>
                <c:pt idx="4">
                  <c:v>Nb2O5</c:v>
                </c:pt>
                <c:pt idx="5">
                  <c:v>Ta2O5</c:v>
                </c:pt>
              </c:strCache>
            </c:strRef>
          </c:cat>
          <c:val>
            <c:numRef>
              <c:f>Sheet1!$Y$23:$AD$23</c:f>
              <c:numCache>
                <c:formatCode>General</c:formatCode>
                <c:ptCount val="6"/>
                <c:pt idx="0">
                  <c:v>62.03</c:v>
                </c:pt>
                <c:pt idx="1">
                  <c:v>11.97</c:v>
                </c:pt>
                <c:pt idx="2">
                  <c:v>9.32</c:v>
                </c:pt>
                <c:pt idx="3">
                  <c:v>3.45</c:v>
                </c:pt>
                <c:pt idx="4">
                  <c:v>9.9</c:v>
                </c:pt>
                <c:pt idx="5">
                  <c:v>3.34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66-41F5-8829-4C07D09231BF}"/>
            </c:ext>
          </c:extLst>
        </c:ser>
        <c:ser>
          <c:idx val="5"/>
          <c:order val="5"/>
          <c:tx>
            <c:strRef>
              <c:f>Sheet1!$A$24:$B$24</c:f>
              <c:strCache>
                <c:ptCount val="2"/>
                <c:pt idx="0">
                  <c:v>Alloy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Sheet1!$Y$18:$AD$18</c:f>
              <c:strCache>
                <c:ptCount val="6"/>
                <c:pt idx="0">
                  <c:v>TiO2</c:v>
                </c:pt>
                <c:pt idx="1">
                  <c:v>ZrO2</c:v>
                </c:pt>
                <c:pt idx="2">
                  <c:v>Ti2O3</c:v>
                </c:pt>
                <c:pt idx="3">
                  <c:v>SnO</c:v>
                </c:pt>
                <c:pt idx="4">
                  <c:v>Nb2O5</c:v>
                </c:pt>
                <c:pt idx="5">
                  <c:v>Ta2O5</c:v>
                </c:pt>
              </c:strCache>
            </c:strRef>
          </c:cat>
          <c:val>
            <c:numRef>
              <c:f>Sheet1!$Y$24:$AD$24</c:f>
              <c:numCache>
                <c:formatCode>General</c:formatCode>
                <c:ptCount val="6"/>
                <c:pt idx="0">
                  <c:v>70.06</c:v>
                </c:pt>
                <c:pt idx="1">
                  <c:v>4.46</c:v>
                </c:pt>
                <c:pt idx="2">
                  <c:v>10.19</c:v>
                </c:pt>
                <c:pt idx="3">
                  <c:v>5.0999999999999996</c:v>
                </c:pt>
                <c:pt idx="4">
                  <c:v>9.5500000000000007</c:v>
                </c:pt>
                <c:pt idx="5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66-41F5-8829-4C07D09231BF}"/>
            </c:ext>
          </c:extLst>
        </c:ser>
        <c:ser>
          <c:idx val="6"/>
          <c:order val="6"/>
          <c:tx>
            <c:strRef>
              <c:f>Sheet1!$A$25:$B$25</c:f>
              <c:strCache>
                <c:ptCount val="2"/>
                <c:pt idx="0">
                  <c:v>Alloy 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Sheet1!$Y$18:$AD$18</c:f>
              <c:strCache>
                <c:ptCount val="6"/>
                <c:pt idx="0">
                  <c:v>TiO2</c:v>
                </c:pt>
                <c:pt idx="1">
                  <c:v>ZrO2</c:v>
                </c:pt>
                <c:pt idx="2">
                  <c:v>Ti2O3</c:v>
                </c:pt>
                <c:pt idx="3">
                  <c:v>SnO</c:v>
                </c:pt>
                <c:pt idx="4">
                  <c:v>Nb2O5</c:v>
                </c:pt>
                <c:pt idx="5">
                  <c:v>Ta2O5</c:v>
                </c:pt>
              </c:strCache>
            </c:strRef>
          </c:cat>
          <c:val>
            <c:numRef>
              <c:f>Sheet1!$Y$25:$AD$25</c:f>
              <c:numCache>
                <c:formatCode>General</c:formatCode>
                <c:ptCount val="6"/>
                <c:pt idx="0">
                  <c:v>61.16</c:v>
                </c:pt>
                <c:pt idx="1">
                  <c:v>14.88</c:v>
                </c:pt>
                <c:pt idx="2">
                  <c:v>9.92</c:v>
                </c:pt>
                <c:pt idx="3">
                  <c:v>4.13</c:v>
                </c:pt>
                <c:pt idx="4">
                  <c:v>9.92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66-41F5-8829-4C07D09231BF}"/>
            </c:ext>
          </c:extLst>
        </c:ser>
        <c:ser>
          <c:idx val="7"/>
          <c:order val="7"/>
          <c:tx>
            <c:strRef>
              <c:f>Sheet1!$A$26:$B$26</c:f>
              <c:strCache>
                <c:ptCount val="2"/>
                <c:pt idx="0">
                  <c:v>Alloy 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Sheet1!$Y$18:$AD$18</c:f>
              <c:strCache>
                <c:ptCount val="6"/>
                <c:pt idx="0">
                  <c:v>TiO2</c:v>
                </c:pt>
                <c:pt idx="1">
                  <c:v>ZrO2</c:v>
                </c:pt>
                <c:pt idx="2">
                  <c:v>Ti2O3</c:v>
                </c:pt>
                <c:pt idx="3">
                  <c:v>SnO</c:v>
                </c:pt>
                <c:pt idx="4">
                  <c:v>Nb2O5</c:v>
                </c:pt>
                <c:pt idx="5">
                  <c:v>Ta2O5</c:v>
                </c:pt>
              </c:strCache>
            </c:strRef>
          </c:cat>
          <c:val>
            <c:numRef>
              <c:f>Sheet1!$Y$26:$AD$26</c:f>
              <c:numCache>
                <c:formatCode>General</c:formatCode>
                <c:ptCount val="6"/>
                <c:pt idx="0">
                  <c:v>56.92</c:v>
                </c:pt>
                <c:pt idx="1">
                  <c:v>17.690000000000001</c:v>
                </c:pt>
                <c:pt idx="2">
                  <c:v>8.4600000000000009</c:v>
                </c:pt>
                <c:pt idx="3">
                  <c:v>0</c:v>
                </c:pt>
                <c:pt idx="4">
                  <c:v>16.149999999999999</c:v>
                </c:pt>
                <c:pt idx="5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566-41F5-8829-4C07D0923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3309920"/>
        <c:axId val="1223306640"/>
      </c:barChart>
      <c:catAx>
        <c:axId val="122330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306640"/>
        <c:crosses val="autoZero"/>
        <c:auto val="1"/>
        <c:lblAlgn val="ctr"/>
        <c:lblOffset val="100"/>
        <c:noMultiLvlLbl val="0"/>
      </c:catAx>
      <c:valAx>
        <c:axId val="122330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30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Sheet1!$Y$18</c:f>
              <c:strCache>
                <c:ptCount val="1"/>
                <c:pt idx="0">
                  <c:v>TiO2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Sheet1!$A$19:$A$26</c:f>
              <c:strCache>
                <c:ptCount val="8"/>
                <c:pt idx="0">
                  <c:v>Alloy 1</c:v>
                </c:pt>
                <c:pt idx="1">
                  <c:v>Alloy 2</c:v>
                </c:pt>
                <c:pt idx="2">
                  <c:v>Alloy 3</c:v>
                </c:pt>
                <c:pt idx="3">
                  <c:v>Alloy 4</c:v>
                </c:pt>
                <c:pt idx="4">
                  <c:v>Alloy 5</c:v>
                </c:pt>
                <c:pt idx="5">
                  <c:v>Alloy 6</c:v>
                </c:pt>
                <c:pt idx="6">
                  <c:v>Alloy 7</c:v>
                </c:pt>
                <c:pt idx="7">
                  <c:v>Alloy 8</c:v>
                </c:pt>
              </c:strCache>
            </c:strRef>
          </c:cat>
          <c:val>
            <c:numRef>
              <c:f>Sheet1!$Y$19:$Y$26</c:f>
              <c:numCache>
                <c:formatCode>General</c:formatCode>
                <c:ptCount val="8"/>
                <c:pt idx="0">
                  <c:v>61.47</c:v>
                </c:pt>
                <c:pt idx="1">
                  <c:v>57.98</c:v>
                </c:pt>
                <c:pt idx="2">
                  <c:v>61.68</c:v>
                </c:pt>
                <c:pt idx="3">
                  <c:v>65.55</c:v>
                </c:pt>
                <c:pt idx="4">
                  <c:v>62.03</c:v>
                </c:pt>
                <c:pt idx="5">
                  <c:v>70.06</c:v>
                </c:pt>
                <c:pt idx="6">
                  <c:v>61.16</c:v>
                </c:pt>
                <c:pt idx="7">
                  <c:v>56.92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0-4A4A-87E2-EF490EC16375}"/>
            </c:ext>
          </c:extLst>
        </c:ser>
        <c:ser>
          <c:idx val="1"/>
          <c:order val="1"/>
          <c:tx>
            <c:strRef>
              <c:f>Sheet1!$Z$18</c:f>
              <c:strCache>
                <c:ptCount val="1"/>
                <c:pt idx="0">
                  <c:v>ZrO2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Sheet1!$A$19:$A$26</c:f>
              <c:strCache>
                <c:ptCount val="8"/>
                <c:pt idx="0">
                  <c:v>Alloy 1</c:v>
                </c:pt>
                <c:pt idx="1">
                  <c:v>Alloy 2</c:v>
                </c:pt>
                <c:pt idx="2">
                  <c:v>Alloy 3</c:v>
                </c:pt>
                <c:pt idx="3">
                  <c:v>Alloy 4</c:v>
                </c:pt>
                <c:pt idx="4">
                  <c:v>Alloy 5</c:v>
                </c:pt>
                <c:pt idx="5">
                  <c:v>Alloy 6</c:v>
                </c:pt>
                <c:pt idx="6">
                  <c:v>Alloy 7</c:v>
                </c:pt>
                <c:pt idx="7">
                  <c:v>Alloy 8</c:v>
                </c:pt>
              </c:strCache>
            </c:strRef>
          </c:cat>
          <c:val>
            <c:numRef>
              <c:f>Sheet1!$Z$19:$Z$26</c:f>
              <c:numCache>
                <c:formatCode>General</c:formatCode>
                <c:ptCount val="8"/>
                <c:pt idx="0">
                  <c:v>15.44</c:v>
                </c:pt>
                <c:pt idx="1">
                  <c:v>17.22</c:v>
                </c:pt>
                <c:pt idx="2">
                  <c:v>13.6</c:v>
                </c:pt>
                <c:pt idx="3">
                  <c:v>11.76</c:v>
                </c:pt>
                <c:pt idx="4">
                  <c:v>11.97</c:v>
                </c:pt>
                <c:pt idx="5">
                  <c:v>4.46</c:v>
                </c:pt>
                <c:pt idx="6">
                  <c:v>14.88</c:v>
                </c:pt>
                <c:pt idx="7">
                  <c:v>17.690000000000001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0-4A4A-87E2-EF490EC16375}"/>
            </c:ext>
          </c:extLst>
        </c:ser>
        <c:ser>
          <c:idx val="2"/>
          <c:order val="2"/>
          <c:tx>
            <c:strRef>
              <c:f>Sheet1!$AA$18</c:f>
              <c:strCache>
                <c:ptCount val="1"/>
                <c:pt idx="0">
                  <c:v>Ti2O3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Sheet1!$A$19:$A$26</c:f>
              <c:strCache>
                <c:ptCount val="8"/>
                <c:pt idx="0">
                  <c:v>Alloy 1</c:v>
                </c:pt>
                <c:pt idx="1">
                  <c:v>Alloy 2</c:v>
                </c:pt>
                <c:pt idx="2">
                  <c:v>Alloy 3</c:v>
                </c:pt>
                <c:pt idx="3">
                  <c:v>Alloy 4</c:v>
                </c:pt>
                <c:pt idx="4">
                  <c:v>Alloy 5</c:v>
                </c:pt>
                <c:pt idx="5">
                  <c:v>Alloy 6</c:v>
                </c:pt>
                <c:pt idx="6">
                  <c:v>Alloy 7</c:v>
                </c:pt>
                <c:pt idx="7">
                  <c:v>Alloy 8</c:v>
                </c:pt>
              </c:strCache>
            </c:strRef>
          </c:cat>
          <c:val>
            <c:numRef>
              <c:f>Sheet1!$AA$19:$AA$26</c:f>
              <c:numCache>
                <c:formatCode>General</c:formatCode>
                <c:ptCount val="8"/>
                <c:pt idx="0">
                  <c:v>7.79</c:v>
                </c:pt>
                <c:pt idx="1">
                  <c:v>10.9</c:v>
                </c:pt>
                <c:pt idx="2">
                  <c:v>10.32</c:v>
                </c:pt>
                <c:pt idx="3">
                  <c:v>13.45</c:v>
                </c:pt>
                <c:pt idx="4">
                  <c:v>9.32</c:v>
                </c:pt>
                <c:pt idx="5">
                  <c:v>10.19</c:v>
                </c:pt>
                <c:pt idx="6">
                  <c:v>9.92</c:v>
                </c:pt>
                <c:pt idx="7">
                  <c:v>8.4600000000000009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B0-4A4A-87E2-EF490EC16375}"/>
            </c:ext>
          </c:extLst>
        </c:ser>
        <c:ser>
          <c:idx val="3"/>
          <c:order val="3"/>
          <c:tx>
            <c:strRef>
              <c:f>Sheet1!$AB$18</c:f>
              <c:strCache>
                <c:ptCount val="1"/>
                <c:pt idx="0">
                  <c:v>SnO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Sheet1!$A$19:$A$26</c:f>
              <c:strCache>
                <c:ptCount val="8"/>
                <c:pt idx="0">
                  <c:v>Alloy 1</c:v>
                </c:pt>
                <c:pt idx="1">
                  <c:v>Alloy 2</c:v>
                </c:pt>
                <c:pt idx="2">
                  <c:v>Alloy 3</c:v>
                </c:pt>
                <c:pt idx="3">
                  <c:v>Alloy 4</c:v>
                </c:pt>
                <c:pt idx="4">
                  <c:v>Alloy 5</c:v>
                </c:pt>
                <c:pt idx="5">
                  <c:v>Alloy 6</c:v>
                </c:pt>
                <c:pt idx="6">
                  <c:v>Alloy 7</c:v>
                </c:pt>
                <c:pt idx="7">
                  <c:v>Alloy 8</c:v>
                </c:pt>
              </c:strCache>
            </c:strRef>
          </c:cat>
          <c:val>
            <c:numRef>
              <c:f>Sheet1!$AB$20:$AB$27</c:f>
              <c:numCache>
                <c:formatCode>General</c:formatCode>
                <c:ptCount val="8"/>
                <c:pt idx="0">
                  <c:v>4.58</c:v>
                </c:pt>
                <c:pt idx="1">
                  <c:v>4</c:v>
                </c:pt>
                <c:pt idx="2">
                  <c:v>5.04</c:v>
                </c:pt>
                <c:pt idx="3">
                  <c:v>3.45</c:v>
                </c:pt>
                <c:pt idx="4">
                  <c:v>5.0999999999999996</c:v>
                </c:pt>
                <c:pt idx="5">
                  <c:v>4.13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B0-4A4A-87E2-EF490EC16375}"/>
            </c:ext>
          </c:extLst>
        </c:ser>
        <c:ser>
          <c:idx val="4"/>
          <c:order val="4"/>
          <c:tx>
            <c:strRef>
              <c:f>Sheet1!$AC$18</c:f>
              <c:strCache>
                <c:ptCount val="1"/>
                <c:pt idx="0">
                  <c:v>Nb2O5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Sheet1!$A$19:$A$26</c:f>
              <c:strCache>
                <c:ptCount val="8"/>
                <c:pt idx="0">
                  <c:v>Alloy 1</c:v>
                </c:pt>
                <c:pt idx="1">
                  <c:v>Alloy 2</c:v>
                </c:pt>
                <c:pt idx="2">
                  <c:v>Alloy 3</c:v>
                </c:pt>
                <c:pt idx="3">
                  <c:v>Alloy 4</c:v>
                </c:pt>
                <c:pt idx="4">
                  <c:v>Alloy 5</c:v>
                </c:pt>
                <c:pt idx="5">
                  <c:v>Alloy 6</c:v>
                </c:pt>
                <c:pt idx="6">
                  <c:v>Alloy 7</c:v>
                </c:pt>
                <c:pt idx="7">
                  <c:v>Alloy 8</c:v>
                </c:pt>
              </c:strCache>
            </c:strRef>
          </c:cat>
          <c:val>
            <c:numRef>
              <c:f>Sheet1!$AC$19:$AC$26</c:f>
              <c:numCache>
                <c:formatCode>General</c:formatCode>
                <c:ptCount val="8"/>
                <c:pt idx="0">
                  <c:v>2.79</c:v>
                </c:pt>
                <c:pt idx="1">
                  <c:v>6.32</c:v>
                </c:pt>
                <c:pt idx="2">
                  <c:v>8.9600000000000009</c:v>
                </c:pt>
                <c:pt idx="3">
                  <c:v>3.36</c:v>
                </c:pt>
                <c:pt idx="4">
                  <c:v>9.9</c:v>
                </c:pt>
                <c:pt idx="5">
                  <c:v>9.5500000000000007</c:v>
                </c:pt>
                <c:pt idx="6">
                  <c:v>9.92</c:v>
                </c:pt>
                <c:pt idx="7">
                  <c:v>16.149999999999999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B0-4A4A-87E2-EF490EC16375}"/>
            </c:ext>
          </c:extLst>
        </c:ser>
        <c:ser>
          <c:idx val="5"/>
          <c:order val="5"/>
          <c:tx>
            <c:strRef>
              <c:f>Sheet1!$AD$18</c:f>
              <c:strCache>
                <c:ptCount val="1"/>
                <c:pt idx="0">
                  <c:v>Ta2O5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Sheet1!$A$19:$A$26</c:f>
              <c:strCache>
                <c:ptCount val="8"/>
                <c:pt idx="0">
                  <c:v>Alloy 1</c:v>
                </c:pt>
                <c:pt idx="1">
                  <c:v>Alloy 2</c:v>
                </c:pt>
                <c:pt idx="2">
                  <c:v>Alloy 3</c:v>
                </c:pt>
                <c:pt idx="3">
                  <c:v>Alloy 4</c:v>
                </c:pt>
                <c:pt idx="4">
                  <c:v>Alloy 5</c:v>
                </c:pt>
                <c:pt idx="5">
                  <c:v>Alloy 6</c:v>
                </c:pt>
                <c:pt idx="6">
                  <c:v>Alloy 7</c:v>
                </c:pt>
                <c:pt idx="7">
                  <c:v>Alloy 8</c:v>
                </c:pt>
              </c:strCache>
            </c:strRef>
          </c:cat>
          <c:val>
            <c:numRef>
              <c:f>Sheet1!$AD$19:$AD$26</c:f>
              <c:numCache>
                <c:formatCode>General</c:formatCode>
                <c:ptCount val="8"/>
                <c:pt idx="0">
                  <c:v>4.12</c:v>
                </c:pt>
                <c:pt idx="1">
                  <c:v>3</c:v>
                </c:pt>
                <c:pt idx="2">
                  <c:v>1.44</c:v>
                </c:pt>
                <c:pt idx="3">
                  <c:v>0.84</c:v>
                </c:pt>
                <c:pt idx="4">
                  <c:v>3.34</c:v>
                </c:pt>
                <c:pt idx="5">
                  <c:v>0.64</c:v>
                </c:pt>
                <c:pt idx="6">
                  <c:v>0</c:v>
                </c:pt>
                <c:pt idx="7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B0-4A4A-87E2-EF490EC16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2891472"/>
        <c:axId val="1262889832"/>
      </c:barChart>
      <c:catAx>
        <c:axId val="126289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889832"/>
        <c:crosses val="autoZero"/>
        <c:auto val="1"/>
        <c:lblAlgn val="ctr"/>
        <c:lblOffset val="100"/>
        <c:noMultiLvlLbl val="0"/>
      </c:catAx>
      <c:valAx>
        <c:axId val="126288983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89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Cell Seeding Efficiency, %, compared to Ti 100%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Sheet1!$A$19:$A$26</c:f>
              <c:strCache>
                <c:ptCount val="8"/>
                <c:pt idx="0">
                  <c:v>Alloy 1</c:v>
                </c:pt>
                <c:pt idx="1">
                  <c:v>Alloy 2</c:v>
                </c:pt>
                <c:pt idx="2">
                  <c:v>Alloy 3</c:v>
                </c:pt>
                <c:pt idx="3">
                  <c:v>Alloy 4</c:v>
                </c:pt>
                <c:pt idx="4">
                  <c:v>Alloy 5</c:v>
                </c:pt>
                <c:pt idx="5">
                  <c:v>Alloy 6</c:v>
                </c:pt>
                <c:pt idx="6">
                  <c:v>Alloy 7</c:v>
                </c:pt>
                <c:pt idx="7">
                  <c:v>Alloy 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Sheet1!$A$19:$A$26</c:f>
              <c:strCache>
                <c:ptCount val="8"/>
                <c:pt idx="0">
                  <c:v>Alloy 1</c:v>
                </c:pt>
                <c:pt idx="1">
                  <c:v>Alloy 2</c:v>
                </c:pt>
                <c:pt idx="2">
                  <c:v>Alloy 3</c:v>
                </c:pt>
                <c:pt idx="3">
                  <c:v>Alloy 4</c:v>
                </c:pt>
                <c:pt idx="4">
                  <c:v>Alloy 5</c:v>
                </c:pt>
                <c:pt idx="5">
                  <c:v>Alloy 6</c:v>
                </c:pt>
                <c:pt idx="6">
                  <c:v>Alloy 7</c:v>
                </c:pt>
                <c:pt idx="7">
                  <c:v>Alloy 8</c:v>
                </c:pt>
              </c:strCache>
            </c:strRef>
          </c:cat>
          <c:val>
            <c:numRef>
              <c:f>Sheet1!$BF$5:$BF$12</c:f>
              <c:numCache>
                <c:formatCode>General</c:formatCode>
                <c:ptCount val="8"/>
                <c:pt idx="0">
                  <c:v>86.534747847478485</c:v>
                </c:pt>
                <c:pt idx="1">
                  <c:v>88.195264452644537</c:v>
                </c:pt>
                <c:pt idx="2">
                  <c:v>87.616133661336619</c:v>
                </c:pt>
                <c:pt idx="3">
                  <c:v>82.414206642066418</c:v>
                </c:pt>
                <c:pt idx="4">
                  <c:v>92.110803608036093</c:v>
                </c:pt>
                <c:pt idx="5">
                  <c:v>95.10383353833538</c:v>
                </c:pt>
                <c:pt idx="6">
                  <c:v>93.976322263222627</c:v>
                </c:pt>
                <c:pt idx="7">
                  <c:v>95.011582615826171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15-4376-862B-FE03DCD36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2891472"/>
        <c:axId val="1262889832"/>
      </c:barChart>
      <c:catAx>
        <c:axId val="126289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889832"/>
        <c:crosses val="autoZero"/>
        <c:auto val="1"/>
        <c:lblAlgn val="ctr"/>
        <c:lblOffset val="100"/>
        <c:noMultiLvlLbl val="0"/>
      </c:catAx>
      <c:valAx>
        <c:axId val="126288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89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Contact angle after</a:t>
            </a:r>
            <a:r>
              <a:rPr lang="en-US" baseline="0"/>
              <a:t> pre-cond in media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Sheet1!$A$19:$A$26</c:f>
              <c:strCache>
                <c:ptCount val="8"/>
                <c:pt idx="0">
                  <c:v>Alloy 1</c:v>
                </c:pt>
                <c:pt idx="1">
                  <c:v>Alloy 2</c:v>
                </c:pt>
                <c:pt idx="2">
                  <c:v>Alloy 3</c:v>
                </c:pt>
                <c:pt idx="3">
                  <c:v>Alloy 4</c:v>
                </c:pt>
                <c:pt idx="4">
                  <c:v>Alloy 5</c:v>
                </c:pt>
                <c:pt idx="5">
                  <c:v>Alloy 6</c:v>
                </c:pt>
                <c:pt idx="6">
                  <c:v>Alloy 7</c:v>
                </c:pt>
                <c:pt idx="7">
                  <c:v>Alloy 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Sheet1!$A$19:$A$26</c:f>
              <c:strCache>
                <c:ptCount val="8"/>
                <c:pt idx="0">
                  <c:v>Alloy 1</c:v>
                </c:pt>
                <c:pt idx="1">
                  <c:v>Alloy 2</c:v>
                </c:pt>
                <c:pt idx="2">
                  <c:v>Alloy 3</c:v>
                </c:pt>
                <c:pt idx="3">
                  <c:v>Alloy 4</c:v>
                </c:pt>
                <c:pt idx="4">
                  <c:v>Alloy 5</c:v>
                </c:pt>
                <c:pt idx="5">
                  <c:v>Alloy 6</c:v>
                </c:pt>
                <c:pt idx="6">
                  <c:v>Alloy 7</c:v>
                </c:pt>
                <c:pt idx="7">
                  <c:v>Alloy 8</c:v>
                </c:pt>
              </c:strCache>
            </c:strRef>
          </c:cat>
          <c:val>
            <c:numRef>
              <c:f>Sheet1!$AQ$5:$AQ$12</c:f>
              <c:numCache>
                <c:formatCode>General</c:formatCode>
                <c:ptCount val="8"/>
                <c:pt idx="0">
                  <c:v>49.22</c:v>
                </c:pt>
                <c:pt idx="1">
                  <c:v>69.099999999999994</c:v>
                </c:pt>
                <c:pt idx="2">
                  <c:v>63.33</c:v>
                </c:pt>
                <c:pt idx="3">
                  <c:v>42.66</c:v>
                </c:pt>
                <c:pt idx="4">
                  <c:v>68.27</c:v>
                </c:pt>
                <c:pt idx="5">
                  <c:v>72.400000000000006</c:v>
                </c:pt>
                <c:pt idx="6">
                  <c:v>73.16</c:v>
                </c:pt>
                <c:pt idx="7">
                  <c:v>73.069999999999993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EA-4CA1-9581-4826812DB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2891472"/>
        <c:axId val="1262889832"/>
      </c:barChart>
      <c:catAx>
        <c:axId val="126289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889832"/>
        <c:crosses val="autoZero"/>
        <c:auto val="1"/>
        <c:lblAlgn val="ctr"/>
        <c:lblOffset val="100"/>
        <c:noMultiLvlLbl val="0"/>
      </c:catAx>
      <c:valAx>
        <c:axId val="126288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89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Contact angle w water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Sheet1!$A$19:$A$26</c:f>
              <c:strCache>
                <c:ptCount val="8"/>
                <c:pt idx="0">
                  <c:v>Alloy 1</c:v>
                </c:pt>
                <c:pt idx="1">
                  <c:v>Alloy 2</c:v>
                </c:pt>
                <c:pt idx="2">
                  <c:v>Alloy 3</c:v>
                </c:pt>
                <c:pt idx="3">
                  <c:v>Alloy 4</c:v>
                </c:pt>
                <c:pt idx="4">
                  <c:v>Alloy 5</c:v>
                </c:pt>
                <c:pt idx="5">
                  <c:v>Alloy 6</c:v>
                </c:pt>
                <c:pt idx="6">
                  <c:v>Alloy 7</c:v>
                </c:pt>
                <c:pt idx="7">
                  <c:v>Alloy 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Sheet1!$A$19:$A$26</c:f>
              <c:strCache>
                <c:ptCount val="8"/>
                <c:pt idx="0">
                  <c:v>Alloy 1</c:v>
                </c:pt>
                <c:pt idx="1">
                  <c:v>Alloy 2</c:v>
                </c:pt>
                <c:pt idx="2">
                  <c:v>Alloy 3</c:v>
                </c:pt>
                <c:pt idx="3">
                  <c:v>Alloy 4</c:v>
                </c:pt>
                <c:pt idx="4">
                  <c:v>Alloy 5</c:v>
                </c:pt>
                <c:pt idx="5">
                  <c:v>Alloy 6</c:v>
                </c:pt>
                <c:pt idx="6">
                  <c:v>Alloy 7</c:v>
                </c:pt>
                <c:pt idx="7">
                  <c:v>Alloy 8</c:v>
                </c:pt>
              </c:strCache>
            </c:strRef>
          </c:cat>
          <c:val>
            <c:numRef>
              <c:f>Sheet1!$AM$5:$AM$12</c:f>
              <c:numCache>
                <c:formatCode>General</c:formatCode>
                <c:ptCount val="8"/>
                <c:pt idx="0">
                  <c:v>71.39</c:v>
                </c:pt>
                <c:pt idx="1">
                  <c:v>71.98</c:v>
                </c:pt>
                <c:pt idx="2">
                  <c:v>72.510000000000005</c:v>
                </c:pt>
                <c:pt idx="3">
                  <c:v>46.66</c:v>
                </c:pt>
                <c:pt idx="4">
                  <c:v>70.19</c:v>
                </c:pt>
                <c:pt idx="5">
                  <c:v>69.81</c:v>
                </c:pt>
                <c:pt idx="6">
                  <c:v>66.34</c:v>
                </c:pt>
                <c:pt idx="7">
                  <c:v>68.89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7-410A-A552-20CAD5879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2891472"/>
        <c:axId val="1262889832"/>
      </c:barChart>
      <c:catAx>
        <c:axId val="126289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889832"/>
        <c:crosses val="autoZero"/>
        <c:auto val="1"/>
        <c:lblAlgn val="ctr"/>
        <c:lblOffset val="100"/>
        <c:noMultiLvlLbl val="0"/>
      </c:catAx>
      <c:valAx>
        <c:axId val="126288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89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Proliferation, d1, d6, d8, d10, d12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Sheet1!$A$19:$A$26</c:f>
              <c:strCache>
                <c:ptCount val="8"/>
                <c:pt idx="0">
                  <c:v>Alloy 1</c:v>
                </c:pt>
                <c:pt idx="1">
                  <c:v>Alloy 2</c:v>
                </c:pt>
                <c:pt idx="2">
                  <c:v>Alloy 3</c:v>
                </c:pt>
                <c:pt idx="3">
                  <c:v>Alloy 4</c:v>
                </c:pt>
                <c:pt idx="4">
                  <c:v>Alloy 5</c:v>
                </c:pt>
                <c:pt idx="5">
                  <c:v>Alloy 6</c:v>
                </c:pt>
                <c:pt idx="6">
                  <c:v>Alloy 7</c:v>
                </c:pt>
                <c:pt idx="7">
                  <c:v>Alloy 8</c:v>
                </c:pt>
              </c:strCache>
            </c:strRef>
          </c:cat>
          <c:val>
            <c:numRef>
              <c:f>Sheet1!$BH$5:$BH$12</c:f>
              <c:numCache>
                <c:formatCode>General</c:formatCode>
                <c:ptCount val="8"/>
                <c:pt idx="0">
                  <c:v>10384.169741697418</c:v>
                </c:pt>
                <c:pt idx="1">
                  <c:v>10583.431734317344</c:v>
                </c:pt>
                <c:pt idx="2">
                  <c:v>10513.936039360395</c:v>
                </c:pt>
                <c:pt idx="3">
                  <c:v>9889.7047970479707</c:v>
                </c:pt>
                <c:pt idx="4">
                  <c:v>11053.296432964331</c:v>
                </c:pt>
                <c:pt idx="5">
                  <c:v>11412.460024600246</c:v>
                </c:pt>
                <c:pt idx="6">
                  <c:v>11277.158671586716</c:v>
                </c:pt>
                <c:pt idx="7">
                  <c:v>11401.38991389914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10-4598-91FB-9C931E07855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Sheet1!$A$19:$A$26</c:f>
              <c:strCache>
                <c:ptCount val="8"/>
                <c:pt idx="0">
                  <c:v>Alloy 1</c:v>
                </c:pt>
                <c:pt idx="1">
                  <c:v>Alloy 2</c:v>
                </c:pt>
                <c:pt idx="2">
                  <c:v>Alloy 3</c:v>
                </c:pt>
                <c:pt idx="3">
                  <c:v>Alloy 4</c:v>
                </c:pt>
                <c:pt idx="4">
                  <c:v>Alloy 5</c:v>
                </c:pt>
                <c:pt idx="5">
                  <c:v>Alloy 6</c:v>
                </c:pt>
                <c:pt idx="6">
                  <c:v>Alloy 7</c:v>
                </c:pt>
                <c:pt idx="7">
                  <c:v>Alloy 8</c:v>
                </c:pt>
              </c:strCache>
            </c:strRef>
          </c:cat>
          <c:val>
            <c:numRef>
              <c:f>Sheet1!$BJ$5:$BJ$12</c:f>
              <c:numCache>
                <c:formatCode>General</c:formatCode>
                <c:ptCount val="8"/>
                <c:pt idx="0">
                  <c:v>105019.77859778599</c:v>
                </c:pt>
                <c:pt idx="1">
                  <c:v>104502.55842558427</c:v>
                </c:pt>
                <c:pt idx="2">
                  <c:v>117884.47724477245</c:v>
                </c:pt>
                <c:pt idx="3">
                  <c:v>126293.45633456334</c:v>
                </c:pt>
                <c:pt idx="4">
                  <c:v>124837.6684433511</c:v>
                </c:pt>
                <c:pt idx="5">
                  <c:v>144208.44881782151</c:v>
                </c:pt>
                <c:pt idx="6">
                  <c:v>125886.11726117262</c:v>
                </c:pt>
                <c:pt idx="7">
                  <c:v>122879.14719147191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10-4598-91FB-9C931E07855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Sheet1!$A$19:$A$26</c:f>
              <c:strCache>
                <c:ptCount val="8"/>
                <c:pt idx="0">
                  <c:v>Alloy 1</c:v>
                </c:pt>
                <c:pt idx="1">
                  <c:v>Alloy 2</c:v>
                </c:pt>
                <c:pt idx="2">
                  <c:v>Alloy 3</c:v>
                </c:pt>
                <c:pt idx="3">
                  <c:v>Alloy 4</c:v>
                </c:pt>
                <c:pt idx="4">
                  <c:v>Alloy 5</c:v>
                </c:pt>
                <c:pt idx="5">
                  <c:v>Alloy 6</c:v>
                </c:pt>
                <c:pt idx="6">
                  <c:v>Alloy 7</c:v>
                </c:pt>
                <c:pt idx="7">
                  <c:v>Alloy 8</c:v>
                </c:pt>
              </c:strCache>
            </c:strRef>
          </c:cat>
          <c:val>
            <c:numRef>
              <c:f>Sheet1!$BL$5:$BL$12</c:f>
              <c:numCache>
                <c:formatCode>General</c:formatCode>
                <c:ptCount val="8"/>
                <c:pt idx="0">
                  <c:v>151761.68101681021</c:v>
                </c:pt>
                <c:pt idx="1">
                  <c:v>147327.69167691679</c:v>
                </c:pt>
                <c:pt idx="2">
                  <c:v>181502.35342353419</c:v>
                </c:pt>
                <c:pt idx="3">
                  <c:v>187857.62197621976</c:v>
                </c:pt>
                <c:pt idx="4">
                  <c:v>186732.16072160722</c:v>
                </c:pt>
                <c:pt idx="5">
                  <c:v>208043.90050567174</c:v>
                </c:pt>
                <c:pt idx="6">
                  <c:v>172405.18245182451</c:v>
                </c:pt>
                <c:pt idx="7">
                  <c:v>185759.42599425995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10-4598-91FB-9C931E07855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Sheet1!$A$19:$A$26</c:f>
              <c:strCache>
                <c:ptCount val="8"/>
                <c:pt idx="0">
                  <c:v>Alloy 1</c:v>
                </c:pt>
                <c:pt idx="1">
                  <c:v>Alloy 2</c:v>
                </c:pt>
                <c:pt idx="2">
                  <c:v>Alloy 3</c:v>
                </c:pt>
                <c:pt idx="3">
                  <c:v>Alloy 4</c:v>
                </c:pt>
                <c:pt idx="4">
                  <c:v>Alloy 5</c:v>
                </c:pt>
                <c:pt idx="5">
                  <c:v>Alloy 6</c:v>
                </c:pt>
                <c:pt idx="6">
                  <c:v>Alloy 7</c:v>
                </c:pt>
                <c:pt idx="7">
                  <c:v>Alloy 8</c:v>
                </c:pt>
              </c:strCache>
            </c:strRef>
          </c:cat>
          <c:val>
            <c:numRef>
              <c:f>Sheet1!$BN$5:$BN$12</c:f>
              <c:numCache>
                <c:formatCode>General</c:formatCode>
                <c:ptCount val="8"/>
                <c:pt idx="0">
                  <c:v>183558.18231515647</c:v>
                </c:pt>
                <c:pt idx="1">
                  <c:v>153487.66160994943</c:v>
                </c:pt>
                <c:pt idx="2">
                  <c:v>223292.84132841328</c:v>
                </c:pt>
                <c:pt idx="3">
                  <c:v>236146.67486674868</c:v>
                </c:pt>
                <c:pt idx="4">
                  <c:v>224410.17083504167</c:v>
                </c:pt>
                <c:pt idx="5">
                  <c:v>212768.78775454417</c:v>
                </c:pt>
                <c:pt idx="6">
                  <c:v>178010.55350553506</c:v>
                </c:pt>
                <c:pt idx="7">
                  <c:v>213217.05890392236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10-4598-91FB-9C931E078553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Sheet1!$A$19:$A$26</c:f>
              <c:strCache>
                <c:ptCount val="8"/>
                <c:pt idx="0">
                  <c:v>Alloy 1</c:v>
                </c:pt>
                <c:pt idx="1">
                  <c:v>Alloy 2</c:v>
                </c:pt>
                <c:pt idx="2">
                  <c:v>Alloy 3</c:v>
                </c:pt>
                <c:pt idx="3">
                  <c:v>Alloy 4</c:v>
                </c:pt>
                <c:pt idx="4">
                  <c:v>Alloy 5</c:v>
                </c:pt>
                <c:pt idx="5">
                  <c:v>Alloy 6</c:v>
                </c:pt>
                <c:pt idx="6">
                  <c:v>Alloy 7</c:v>
                </c:pt>
                <c:pt idx="7">
                  <c:v>Alloy 8</c:v>
                </c:pt>
              </c:strCache>
            </c:strRef>
          </c:cat>
          <c:val>
            <c:numRef>
              <c:f>Sheet1!$BP$5:$BP$12</c:f>
              <c:numCache>
                <c:formatCode>General</c:formatCode>
                <c:ptCount val="8"/>
                <c:pt idx="0">
                  <c:v>177301.51974853085</c:v>
                </c:pt>
                <c:pt idx="1">
                  <c:v>159898.21238212383</c:v>
                </c:pt>
                <c:pt idx="2">
                  <c:v>205283.41123411234</c:v>
                </c:pt>
                <c:pt idx="3">
                  <c:v>228210.63550635509</c:v>
                </c:pt>
                <c:pt idx="4">
                  <c:v>218597.67937679379</c:v>
                </c:pt>
                <c:pt idx="5">
                  <c:v>215956.84296842967</c:v>
                </c:pt>
                <c:pt idx="6">
                  <c:v>192228.26568265681</c:v>
                </c:pt>
                <c:pt idx="7">
                  <c:v>210972.69646029794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10-4598-91FB-9C931E078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2891472"/>
        <c:axId val="1262889832"/>
      </c:barChart>
      <c:catAx>
        <c:axId val="126289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889832"/>
        <c:crosses val="autoZero"/>
        <c:auto val="1"/>
        <c:lblAlgn val="ctr"/>
        <c:lblOffset val="100"/>
        <c:noMultiLvlLbl val="0"/>
      </c:catAx>
      <c:valAx>
        <c:axId val="126288983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89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Maturation (Ca</a:t>
            </a:r>
            <a:r>
              <a:rPr lang="en-US" baseline="0"/>
              <a:t> deposition) to d21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Sheet1!$A$19:$A$26</c:f>
              <c:strCache>
                <c:ptCount val="8"/>
                <c:pt idx="0">
                  <c:v>Alloy 1</c:v>
                </c:pt>
                <c:pt idx="1">
                  <c:v>Alloy 2</c:v>
                </c:pt>
                <c:pt idx="2">
                  <c:v>Alloy 3</c:v>
                </c:pt>
                <c:pt idx="3">
                  <c:v>Alloy 4</c:v>
                </c:pt>
                <c:pt idx="4">
                  <c:v>Alloy 5</c:v>
                </c:pt>
                <c:pt idx="5">
                  <c:v>Alloy 6</c:v>
                </c:pt>
                <c:pt idx="6">
                  <c:v>Alloy 7</c:v>
                </c:pt>
                <c:pt idx="7">
                  <c:v>Alloy 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Sheet1!$A$19:$A$26</c:f>
              <c:strCache>
                <c:ptCount val="8"/>
                <c:pt idx="0">
                  <c:v>Alloy 1</c:v>
                </c:pt>
                <c:pt idx="1">
                  <c:v>Alloy 2</c:v>
                </c:pt>
                <c:pt idx="2">
                  <c:v>Alloy 3</c:v>
                </c:pt>
                <c:pt idx="3">
                  <c:v>Alloy 4</c:v>
                </c:pt>
                <c:pt idx="4">
                  <c:v>Alloy 5</c:v>
                </c:pt>
                <c:pt idx="5">
                  <c:v>Alloy 6</c:v>
                </c:pt>
                <c:pt idx="6">
                  <c:v>Alloy 7</c:v>
                </c:pt>
                <c:pt idx="7">
                  <c:v>Alloy 8</c:v>
                </c:pt>
              </c:strCache>
            </c:strRef>
          </c:cat>
          <c:val>
            <c:numRef>
              <c:f>Sheet1!$CN$5:$CN$12</c:f>
              <c:numCache>
                <c:formatCode>General</c:formatCode>
                <c:ptCount val="8"/>
                <c:pt idx="0">
                  <c:v>308.41919191919192</c:v>
                </c:pt>
                <c:pt idx="1">
                  <c:v>337.21548821548822</c:v>
                </c:pt>
                <c:pt idx="2">
                  <c:v>357.06818181818176</c:v>
                </c:pt>
                <c:pt idx="3">
                  <c:v>342.50378787878788</c:v>
                </c:pt>
                <c:pt idx="4">
                  <c:v>287.72474747474752</c:v>
                </c:pt>
                <c:pt idx="5">
                  <c:v>265.95075757575756</c:v>
                </c:pt>
                <c:pt idx="6">
                  <c:v>281.12121212121212</c:v>
                </c:pt>
                <c:pt idx="7">
                  <c:v>314.54924242424244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FC-476E-A033-B8C73DA34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2891472"/>
        <c:axId val="1262889832"/>
      </c:barChart>
      <c:catAx>
        <c:axId val="126289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889832"/>
        <c:crosses val="autoZero"/>
        <c:auto val="1"/>
        <c:lblAlgn val="ctr"/>
        <c:lblOffset val="100"/>
        <c:noMultiLvlLbl val="0"/>
      </c:catAx>
      <c:valAx>
        <c:axId val="126288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89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105833</xdr:colOff>
      <xdr:row>30</xdr:row>
      <xdr:rowOff>158751</xdr:rowOff>
    </xdr:from>
    <xdr:to>
      <xdr:col>23</xdr:col>
      <xdr:colOff>211667</xdr:colOff>
      <xdr:row>45</xdr:row>
      <xdr:rowOff>129117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16210577-D677-4879-AE4E-9F5A239D9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248709</xdr:colOff>
      <xdr:row>30</xdr:row>
      <xdr:rowOff>158750</xdr:rowOff>
    </xdr:from>
    <xdr:to>
      <xdr:col>30</xdr:col>
      <xdr:colOff>79375</xdr:colOff>
      <xdr:row>45</xdr:row>
      <xdr:rowOff>129116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42A2610A-E1CF-41F2-ADD2-2977725EB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101600</xdr:colOff>
      <xdr:row>46</xdr:row>
      <xdr:rowOff>0</xdr:rowOff>
    </xdr:from>
    <xdr:to>
      <xdr:col>23</xdr:col>
      <xdr:colOff>207434</xdr:colOff>
      <xdr:row>60</xdr:row>
      <xdr:rowOff>154516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0A080564-F59E-460F-8FA3-775F044C7F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228600</xdr:colOff>
      <xdr:row>46</xdr:row>
      <xdr:rowOff>19050</xdr:rowOff>
    </xdr:from>
    <xdr:to>
      <xdr:col>30</xdr:col>
      <xdr:colOff>59266</xdr:colOff>
      <xdr:row>60</xdr:row>
      <xdr:rowOff>173566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40509B5B-5957-4FA5-BF13-D929512CF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139700</xdr:colOff>
      <xdr:row>46</xdr:row>
      <xdr:rowOff>31750</xdr:rowOff>
    </xdr:from>
    <xdr:to>
      <xdr:col>36</xdr:col>
      <xdr:colOff>656166</xdr:colOff>
      <xdr:row>61</xdr:row>
      <xdr:rowOff>2116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A9A3C960-0F90-4CDA-8A0A-A86957A85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146050</xdr:colOff>
      <xdr:row>31</xdr:row>
      <xdr:rowOff>6350</xdr:rowOff>
    </xdr:from>
    <xdr:to>
      <xdr:col>36</xdr:col>
      <xdr:colOff>662516</xdr:colOff>
      <xdr:row>45</xdr:row>
      <xdr:rowOff>160866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2FA43688-B0FB-4F87-8F06-EC7C54F99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679450</xdr:colOff>
      <xdr:row>31</xdr:row>
      <xdr:rowOff>6350</xdr:rowOff>
    </xdr:from>
    <xdr:to>
      <xdr:col>44</xdr:col>
      <xdr:colOff>306916</xdr:colOff>
      <xdr:row>45</xdr:row>
      <xdr:rowOff>160866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72DF0FB0-080F-410A-9C33-A1601E247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679450</xdr:colOff>
      <xdr:row>45</xdr:row>
      <xdr:rowOff>171450</xdr:rowOff>
    </xdr:from>
    <xdr:to>
      <xdr:col>44</xdr:col>
      <xdr:colOff>306916</xdr:colOff>
      <xdr:row>60</xdr:row>
      <xdr:rowOff>141816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305B7E94-C644-4FED-AEA9-22AE168713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44</xdr:col>
      <xdr:colOff>403225</xdr:colOff>
      <xdr:row>31</xdr:row>
      <xdr:rowOff>15875</xdr:rowOff>
    </xdr:from>
    <xdr:to>
      <xdr:col>52</xdr:col>
      <xdr:colOff>30691</xdr:colOff>
      <xdr:row>45</xdr:row>
      <xdr:rowOff>170391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6D85D0D9-5F49-44D8-9618-8792AF6CF2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142875</xdr:colOff>
      <xdr:row>61</xdr:row>
      <xdr:rowOff>15875</xdr:rowOff>
    </xdr:from>
    <xdr:to>
      <xdr:col>36</xdr:col>
      <xdr:colOff>600075</xdr:colOff>
      <xdr:row>75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A37E37A2-239B-4A19-8C43-6D2CC43D1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36</xdr:col>
      <xdr:colOff>679450</xdr:colOff>
      <xdr:row>61</xdr:row>
      <xdr:rowOff>6350</xdr:rowOff>
    </xdr:from>
    <xdr:to>
      <xdr:col>44</xdr:col>
      <xdr:colOff>247650</xdr:colOff>
      <xdr:row>75</xdr:row>
      <xdr:rowOff>171450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22EE9A18-2B1C-45B5-89E2-F00928AFD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76</xdr:row>
      <xdr:rowOff>0</xdr:rowOff>
    </xdr:from>
    <xdr:to>
      <xdr:col>23</xdr:col>
      <xdr:colOff>50800</xdr:colOff>
      <xdr:row>90</xdr:row>
      <xdr:rowOff>165100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838CB990-C63F-4FF4-86F6-38D9B364F7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101600</xdr:colOff>
      <xdr:row>76</xdr:row>
      <xdr:rowOff>0</xdr:rowOff>
    </xdr:from>
    <xdr:to>
      <xdr:col>29</xdr:col>
      <xdr:colOff>558800</xdr:colOff>
      <xdr:row>90</xdr:row>
      <xdr:rowOff>165100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162102B4-826F-415B-8BDD-6848B6506B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101600</xdr:colOff>
      <xdr:row>91</xdr:row>
      <xdr:rowOff>25400</xdr:rowOff>
    </xdr:from>
    <xdr:to>
      <xdr:col>29</xdr:col>
      <xdr:colOff>558800</xdr:colOff>
      <xdr:row>106</xdr:row>
      <xdr:rowOff>6350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FE3F45EC-81C2-4D45-86CA-6C3AD6DA1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29</xdr:col>
      <xdr:colOff>571500</xdr:colOff>
      <xdr:row>75</xdr:row>
      <xdr:rowOff>171450</xdr:rowOff>
    </xdr:from>
    <xdr:to>
      <xdr:col>36</xdr:col>
      <xdr:colOff>342900</xdr:colOff>
      <xdr:row>90</xdr:row>
      <xdr:rowOff>152400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8E093165-9C3E-4029-A155-7EE0F54C7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368300</xdr:colOff>
      <xdr:row>75</xdr:row>
      <xdr:rowOff>158750</xdr:rowOff>
    </xdr:from>
    <xdr:to>
      <xdr:col>43</xdr:col>
      <xdr:colOff>552450</xdr:colOff>
      <xdr:row>90</xdr:row>
      <xdr:rowOff>139700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5BA1822D-B712-4F0B-AF1D-175D744D9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565150</xdr:colOff>
      <xdr:row>76</xdr:row>
      <xdr:rowOff>0</xdr:rowOff>
    </xdr:from>
    <xdr:to>
      <xdr:col>58</xdr:col>
      <xdr:colOff>787400</xdr:colOff>
      <xdr:row>90</xdr:row>
      <xdr:rowOff>165100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7AD2B213-A824-4B6D-BBA6-1CC9A3F5B9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58</xdr:col>
      <xdr:colOff>806450</xdr:colOff>
      <xdr:row>76</xdr:row>
      <xdr:rowOff>0</xdr:rowOff>
    </xdr:from>
    <xdr:to>
      <xdr:col>62</xdr:col>
      <xdr:colOff>819150</xdr:colOff>
      <xdr:row>90</xdr:row>
      <xdr:rowOff>165100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058141AF-7316-4A3C-8BD5-8700F32D03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29</xdr:col>
      <xdr:colOff>571500</xdr:colOff>
      <xdr:row>91</xdr:row>
      <xdr:rowOff>50800</xdr:rowOff>
    </xdr:from>
    <xdr:to>
      <xdr:col>36</xdr:col>
      <xdr:colOff>342900</xdr:colOff>
      <xdr:row>106</xdr:row>
      <xdr:rowOff>31750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D30BD801-B016-4A4D-9504-ACD9B88101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6CD3E-59E6-425F-8473-7770D434CF09}">
  <dimension ref="A1:CO27"/>
  <sheetViews>
    <sheetView tabSelected="1" topLeftCell="A8" zoomScale="70" zoomScaleNormal="70" workbookViewId="0">
      <pane xSplit="1" topLeftCell="B1" activePane="topRight" state="frozen"/>
      <selection pane="topRight" activeCell="CM5" sqref="CM5"/>
    </sheetView>
  </sheetViews>
  <sheetFormatPr defaultColWidth="8.81640625" defaultRowHeight="14.5" x14ac:dyDescent="0.35"/>
  <cols>
    <col min="3" max="16" width="8.81640625" style="7"/>
    <col min="21" max="37" width="9.81640625" customWidth="1"/>
    <col min="38" max="38" width="8.90625"/>
    <col min="39" max="44" width="8.81640625" style="10"/>
    <col min="45" max="46" width="9" bestFit="1" customWidth="1"/>
    <col min="58" max="59" width="17.81640625" style="16" customWidth="1"/>
    <col min="60" max="60" width="11.81640625" style="16" bestFit="1" customWidth="1"/>
    <col min="61" max="63" width="17.81640625" style="16" customWidth="1"/>
    <col min="80" max="80" width="10.26953125" bestFit="1" customWidth="1"/>
    <col min="82" max="82" width="10.26953125" bestFit="1" customWidth="1"/>
    <col min="84" max="84" width="10.26953125" bestFit="1" customWidth="1"/>
  </cols>
  <sheetData>
    <row r="1" spans="1:93" ht="15" thickBot="1" x14ac:dyDescent="0.4">
      <c r="Q1" t="s">
        <v>9</v>
      </c>
    </row>
    <row r="2" spans="1:93" ht="41" customHeight="1" thickBot="1" x14ac:dyDescent="0.4">
      <c r="A2" s="1"/>
      <c r="B2" s="2"/>
      <c r="C2" s="95" t="s">
        <v>19</v>
      </c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100" t="s">
        <v>18</v>
      </c>
      <c r="R2" s="101"/>
      <c r="S2" s="101"/>
      <c r="T2" s="101"/>
      <c r="U2" s="101"/>
      <c r="V2" s="101"/>
      <c r="W2" s="102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M2" s="103" t="s">
        <v>1</v>
      </c>
      <c r="AN2" s="104"/>
      <c r="AO2" s="104"/>
      <c r="AP2" s="104"/>
      <c r="AQ2" s="104"/>
      <c r="AR2" s="104"/>
      <c r="AS2" s="104"/>
      <c r="AT2" s="104"/>
      <c r="AU2" s="104"/>
      <c r="AV2" s="104"/>
      <c r="AW2" s="108" t="s">
        <v>114</v>
      </c>
      <c r="AX2" s="108"/>
      <c r="AY2" s="108"/>
      <c r="AZ2" s="108"/>
      <c r="BA2" s="108"/>
      <c r="BB2" s="94" t="s">
        <v>104</v>
      </c>
      <c r="BC2" s="94"/>
      <c r="BD2" s="94"/>
      <c r="BE2" s="94"/>
      <c r="BF2" s="18" t="s">
        <v>0</v>
      </c>
      <c r="BG2" s="17"/>
      <c r="BL2" t="s">
        <v>30</v>
      </c>
      <c r="BN2" t="s">
        <v>31</v>
      </c>
      <c r="BP2" t="s">
        <v>32</v>
      </c>
      <c r="CN2" t="s">
        <v>69</v>
      </c>
    </row>
    <row r="3" spans="1:93" ht="37" customHeight="1" thickTop="1" x14ac:dyDescent="0.35">
      <c r="A3" s="3"/>
      <c r="B3" s="3"/>
      <c r="C3" s="105" t="s">
        <v>57</v>
      </c>
      <c r="D3" s="106"/>
      <c r="E3" s="106"/>
      <c r="F3" s="106"/>
      <c r="G3" s="107"/>
      <c r="H3" s="105" t="s">
        <v>58</v>
      </c>
      <c r="I3" s="106"/>
      <c r="J3" s="106"/>
      <c r="K3" s="106"/>
      <c r="L3" s="106"/>
      <c r="M3" s="107"/>
      <c r="N3" s="113" t="s">
        <v>24</v>
      </c>
      <c r="O3" s="114"/>
      <c r="P3" s="114"/>
      <c r="Q3" s="3" t="s">
        <v>13</v>
      </c>
      <c r="R3" s="3" t="s">
        <v>11</v>
      </c>
      <c r="S3" s="5" t="s">
        <v>16</v>
      </c>
      <c r="T3" s="5" t="s">
        <v>12</v>
      </c>
      <c r="U3" s="5" t="s">
        <v>17</v>
      </c>
      <c r="V3" s="5" t="s">
        <v>14</v>
      </c>
      <c r="W3" s="15" t="s">
        <v>25</v>
      </c>
      <c r="X3" s="116"/>
      <c r="Y3" s="116"/>
      <c r="Z3" s="117"/>
      <c r="AA3" s="117"/>
      <c r="AB3" s="117"/>
      <c r="AC3" s="117"/>
      <c r="AD3" s="118"/>
      <c r="AE3" s="116"/>
      <c r="AF3" s="116"/>
      <c r="AG3" s="117"/>
      <c r="AH3" s="117"/>
      <c r="AI3" s="117"/>
      <c r="AJ3" s="117"/>
      <c r="AK3" s="118"/>
      <c r="AM3" s="97" t="s">
        <v>3</v>
      </c>
      <c r="AN3" s="98"/>
      <c r="AO3" s="98"/>
      <c r="AP3" s="98"/>
      <c r="AQ3" s="98"/>
      <c r="AR3" s="99"/>
      <c r="AS3" s="21" t="s">
        <v>28</v>
      </c>
      <c r="AT3" s="21" t="s">
        <v>26</v>
      </c>
      <c r="AU3" s="21" t="s">
        <v>29</v>
      </c>
      <c r="AV3" s="40" t="s">
        <v>27</v>
      </c>
      <c r="AW3" s="89" t="s">
        <v>115</v>
      </c>
      <c r="AX3" s="89" t="s">
        <v>116</v>
      </c>
      <c r="AY3" s="89" t="s">
        <v>117</v>
      </c>
      <c r="AZ3" s="89" t="s">
        <v>118</v>
      </c>
      <c r="BA3" s="89" t="s">
        <v>119</v>
      </c>
      <c r="BB3" s="83" t="s">
        <v>107</v>
      </c>
      <c r="BC3" s="83" t="s">
        <v>108</v>
      </c>
      <c r="BD3" s="83" t="s">
        <v>106</v>
      </c>
      <c r="BE3" s="83" t="s">
        <v>105</v>
      </c>
      <c r="BF3" s="42" t="s">
        <v>2</v>
      </c>
      <c r="BG3" s="44" t="s">
        <v>33</v>
      </c>
      <c r="BH3" s="110" t="s">
        <v>67</v>
      </c>
      <c r="BI3" s="111"/>
      <c r="BJ3" s="111"/>
      <c r="BK3" s="111"/>
      <c r="BL3" s="111"/>
      <c r="BM3" s="111"/>
      <c r="BN3" s="111"/>
      <c r="BO3" s="111"/>
      <c r="BP3" s="111"/>
      <c r="BQ3" s="112"/>
      <c r="BR3" s="87" t="s">
        <v>109</v>
      </c>
      <c r="BS3" s="87"/>
      <c r="BT3" s="87"/>
      <c r="BU3" s="87"/>
      <c r="BV3" s="43" t="s">
        <v>71</v>
      </c>
      <c r="BW3" s="43" t="s">
        <v>84</v>
      </c>
      <c r="BX3" s="109" t="s">
        <v>103</v>
      </c>
      <c r="BY3" s="109"/>
      <c r="BZ3" s="109"/>
      <c r="CA3" s="109"/>
      <c r="CB3" s="109"/>
      <c r="CC3" s="109"/>
      <c r="CD3" s="43"/>
      <c r="CE3" s="43"/>
      <c r="CF3" s="43"/>
      <c r="CG3" s="43"/>
      <c r="CH3" s="43"/>
      <c r="CI3" s="43"/>
      <c r="CJ3" s="43"/>
      <c r="CK3" s="43"/>
      <c r="CL3" s="43"/>
      <c r="CM3" s="43"/>
      <c r="CN3" s="17" t="s">
        <v>68</v>
      </c>
    </row>
    <row r="4" spans="1:93" ht="102" thickBot="1" x14ac:dyDescent="0.4">
      <c r="A4" s="4" t="s">
        <v>7</v>
      </c>
      <c r="B4" s="4" t="s">
        <v>8</v>
      </c>
      <c r="C4" s="8" t="s">
        <v>15</v>
      </c>
      <c r="D4" s="8" t="s">
        <v>20</v>
      </c>
      <c r="E4" s="8" t="s">
        <v>21</v>
      </c>
      <c r="F4" s="8" t="s">
        <v>22</v>
      </c>
      <c r="G4" s="8" t="s">
        <v>23</v>
      </c>
      <c r="H4" s="8" t="s">
        <v>15</v>
      </c>
      <c r="I4" s="8" t="s">
        <v>20</v>
      </c>
      <c r="J4" s="8" t="s">
        <v>21</v>
      </c>
      <c r="K4" s="8" t="s">
        <v>22</v>
      </c>
      <c r="L4" s="8" t="s">
        <v>23</v>
      </c>
      <c r="M4" s="8" t="s">
        <v>53</v>
      </c>
      <c r="N4" s="8" t="s">
        <v>54</v>
      </c>
      <c r="O4" s="8" t="s">
        <v>128</v>
      </c>
      <c r="P4" s="8" t="s">
        <v>53</v>
      </c>
      <c r="Q4" s="4"/>
      <c r="R4" s="4"/>
      <c r="S4" s="6"/>
      <c r="T4" s="6"/>
      <c r="U4" s="6"/>
      <c r="V4" s="6"/>
      <c r="W4" s="6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M4" s="11" t="s">
        <v>4</v>
      </c>
      <c r="AN4" s="11" t="s">
        <v>10</v>
      </c>
      <c r="AO4" s="11" t="s">
        <v>5</v>
      </c>
      <c r="AP4" s="11" t="s">
        <v>10</v>
      </c>
      <c r="AQ4" s="12" t="s">
        <v>6</v>
      </c>
      <c r="AR4" s="24" t="s">
        <v>10</v>
      </c>
      <c r="AS4" s="22"/>
      <c r="AT4" s="22"/>
      <c r="AU4" s="22"/>
      <c r="AV4" s="41"/>
      <c r="AW4" s="90"/>
      <c r="AX4" s="90"/>
      <c r="AY4" s="90"/>
      <c r="AZ4" s="90"/>
      <c r="BA4" s="90"/>
      <c r="BB4" s="84"/>
      <c r="BC4" s="84"/>
      <c r="BD4" s="84"/>
      <c r="BE4" s="84"/>
      <c r="BF4" s="42"/>
      <c r="BG4" s="44"/>
      <c r="BH4" s="55" t="s">
        <v>65</v>
      </c>
      <c r="BI4" s="56" t="s">
        <v>66</v>
      </c>
      <c r="BJ4" s="56" t="s">
        <v>64</v>
      </c>
      <c r="BK4" s="56" t="s">
        <v>63</v>
      </c>
      <c r="BL4" s="53" t="s">
        <v>34</v>
      </c>
      <c r="BM4" s="53" t="s">
        <v>62</v>
      </c>
      <c r="BN4" s="53" t="s">
        <v>35</v>
      </c>
      <c r="BO4" s="53" t="s">
        <v>61</v>
      </c>
      <c r="BP4" s="53" t="s">
        <v>36</v>
      </c>
      <c r="BQ4" s="54" t="s">
        <v>60</v>
      </c>
      <c r="BR4" s="53" t="s">
        <v>110</v>
      </c>
      <c r="BS4" s="53" t="s">
        <v>111</v>
      </c>
      <c r="BT4" s="53" t="s">
        <v>112</v>
      </c>
      <c r="BU4" s="53" t="s">
        <v>113</v>
      </c>
      <c r="BV4" s="81" t="s">
        <v>85</v>
      </c>
      <c r="BW4" s="75" t="s">
        <v>86</v>
      </c>
      <c r="BX4" s="81" t="s">
        <v>87</v>
      </c>
      <c r="BY4" s="75" t="s">
        <v>88</v>
      </c>
      <c r="BZ4" s="81" t="s">
        <v>89</v>
      </c>
      <c r="CA4" s="75" t="s">
        <v>90</v>
      </c>
      <c r="CB4" s="82" t="s">
        <v>99</v>
      </c>
      <c r="CC4" s="76" t="s">
        <v>91</v>
      </c>
      <c r="CD4" s="82" t="s">
        <v>100</v>
      </c>
      <c r="CE4" s="76" t="s">
        <v>92</v>
      </c>
      <c r="CF4" s="82" t="s">
        <v>101</v>
      </c>
      <c r="CG4" s="76" t="s">
        <v>93</v>
      </c>
      <c r="CH4" s="80" t="s">
        <v>102</v>
      </c>
      <c r="CI4" s="77" t="s">
        <v>94</v>
      </c>
      <c r="CJ4" s="80" t="s">
        <v>95</v>
      </c>
      <c r="CK4" s="77" t="s">
        <v>96</v>
      </c>
      <c r="CL4" s="80" t="s">
        <v>97</v>
      </c>
      <c r="CM4" s="77" t="s">
        <v>98</v>
      </c>
      <c r="CN4" t="s">
        <v>37</v>
      </c>
      <c r="CO4" t="s">
        <v>70</v>
      </c>
    </row>
    <row r="5" spans="1:93" ht="39" customHeight="1" thickTop="1" thickBot="1" x14ac:dyDescent="0.4">
      <c r="A5" s="3" t="s">
        <v>120</v>
      </c>
      <c r="B5" s="3">
        <v>1</v>
      </c>
      <c r="C5" s="9">
        <v>52.5</v>
      </c>
      <c r="D5" s="9">
        <v>2.5</v>
      </c>
      <c r="E5" s="9">
        <v>15</v>
      </c>
      <c r="F5" s="9">
        <v>15</v>
      </c>
      <c r="G5" s="9">
        <v>15</v>
      </c>
      <c r="H5" s="9">
        <v>50.622999999999998</v>
      </c>
      <c r="I5" s="9">
        <v>2.33</v>
      </c>
      <c r="J5" s="9">
        <v>17.7</v>
      </c>
      <c r="K5" s="9">
        <v>14.2</v>
      </c>
      <c r="L5" s="9">
        <v>14.9</v>
      </c>
      <c r="M5" s="9">
        <v>0.247</v>
      </c>
      <c r="N5" s="92">
        <v>5.2</v>
      </c>
      <c r="O5" s="93">
        <v>0.9</v>
      </c>
      <c r="P5" s="93">
        <v>3.6</v>
      </c>
      <c r="Q5" s="3">
        <v>78.599999999999994</v>
      </c>
      <c r="R5" s="3">
        <v>2.2000000000000002</v>
      </c>
      <c r="S5" s="3">
        <v>927</v>
      </c>
      <c r="T5" s="3">
        <v>79.2</v>
      </c>
      <c r="U5" s="3">
        <v>1.89E-3</v>
      </c>
      <c r="V5" s="3">
        <v>1E-4</v>
      </c>
      <c r="W5" s="26">
        <f>S5/Q5</f>
        <v>11.793893129770993</v>
      </c>
      <c r="X5" s="116"/>
      <c r="Y5" s="116"/>
      <c r="Z5" s="116"/>
      <c r="AA5" s="116"/>
      <c r="AB5" s="116"/>
      <c r="AC5" s="116"/>
      <c r="AD5" s="119"/>
      <c r="AE5" s="116"/>
      <c r="AF5" s="116"/>
      <c r="AG5" s="116"/>
      <c r="AH5" s="116"/>
      <c r="AI5" s="116"/>
      <c r="AJ5" s="116"/>
      <c r="AK5" s="119"/>
      <c r="AM5" s="13">
        <v>71.39</v>
      </c>
      <c r="AN5" s="13">
        <v>4.6050000000000004</v>
      </c>
      <c r="AO5" s="13">
        <v>66.87</v>
      </c>
      <c r="AP5" s="14">
        <v>3.073</v>
      </c>
      <c r="AQ5" s="14">
        <v>49.22</v>
      </c>
      <c r="AR5" s="25">
        <v>15.09</v>
      </c>
      <c r="AS5" s="20">
        <v>1.7999999999999999E-2</v>
      </c>
      <c r="AT5" s="20">
        <v>2.6459999999999999E-3</v>
      </c>
      <c r="AU5" s="20">
        <v>15.4</v>
      </c>
      <c r="AV5" s="19">
        <v>1.657</v>
      </c>
      <c r="AW5" s="91">
        <v>8.8000000000000007</v>
      </c>
      <c r="AX5" s="91">
        <v>0</v>
      </c>
      <c r="AY5" s="91">
        <v>8</v>
      </c>
      <c r="AZ5" s="91">
        <v>7.25</v>
      </c>
      <c r="BA5" s="91">
        <v>23.7</v>
      </c>
      <c r="BB5" s="86">
        <v>33.779000000000003</v>
      </c>
      <c r="BC5" s="86">
        <v>16.556999999999999</v>
      </c>
      <c r="BD5" s="85">
        <f>BB5+BC5</f>
        <v>50.335999999999999</v>
      </c>
      <c r="BE5" s="85">
        <v>38.999000000000002</v>
      </c>
      <c r="BF5" s="42">
        <v>86.534747847478485</v>
      </c>
      <c r="BG5" s="44">
        <v>4.6099790891809418</v>
      </c>
      <c r="BH5" s="48">
        <v>10384.169741697418</v>
      </c>
      <c r="BI5" s="45">
        <v>4.6099790891809418</v>
      </c>
      <c r="BJ5" s="46">
        <v>105019.77859778599</v>
      </c>
      <c r="BK5" s="45">
        <v>14208.501486384086</v>
      </c>
      <c r="BL5" s="46">
        <v>151761.68101681021</v>
      </c>
      <c r="BM5" s="46">
        <v>23743.226308621892</v>
      </c>
      <c r="BN5" s="46">
        <v>183558.18231515647</v>
      </c>
      <c r="BO5" s="46">
        <v>14956.057624137233</v>
      </c>
      <c r="BP5" s="46">
        <v>177301.51974853085</v>
      </c>
      <c r="BQ5" s="47">
        <v>12281.554228330549</v>
      </c>
      <c r="BR5" s="88">
        <f>(BJ5-BH5)*100/(BH5)</f>
        <v>911.34497230030104</v>
      </c>
      <c r="BS5" s="88">
        <f>(BL5-BJ5)*100/BJ5</f>
        <v>44.507713730801591</v>
      </c>
      <c r="BT5" s="88">
        <f>(BN5-BL5)*100/BL5</f>
        <v>20.951600618356526</v>
      </c>
      <c r="BU5" s="88">
        <f>(BP5-BN5)*100/BN5</f>
        <v>-3.408544630216146</v>
      </c>
      <c r="BV5">
        <v>39551.529850746265</v>
      </c>
      <c r="BW5" t="s">
        <v>130</v>
      </c>
      <c r="BX5">
        <v>301875.84577114426</v>
      </c>
      <c r="BY5" t="s">
        <v>130</v>
      </c>
      <c r="BZ5">
        <v>347665.64676616917</v>
      </c>
      <c r="CA5" t="s">
        <v>130</v>
      </c>
      <c r="CB5" s="78">
        <v>4.625502150203076E-4</v>
      </c>
      <c r="CC5" t="s">
        <v>130</v>
      </c>
      <c r="CD5" s="78">
        <v>2.7317332803296411E-4</v>
      </c>
      <c r="CE5" t="s">
        <v>130</v>
      </c>
      <c r="CF5" s="78">
        <v>1.0106216013407378E-4</v>
      </c>
      <c r="CG5" t="s">
        <v>130</v>
      </c>
      <c r="CH5">
        <v>0.37036999999999998</v>
      </c>
      <c r="CI5" t="s">
        <v>130</v>
      </c>
      <c r="CJ5">
        <v>1.5249099864029407</v>
      </c>
      <c r="CK5" t="s">
        <v>130</v>
      </c>
      <c r="CL5">
        <v>3.0148600000000001</v>
      </c>
      <c r="CM5" t="s">
        <v>130</v>
      </c>
      <c r="CN5">
        <v>308.41919191919192</v>
      </c>
      <c r="CO5">
        <v>29.310986901979998</v>
      </c>
    </row>
    <row r="6" spans="1:93" s="59" customFormat="1" ht="39" customHeight="1" thickTop="1" thickBot="1" x14ac:dyDescent="0.4">
      <c r="A6" s="3" t="s">
        <v>121</v>
      </c>
      <c r="B6" s="57">
        <v>2</v>
      </c>
      <c r="C6" s="57">
        <v>52.5</v>
      </c>
      <c r="D6" s="57">
        <v>7.5</v>
      </c>
      <c r="E6" s="57">
        <v>12.5</v>
      </c>
      <c r="F6" s="57">
        <v>10</v>
      </c>
      <c r="G6" s="57">
        <v>17.5</v>
      </c>
      <c r="H6" s="57">
        <v>50.7</v>
      </c>
      <c r="I6" s="57">
        <v>7.04</v>
      </c>
      <c r="J6" s="57">
        <v>14.8</v>
      </c>
      <c r="K6" s="57">
        <v>9.52</v>
      </c>
      <c r="L6" s="57">
        <v>17.399999999999999</v>
      </c>
      <c r="M6" s="57">
        <v>0.21</v>
      </c>
      <c r="N6" s="92">
        <v>3.9</v>
      </c>
      <c r="O6" s="93">
        <v>0.4</v>
      </c>
      <c r="P6" s="93">
        <v>3.6</v>
      </c>
      <c r="Q6" s="57">
        <v>73.7</v>
      </c>
      <c r="R6" s="57">
        <v>2.6</v>
      </c>
      <c r="S6" s="57">
        <v>862.6</v>
      </c>
      <c r="T6" s="57">
        <v>5.3</v>
      </c>
      <c r="U6" s="57">
        <v>1.7999999999999999E-2</v>
      </c>
      <c r="V6" s="57">
        <v>8.0000000000000004E-4</v>
      </c>
      <c r="W6" s="58">
        <f t="shared" ref="W6:W12" si="0">S6/Q6</f>
        <v>11.704206241519675</v>
      </c>
      <c r="X6" s="116"/>
      <c r="Y6" s="116"/>
      <c r="Z6" s="116"/>
      <c r="AA6" s="116"/>
      <c r="AB6" s="116"/>
      <c r="AC6" s="116"/>
      <c r="AD6" s="119"/>
      <c r="AE6" s="116"/>
      <c r="AF6" s="116"/>
      <c r="AG6" s="116"/>
      <c r="AH6" s="116"/>
      <c r="AI6" s="116"/>
      <c r="AJ6" s="116"/>
      <c r="AK6" s="119"/>
      <c r="AM6" s="57">
        <v>71.98</v>
      </c>
      <c r="AN6" s="60">
        <v>4.8899999999999997</v>
      </c>
      <c r="AO6" s="60">
        <v>68.11</v>
      </c>
      <c r="AP6" s="60">
        <v>6.9409999999999998</v>
      </c>
      <c r="AQ6" s="60">
        <v>69.099999999999994</v>
      </c>
      <c r="AR6" s="61">
        <v>4.3929999999999998</v>
      </c>
      <c r="AS6" s="62">
        <v>1.4999999999999999E-2</v>
      </c>
      <c r="AT6" s="62">
        <v>1.4139999999999999E-3</v>
      </c>
      <c r="AU6" s="62">
        <v>15.95</v>
      </c>
      <c r="AV6" s="63">
        <v>1.5840000000000001</v>
      </c>
      <c r="AW6" s="91">
        <v>7.4</v>
      </c>
      <c r="AX6" s="91">
        <v>0</v>
      </c>
      <c r="AY6" s="91">
        <v>2.2999999999999998</v>
      </c>
      <c r="AZ6" s="91">
        <v>6.1</v>
      </c>
      <c r="BA6" s="91">
        <v>16.8</v>
      </c>
      <c r="BB6" s="86">
        <v>36.405000000000001</v>
      </c>
      <c r="BC6" s="86">
        <v>12.026999999999999</v>
      </c>
      <c r="BD6" s="85">
        <f t="shared" ref="BD6:BD12" si="1">BB6+BC6</f>
        <v>48.432000000000002</v>
      </c>
      <c r="BE6" s="85">
        <v>33.930999999999997</v>
      </c>
      <c r="BF6" s="64">
        <v>88.195264452644537</v>
      </c>
      <c r="BG6" s="65">
        <v>11.644116441164456</v>
      </c>
      <c r="BH6" s="66">
        <v>10583.431734317344</v>
      </c>
      <c r="BI6" s="67">
        <v>11.644116441164456</v>
      </c>
      <c r="BJ6" s="59">
        <v>104502.55842558427</v>
      </c>
      <c r="BK6" s="67">
        <v>21808.406826782972</v>
      </c>
      <c r="BL6" s="59">
        <v>147327.69167691679</v>
      </c>
      <c r="BM6" s="59">
        <v>23756.861284311122</v>
      </c>
      <c r="BN6" s="59">
        <v>153487.66160994943</v>
      </c>
      <c r="BO6" s="59">
        <v>23853.71188166042</v>
      </c>
      <c r="BP6" s="59">
        <v>159898.21238212383</v>
      </c>
      <c r="BQ6" s="68">
        <v>16060.23751231433</v>
      </c>
      <c r="BR6" s="88">
        <f t="shared" ref="BR6:BR12" si="2">(BJ6-BH6)*100/(BH6)</f>
        <v>887.41656816974717</v>
      </c>
      <c r="BS6" s="88">
        <f t="shared" ref="BS6:BS12" si="3">(BL6-BJ6)*100/BJ6</f>
        <v>40.979985463062206</v>
      </c>
      <c r="BT6" s="88">
        <f t="shared" ref="BT6:BT12" si="4">(BN6-BL6)*100/BL6</f>
        <v>4.1811351708008742</v>
      </c>
      <c r="BU6" s="88">
        <f t="shared" ref="BU6:BU12" si="5">(BP6-BN6)*100/BN6</f>
        <v>4.1765902906679377</v>
      </c>
      <c r="BV6" s="59">
        <v>31112.993366500828</v>
      </c>
      <c r="BX6" s="59">
        <v>213838.94693200663</v>
      </c>
      <c r="BZ6" s="59">
        <v>315670.93283582089</v>
      </c>
      <c r="CB6" s="79">
        <v>1.0143989295668568E-3</v>
      </c>
      <c r="CD6" s="79">
        <v>3.064304522027864E-4</v>
      </c>
      <c r="CF6" s="79">
        <v>1.1573648700616809E-4</v>
      </c>
      <c r="CH6" s="59">
        <v>0.46089999999999998</v>
      </c>
      <c r="CJ6" s="59">
        <v>1.9366853561563659</v>
      </c>
      <c r="CL6" s="59">
        <v>5.0577800000000002</v>
      </c>
      <c r="CN6" s="59">
        <v>337.21548821548822</v>
      </c>
      <c r="CO6" s="59">
        <v>22.654319250079233</v>
      </c>
    </row>
    <row r="7" spans="1:93" s="59" customFormat="1" ht="39" customHeight="1" thickTop="1" thickBot="1" x14ac:dyDescent="0.4">
      <c r="A7" s="3" t="s">
        <v>122</v>
      </c>
      <c r="B7" s="57">
        <v>3</v>
      </c>
      <c r="C7" s="57">
        <v>57.5</v>
      </c>
      <c r="D7" s="57">
        <v>12.5</v>
      </c>
      <c r="E7" s="57">
        <v>7.5</v>
      </c>
      <c r="F7" s="57">
        <v>7.5</v>
      </c>
      <c r="G7" s="57">
        <v>15</v>
      </c>
      <c r="H7" s="57">
        <v>56.7</v>
      </c>
      <c r="I7" s="57">
        <v>11.4</v>
      </c>
      <c r="J7" s="57">
        <v>9.5500000000000007</v>
      </c>
      <c r="K7" s="57">
        <v>6.53</v>
      </c>
      <c r="L7" s="57">
        <v>15.3</v>
      </c>
      <c r="M7" s="57">
        <v>0.246</v>
      </c>
      <c r="N7" s="92">
        <v>4</v>
      </c>
      <c r="O7" s="93">
        <v>0.7</v>
      </c>
      <c r="P7" s="93">
        <v>3.3</v>
      </c>
      <c r="Q7" s="57">
        <v>70</v>
      </c>
      <c r="R7" s="57">
        <v>1.8</v>
      </c>
      <c r="S7" s="57">
        <v>657.4</v>
      </c>
      <c r="T7" s="57">
        <v>12.6</v>
      </c>
      <c r="U7" s="57">
        <v>1.6400000000000001E-2</v>
      </c>
      <c r="V7" s="57">
        <v>1E-4</v>
      </c>
      <c r="W7" s="58">
        <f t="shared" si="0"/>
        <v>9.3914285714285715</v>
      </c>
      <c r="X7" s="116"/>
      <c r="Y7" s="116"/>
      <c r="Z7" s="116"/>
      <c r="AA7" s="116"/>
      <c r="AB7" s="116"/>
      <c r="AC7" s="116"/>
      <c r="AD7" s="119"/>
      <c r="AE7" s="116"/>
      <c r="AF7" s="116"/>
      <c r="AG7" s="116"/>
      <c r="AH7" s="116"/>
      <c r="AI7" s="116"/>
      <c r="AJ7" s="116"/>
      <c r="AK7" s="119"/>
      <c r="AM7" s="57">
        <v>72.510000000000005</v>
      </c>
      <c r="AN7" s="60">
        <v>5.2439999999999998</v>
      </c>
      <c r="AO7" s="60">
        <v>70.25</v>
      </c>
      <c r="AP7" s="60">
        <v>2.8</v>
      </c>
      <c r="AQ7" s="57">
        <v>63.33</v>
      </c>
      <c r="AR7" s="69">
        <v>5.4610000000000003</v>
      </c>
      <c r="AS7" s="62">
        <v>1.9E-2</v>
      </c>
      <c r="AT7" s="62">
        <v>3.0000000000000001E-3</v>
      </c>
      <c r="AU7" s="62">
        <v>22.32</v>
      </c>
      <c r="AV7" s="63">
        <v>9.9860000000000007</v>
      </c>
      <c r="AW7" s="91">
        <v>5.9</v>
      </c>
      <c r="AX7" s="91">
        <v>0</v>
      </c>
      <c r="AY7" s="91">
        <v>2.8</v>
      </c>
      <c r="AZ7" s="91">
        <v>2.4</v>
      </c>
      <c r="BA7" s="91">
        <v>14.5</v>
      </c>
      <c r="BB7" s="86">
        <v>35.601999999999997</v>
      </c>
      <c r="BC7" s="86">
        <v>12.276999999999999</v>
      </c>
      <c r="BD7" s="85">
        <f t="shared" si="1"/>
        <v>47.878999999999998</v>
      </c>
      <c r="BE7" s="85">
        <v>42.188000000000002</v>
      </c>
      <c r="BF7" s="64">
        <v>87.616133661336619</v>
      </c>
      <c r="BG7" s="65">
        <v>6.7911879881725268</v>
      </c>
      <c r="BH7" s="66">
        <v>10513.936039360395</v>
      </c>
      <c r="BI7" s="67">
        <v>6.7911879881725268</v>
      </c>
      <c r="BJ7" s="59">
        <v>117884.47724477245</v>
      </c>
      <c r="BK7" s="67">
        <v>10993.639313198153</v>
      </c>
      <c r="BL7" s="59">
        <v>181502.35342353419</v>
      </c>
      <c r="BM7" s="59">
        <v>17266.326133228969</v>
      </c>
      <c r="BN7" s="59">
        <v>223292.84132841328</v>
      </c>
      <c r="BO7" s="59">
        <v>7129.4366799446125</v>
      </c>
      <c r="BP7" s="59">
        <v>205283.41123411234</v>
      </c>
      <c r="BQ7" s="68">
        <v>17705.521138032102</v>
      </c>
      <c r="BR7" s="88">
        <f t="shared" si="2"/>
        <v>1021.2211754328291</v>
      </c>
      <c r="BS7" s="88">
        <f t="shared" si="3"/>
        <v>53.966287729865513</v>
      </c>
      <c r="BT7" s="88">
        <f t="shared" si="4"/>
        <v>23.024763655466955</v>
      </c>
      <c r="BU7" s="88">
        <f t="shared" si="5"/>
        <v>-8.0653862377133461</v>
      </c>
      <c r="BV7" s="59">
        <v>44748.980099502485</v>
      </c>
      <c r="BX7" s="59">
        <v>337615.89552238805</v>
      </c>
      <c r="BZ7" s="59">
        <v>279212.59950248752</v>
      </c>
      <c r="CB7" s="79">
        <v>7.2132025869195426E-4</v>
      </c>
      <c r="CD7" s="79">
        <v>1.2097440530080951E-4</v>
      </c>
      <c r="CF7" s="79">
        <v>1.3192377626573471E-4</v>
      </c>
      <c r="CH7" s="59">
        <v>0.42161999999999999</v>
      </c>
      <c r="CJ7" s="59">
        <v>1.9800802895792913</v>
      </c>
      <c r="CL7" s="59">
        <v>2.6206100000000001</v>
      </c>
      <c r="CN7" s="59">
        <v>357.06818181818176</v>
      </c>
      <c r="CO7" s="59">
        <v>36.666246006227617</v>
      </c>
    </row>
    <row r="8" spans="1:93" ht="39" customHeight="1" thickTop="1" thickBot="1" x14ac:dyDescent="0.4">
      <c r="A8" s="3" t="s">
        <v>123</v>
      </c>
      <c r="B8" s="3">
        <v>4</v>
      </c>
      <c r="C8" s="9">
        <v>60</v>
      </c>
      <c r="D8" s="9">
        <v>15</v>
      </c>
      <c r="E8" s="9">
        <v>10</v>
      </c>
      <c r="F8" s="9">
        <v>5</v>
      </c>
      <c r="G8" s="9">
        <v>10</v>
      </c>
      <c r="H8" s="9">
        <v>58.6</v>
      </c>
      <c r="I8" s="9">
        <v>15.3</v>
      </c>
      <c r="J8" s="9">
        <v>11.9</v>
      </c>
      <c r="K8" s="9">
        <v>3.55</v>
      </c>
      <c r="L8" s="9">
        <v>10.3</v>
      </c>
      <c r="M8" s="9">
        <v>0.23699999999999999</v>
      </c>
      <c r="N8" s="92">
        <v>3.4</v>
      </c>
      <c r="O8" s="93" t="s">
        <v>129</v>
      </c>
      <c r="P8" s="93">
        <v>4</v>
      </c>
      <c r="Q8" s="3">
        <v>66.900000000000006</v>
      </c>
      <c r="R8" s="3">
        <v>4.2</v>
      </c>
      <c r="S8" s="3">
        <v>666.3</v>
      </c>
      <c r="T8" s="3">
        <v>25.6</v>
      </c>
      <c r="U8" s="3">
        <v>1.5599999999999999E-2</v>
      </c>
      <c r="V8" s="3">
        <v>5.0000000000000001E-4</v>
      </c>
      <c r="W8" s="26">
        <f t="shared" si="0"/>
        <v>9.9596412556053799</v>
      </c>
      <c r="X8" s="116"/>
      <c r="Y8" s="116"/>
      <c r="Z8" s="116"/>
      <c r="AA8" s="116"/>
      <c r="AB8" s="116"/>
      <c r="AC8" s="116"/>
      <c r="AD8" s="119"/>
      <c r="AE8" s="116"/>
      <c r="AF8" s="116"/>
      <c r="AG8" s="116"/>
      <c r="AH8" s="116"/>
      <c r="AI8" s="116"/>
      <c r="AJ8" s="116"/>
      <c r="AK8" s="119"/>
      <c r="AM8" s="13">
        <v>46.66</v>
      </c>
      <c r="AN8" s="14">
        <v>4.6740000000000004</v>
      </c>
      <c r="AO8" s="14">
        <v>41.08</v>
      </c>
      <c r="AP8" s="14">
        <v>11.1</v>
      </c>
      <c r="AQ8" s="14">
        <v>42.66</v>
      </c>
      <c r="AR8" s="25">
        <v>4.0140000000000002</v>
      </c>
      <c r="AS8" s="20">
        <v>1.7999999999999999E-2</v>
      </c>
      <c r="AT8" s="20">
        <v>1.6329999999999999E-3</v>
      </c>
      <c r="AU8" s="20">
        <v>13.3</v>
      </c>
      <c r="AV8" s="19">
        <v>1.3109999999999999</v>
      </c>
      <c r="AW8" s="91">
        <v>4.75</v>
      </c>
      <c r="AX8" s="91">
        <v>0</v>
      </c>
      <c r="AY8" s="91">
        <v>2.6</v>
      </c>
      <c r="AZ8" s="91">
        <v>1.8</v>
      </c>
      <c r="BA8" s="91">
        <v>11.5</v>
      </c>
      <c r="BB8" s="86">
        <v>35.301000000000002</v>
      </c>
      <c r="BC8" s="86">
        <v>11.956</v>
      </c>
      <c r="BD8" s="85">
        <f t="shared" si="1"/>
        <v>47.257000000000005</v>
      </c>
      <c r="BE8" s="85">
        <v>38.021700000000003</v>
      </c>
      <c r="BF8" s="42">
        <v>82.414206642066418</v>
      </c>
      <c r="BG8" s="44">
        <v>8.1048047247064314</v>
      </c>
      <c r="BH8" s="48">
        <v>9889.7047970479707</v>
      </c>
      <c r="BI8" s="45">
        <v>8.1048047247064314</v>
      </c>
      <c r="BJ8" s="46">
        <v>126293.45633456334</v>
      </c>
      <c r="BK8" s="45">
        <v>4955.1839991986089</v>
      </c>
      <c r="BL8" s="46">
        <v>187857.62197621976</v>
      </c>
      <c r="BM8" s="46">
        <v>16615.017163024568</v>
      </c>
      <c r="BN8" s="46">
        <v>236146.67486674868</v>
      </c>
      <c r="BO8" s="46">
        <v>1926.4639399415619</v>
      </c>
      <c r="BP8" s="46">
        <v>228210.63550635509</v>
      </c>
      <c r="BQ8" s="47">
        <v>16500.782221163052</v>
      </c>
      <c r="BR8" s="88">
        <f t="shared" si="2"/>
        <v>1177.0194755687885</v>
      </c>
      <c r="BS8" s="88">
        <f t="shared" si="3"/>
        <v>48.746916450340166</v>
      </c>
      <c r="BT8" s="88">
        <f t="shared" si="4"/>
        <v>25.705133697818056</v>
      </c>
      <c r="BU8" s="88">
        <f t="shared" si="5"/>
        <v>-3.3606398925039671</v>
      </c>
      <c r="BV8">
        <v>43352.835820895518</v>
      </c>
      <c r="BX8">
        <v>322135.48507462686</v>
      </c>
      <c r="BZ8">
        <v>393180.26119402982</v>
      </c>
      <c r="CB8" s="78">
        <v>7.749749852484604E-4</v>
      </c>
      <c r="CD8" s="78">
        <v>1.1519396625553963E-4</v>
      </c>
      <c r="CF8" s="78">
        <v>9.8358067605616115E-5</v>
      </c>
      <c r="CH8">
        <v>0.41971565932219451</v>
      </c>
      <c r="CJ8">
        <v>1.21102</v>
      </c>
      <c r="CL8">
        <v>2.0011700000000001</v>
      </c>
      <c r="CN8">
        <v>342.50378787878788</v>
      </c>
      <c r="CO8">
        <v>35.637080499708645</v>
      </c>
    </row>
    <row r="9" spans="1:93" s="59" customFormat="1" ht="39" customHeight="1" thickTop="1" thickBot="1" x14ac:dyDescent="0.4">
      <c r="A9" s="3" t="s">
        <v>124</v>
      </c>
      <c r="B9" s="57">
        <v>5</v>
      </c>
      <c r="C9" s="57">
        <v>60</v>
      </c>
      <c r="D9" s="57">
        <v>12.5</v>
      </c>
      <c r="E9" s="57">
        <v>5</v>
      </c>
      <c r="F9" s="57">
        <v>10</v>
      </c>
      <c r="G9" s="57">
        <v>12.5</v>
      </c>
      <c r="H9" s="57">
        <v>57.5</v>
      </c>
      <c r="I9" s="57">
        <v>12.4</v>
      </c>
      <c r="J9" s="57">
        <v>5.77</v>
      </c>
      <c r="K9" s="57">
        <v>10.5</v>
      </c>
      <c r="L9" s="57">
        <v>13.1</v>
      </c>
      <c r="M9" s="57">
        <v>0.27100000000000002</v>
      </c>
      <c r="N9" s="92">
        <v>3.6</v>
      </c>
      <c r="O9" s="93">
        <v>0.5</v>
      </c>
      <c r="P9" s="93">
        <v>3.1</v>
      </c>
      <c r="Q9" s="57">
        <v>64.599999999999994</v>
      </c>
      <c r="R9" s="57">
        <v>4.0999999999999996</v>
      </c>
      <c r="S9" s="57">
        <v>637.4</v>
      </c>
      <c r="T9" s="57">
        <v>3.9</v>
      </c>
      <c r="U9" s="57">
        <v>1.32E-2</v>
      </c>
      <c r="V9" s="57">
        <v>2.0000000000000001E-4</v>
      </c>
      <c r="W9" s="58">
        <f t="shared" si="0"/>
        <v>9.866873065015481</v>
      </c>
      <c r="X9" s="116"/>
      <c r="Y9" s="116"/>
      <c r="Z9" s="116"/>
      <c r="AA9" s="116"/>
      <c r="AB9" s="116"/>
      <c r="AC9" s="116"/>
      <c r="AD9" s="119"/>
      <c r="AE9" s="116"/>
      <c r="AF9" s="116"/>
      <c r="AG9" s="116"/>
      <c r="AH9" s="116"/>
      <c r="AI9" s="116"/>
      <c r="AJ9" s="116"/>
      <c r="AK9" s="119"/>
      <c r="AM9" s="57">
        <v>70.19</v>
      </c>
      <c r="AN9" s="60">
        <v>5.8339999999999996</v>
      </c>
      <c r="AO9" s="60">
        <v>59.64</v>
      </c>
      <c r="AP9" s="60">
        <v>1.605</v>
      </c>
      <c r="AQ9" s="60">
        <v>68.27</v>
      </c>
      <c r="AR9" s="70">
        <v>6.0369999999999999</v>
      </c>
      <c r="AS9" s="62">
        <v>2.35E-2</v>
      </c>
      <c r="AT9" s="62">
        <v>3.6970000000000002E-3</v>
      </c>
      <c r="AU9" s="62">
        <v>16.5</v>
      </c>
      <c r="AV9" s="63">
        <v>3.5840000000000001</v>
      </c>
      <c r="AW9" s="91">
        <v>7.9</v>
      </c>
      <c r="AX9" s="91">
        <v>0</v>
      </c>
      <c r="AY9" s="91">
        <v>0</v>
      </c>
      <c r="AZ9" s="91">
        <v>20</v>
      </c>
      <c r="BA9" s="91">
        <v>15.3</v>
      </c>
      <c r="BB9" s="86">
        <v>38.912999999999997</v>
      </c>
      <c r="BC9" s="86">
        <v>7.9370000000000003</v>
      </c>
      <c r="BD9" s="85">
        <f t="shared" si="1"/>
        <v>46.849999999999994</v>
      </c>
      <c r="BE9" s="85">
        <v>42.312199999999997</v>
      </c>
      <c r="BF9" s="64">
        <v>92.110803608036093</v>
      </c>
      <c r="BG9" s="65">
        <v>13.156947882705994</v>
      </c>
      <c r="BH9" s="66">
        <v>11053.296432964331</v>
      </c>
      <c r="BI9" s="67">
        <v>13.156947882705994</v>
      </c>
      <c r="BJ9" s="59">
        <v>124837.6684433511</v>
      </c>
      <c r="BK9" s="67">
        <v>12717.129088926793</v>
      </c>
      <c r="BL9" s="59">
        <v>186732.16072160722</v>
      </c>
      <c r="BM9" s="59">
        <v>23009.19841987484</v>
      </c>
      <c r="BN9" s="59">
        <v>224410.17083504167</v>
      </c>
      <c r="BO9" s="59">
        <v>19554.811664927078</v>
      </c>
      <c r="BP9" s="59">
        <v>218597.67937679379</v>
      </c>
      <c r="BQ9" s="68">
        <v>14280.846069490941</v>
      </c>
      <c r="BR9" s="88">
        <f t="shared" si="2"/>
        <v>1029.4157286060542</v>
      </c>
      <c r="BS9" s="88">
        <f t="shared" si="3"/>
        <v>49.579980986542239</v>
      </c>
      <c r="BT9" s="88">
        <f t="shared" si="4"/>
        <v>20.17756875293022</v>
      </c>
      <c r="BU9" s="88">
        <f t="shared" si="5"/>
        <v>-2.5901194391587978</v>
      </c>
      <c r="BV9" s="59">
        <v>53849.311774461028</v>
      </c>
      <c r="BX9" s="59">
        <v>298405.6965174129</v>
      </c>
      <c r="BZ9" s="59">
        <v>326470.06218905473</v>
      </c>
      <c r="CB9" s="79">
        <v>4.5326839380798286E-4</v>
      </c>
      <c r="CD9" s="79">
        <v>1.3884225481053598E-4</v>
      </c>
      <c r="CF9" s="79">
        <v>6.4539889496107101E-5</v>
      </c>
      <c r="CH9" s="59">
        <v>0.47971906930871394</v>
      </c>
      <c r="CJ9" s="59">
        <v>1.267578363362855</v>
      </c>
      <c r="CL9" s="59">
        <v>0.92632000000000003</v>
      </c>
      <c r="CN9" s="59">
        <v>287.72474747474752</v>
      </c>
      <c r="CO9" s="59">
        <v>52.251178889449079</v>
      </c>
    </row>
    <row r="10" spans="1:93" ht="39" customHeight="1" thickTop="1" thickBot="1" x14ac:dyDescent="0.4">
      <c r="A10" s="3" t="s">
        <v>125</v>
      </c>
      <c r="B10" s="3">
        <v>6</v>
      </c>
      <c r="C10" s="9">
        <v>67.5</v>
      </c>
      <c r="D10" s="9">
        <v>15</v>
      </c>
      <c r="E10" s="9">
        <v>10</v>
      </c>
      <c r="F10" s="9">
        <v>2.5</v>
      </c>
      <c r="G10" s="9">
        <v>5</v>
      </c>
      <c r="H10" s="9">
        <v>65.8</v>
      </c>
      <c r="I10" s="9">
        <v>16.5</v>
      </c>
      <c r="J10" s="9">
        <v>9.8699999999999992</v>
      </c>
      <c r="K10" s="9">
        <v>2.46</v>
      </c>
      <c r="L10" s="9">
        <v>5.0599999999999996</v>
      </c>
      <c r="M10" s="9">
        <v>0.27100000000000002</v>
      </c>
      <c r="N10" s="92">
        <v>3</v>
      </c>
      <c r="O10" s="93" t="s">
        <v>129</v>
      </c>
      <c r="P10" s="93">
        <v>3.3</v>
      </c>
      <c r="Q10" s="3">
        <v>62</v>
      </c>
      <c r="R10" s="3">
        <v>3.7</v>
      </c>
      <c r="S10" s="3">
        <v>531.4</v>
      </c>
      <c r="T10" s="3">
        <v>17.2</v>
      </c>
      <c r="U10" s="3">
        <v>1.3299999999999999E-2</v>
      </c>
      <c r="V10" s="3">
        <v>1E-3</v>
      </c>
      <c r="W10" s="26">
        <f t="shared" si="0"/>
        <v>8.5709677419354833</v>
      </c>
      <c r="X10" s="116"/>
      <c r="Y10" s="116"/>
      <c r="Z10" s="116"/>
      <c r="AA10" s="116"/>
      <c r="AB10" s="116"/>
      <c r="AC10" s="116"/>
      <c r="AD10" s="119"/>
      <c r="AE10" s="116"/>
      <c r="AF10" s="116"/>
      <c r="AG10" s="116"/>
      <c r="AH10" s="116"/>
      <c r="AI10" s="116"/>
      <c r="AJ10" s="116"/>
      <c r="AK10" s="119"/>
      <c r="AM10" s="13">
        <v>69.81</v>
      </c>
      <c r="AN10" s="14">
        <v>9.2520000000000007</v>
      </c>
      <c r="AO10" s="14">
        <v>61.28</v>
      </c>
      <c r="AP10" s="14">
        <v>6.1829999999999998</v>
      </c>
      <c r="AQ10" s="14">
        <v>72.400000000000006</v>
      </c>
      <c r="AR10" s="25">
        <v>5.407</v>
      </c>
      <c r="AS10" s="20">
        <v>1.8332999999999999E-2</v>
      </c>
      <c r="AT10" s="20">
        <v>3.215E-3</v>
      </c>
      <c r="AU10" s="20">
        <v>16.62</v>
      </c>
      <c r="AV10" s="19">
        <v>3.9940000000000002</v>
      </c>
      <c r="AW10" s="91">
        <v>6.3</v>
      </c>
      <c r="AX10" s="91">
        <v>0</v>
      </c>
      <c r="AY10" s="91">
        <v>4.3</v>
      </c>
      <c r="AZ10" s="91">
        <v>8.6</v>
      </c>
      <c r="BA10" s="91">
        <v>12.75</v>
      </c>
      <c r="BB10" s="86">
        <v>34.494</v>
      </c>
      <c r="BC10" s="86">
        <v>12.137</v>
      </c>
      <c r="BD10" s="85">
        <f t="shared" si="1"/>
        <v>46.631</v>
      </c>
      <c r="BE10" s="85">
        <v>37.091299999999997</v>
      </c>
      <c r="BF10" s="42">
        <v>95.10383353833538</v>
      </c>
      <c r="BG10" s="44">
        <v>15.896929759041903</v>
      </c>
      <c r="BH10" s="48">
        <v>11412.460024600246</v>
      </c>
      <c r="BI10" s="45">
        <v>15.896929759041903</v>
      </c>
      <c r="BJ10" s="46">
        <v>144208.44881782151</v>
      </c>
      <c r="BK10" s="45">
        <v>19144.353568892675</v>
      </c>
      <c r="BL10" s="46">
        <v>208043.90050567174</v>
      </c>
      <c r="BM10" s="46">
        <v>41771.218792500127</v>
      </c>
      <c r="BN10" s="46">
        <v>212768.78775454417</v>
      </c>
      <c r="BO10" s="46">
        <v>21010.64016800257</v>
      </c>
      <c r="BP10" s="46">
        <v>215956.84296842967</v>
      </c>
      <c r="BQ10" s="47">
        <v>14486.674866748683</v>
      </c>
      <c r="BR10" s="88">
        <f t="shared" si="2"/>
        <v>1163.6052919963925</v>
      </c>
      <c r="BS10" s="88">
        <f t="shared" si="3"/>
        <v>44.266096897341669</v>
      </c>
      <c r="BT10" s="88">
        <f t="shared" si="4"/>
        <v>2.271101069239768</v>
      </c>
      <c r="BU10" s="88">
        <f t="shared" si="5"/>
        <v>1.4983660185925978</v>
      </c>
      <c r="BV10">
        <v>48704.203980099504</v>
      </c>
      <c r="BX10">
        <v>300947.15588723053</v>
      </c>
      <c r="BZ10">
        <v>259702.33830845769</v>
      </c>
      <c r="CB10" s="78">
        <v>1.0678455220360745E-3</v>
      </c>
      <c r="CD10" s="78">
        <v>1.1488147238600407E-4</v>
      </c>
      <c r="CF10" s="78">
        <v>2.0601025976769448E-4</v>
      </c>
      <c r="CH10">
        <v>0.4993043276353073</v>
      </c>
      <c r="CJ10">
        <v>1.4415155071791661</v>
      </c>
      <c r="CL10">
        <v>1.8387100000000001</v>
      </c>
      <c r="CN10">
        <v>265.95075757575756</v>
      </c>
      <c r="CO10">
        <v>10.246212121212125</v>
      </c>
    </row>
    <row r="11" spans="1:93" ht="39" customHeight="1" thickTop="1" thickBot="1" x14ac:dyDescent="0.4">
      <c r="A11" s="3" t="s">
        <v>126</v>
      </c>
      <c r="B11" s="3">
        <v>7</v>
      </c>
      <c r="C11" s="9">
        <v>60</v>
      </c>
      <c r="D11" s="9">
        <v>15</v>
      </c>
      <c r="E11" s="9">
        <v>7.5</v>
      </c>
      <c r="F11" s="9">
        <v>0</v>
      </c>
      <c r="G11" s="9">
        <v>17.5</v>
      </c>
      <c r="H11" s="9">
        <v>58.8</v>
      </c>
      <c r="I11" s="9">
        <v>16</v>
      </c>
      <c r="J11" s="9">
        <v>7.32</v>
      </c>
      <c r="K11" s="9">
        <v>2.5999999999999999E-2</v>
      </c>
      <c r="L11" s="9">
        <v>17.600000000000001</v>
      </c>
      <c r="M11" s="9">
        <v>0.27600000000000002</v>
      </c>
      <c r="N11" s="92">
        <v>2.9</v>
      </c>
      <c r="O11" s="93" t="s">
        <v>129</v>
      </c>
      <c r="P11" s="93">
        <v>3.3</v>
      </c>
      <c r="Q11" s="3">
        <v>57.5</v>
      </c>
      <c r="R11" s="3">
        <v>2.2999999999999998</v>
      </c>
      <c r="S11" s="3">
        <v>471</v>
      </c>
      <c r="T11" s="3">
        <v>86.3</v>
      </c>
      <c r="U11" s="3">
        <v>1.4200000000000001E-2</v>
      </c>
      <c r="V11" s="3">
        <v>2.5999999999999999E-3</v>
      </c>
      <c r="W11" s="26">
        <f t="shared" si="0"/>
        <v>8.1913043478260867</v>
      </c>
      <c r="X11" s="116"/>
      <c r="Y11" s="116"/>
      <c r="Z11" s="116"/>
      <c r="AA11" s="116"/>
      <c r="AB11" s="116"/>
      <c r="AC11" s="116"/>
      <c r="AD11" s="119"/>
      <c r="AE11" s="116"/>
      <c r="AF11" s="116"/>
      <c r="AG11" s="116"/>
      <c r="AH11" s="116"/>
      <c r="AI11" s="116"/>
      <c r="AJ11" s="116"/>
      <c r="AK11" s="119"/>
      <c r="AM11" s="13">
        <v>66.34</v>
      </c>
      <c r="AN11" s="14">
        <v>3.7389999999999999</v>
      </c>
      <c r="AO11" s="14">
        <v>72.88</v>
      </c>
      <c r="AP11" s="14">
        <v>3.7869999999999999</v>
      </c>
      <c r="AQ11" s="14">
        <v>73.16</v>
      </c>
      <c r="AR11" s="25">
        <v>1.4239999999999999</v>
      </c>
      <c r="AS11" s="20">
        <v>2.1329999999999998E-2</v>
      </c>
      <c r="AT11" s="20">
        <v>4.1599999999999996E-3</v>
      </c>
      <c r="AU11" s="20">
        <v>15.19</v>
      </c>
      <c r="AV11" s="19">
        <v>2.0030000000000001</v>
      </c>
      <c r="AW11" s="91">
        <v>9</v>
      </c>
      <c r="AX11" s="91">
        <v>0</v>
      </c>
      <c r="AY11" s="91">
        <v>5</v>
      </c>
      <c r="AZ11" s="91">
        <v>4.5</v>
      </c>
      <c r="BA11" s="91">
        <v>19</v>
      </c>
      <c r="BB11" s="86">
        <v>31.291</v>
      </c>
      <c r="BC11" s="86">
        <v>17.616</v>
      </c>
      <c r="BD11" s="85">
        <f t="shared" si="1"/>
        <v>48.906999999999996</v>
      </c>
      <c r="BE11" s="85">
        <v>33.8005</v>
      </c>
      <c r="BF11" s="42">
        <v>93.976322263222627</v>
      </c>
      <c r="BG11" s="44">
        <v>9.5475069305371765</v>
      </c>
      <c r="BH11" s="48">
        <v>11277.158671586716</v>
      </c>
      <c r="BI11" s="45">
        <v>9.5475069305371765</v>
      </c>
      <c r="BJ11" s="46">
        <v>125886.11726117262</v>
      </c>
      <c r="BK11" s="45">
        <v>10106.555048559312</v>
      </c>
      <c r="BL11" s="46">
        <v>172405.18245182451</v>
      </c>
      <c r="BM11" s="46">
        <v>14267.691426782792</v>
      </c>
      <c r="BN11" s="46">
        <v>178010.55350553506</v>
      </c>
      <c r="BO11" s="46">
        <v>22161.475888138812</v>
      </c>
      <c r="BP11" s="46">
        <v>192228.26568265681</v>
      </c>
      <c r="BQ11" s="47">
        <v>20862.842302648023</v>
      </c>
      <c r="BR11" s="88">
        <f t="shared" si="2"/>
        <v>1016.292861767992</v>
      </c>
      <c r="BS11" s="88">
        <f t="shared" si="3"/>
        <v>36.953292549439752</v>
      </c>
      <c r="BT11" s="88">
        <f t="shared" si="4"/>
        <v>3.2512775857401328</v>
      </c>
      <c r="BU11" s="88">
        <f t="shared" si="5"/>
        <v>7.9870052067894193</v>
      </c>
      <c r="BV11">
        <v>47984.883913764519</v>
      </c>
      <c r="BX11">
        <v>341345.68407960195</v>
      </c>
      <c r="BZ11">
        <v>287909.73880597012</v>
      </c>
      <c r="CB11" s="78">
        <v>4.3763974225283632E-4</v>
      </c>
      <c r="CD11" s="78">
        <v>1.2333576608736889E-4</v>
      </c>
      <c r="CF11" s="78">
        <v>1.7069468496003248E-4</v>
      </c>
      <c r="CH11">
        <v>0.43797768799974968</v>
      </c>
      <c r="CJ11">
        <v>2.0067018201473878</v>
      </c>
      <c r="CL11">
        <v>1.94356</v>
      </c>
      <c r="CN11">
        <v>281.12121212121212</v>
      </c>
      <c r="CO11">
        <v>32.116264716905889</v>
      </c>
    </row>
    <row r="12" spans="1:93" ht="39" customHeight="1" thickBot="1" x14ac:dyDescent="0.4">
      <c r="A12" s="3" t="s">
        <v>127</v>
      </c>
      <c r="B12" s="3">
        <v>8</v>
      </c>
      <c r="C12" s="9">
        <v>52.5</v>
      </c>
      <c r="D12" s="9">
        <v>22.5</v>
      </c>
      <c r="E12" s="9">
        <v>0</v>
      </c>
      <c r="F12" s="9">
        <v>5</v>
      </c>
      <c r="G12" s="9">
        <v>20</v>
      </c>
      <c r="H12" s="9">
        <v>52.43</v>
      </c>
      <c r="I12" s="9">
        <v>22</v>
      </c>
      <c r="J12" s="9" t="s">
        <v>59</v>
      </c>
      <c r="K12" s="9">
        <v>4.9400000000000004</v>
      </c>
      <c r="L12" s="9">
        <v>20.3</v>
      </c>
      <c r="M12" s="9">
        <v>0.33</v>
      </c>
      <c r="N12" s="92">
        <v>3.2</v>
      </c>
      <c r="O12" s="93" t="s">
        <v>129</v>
      </c>
      <c r="P12" s="93">
        <v>2.6</v>
      </c>
      <c r="Q12" s="1">
        <v>66.900000000000006</v>
      </c>
      <c r="R12" s="1">
        <v>0.4</v>
      </c>
      <c r="S12" s="1">
        <v>696.7</v>
      </c>
      <c r="T12" s="1">
        <v>8</v>
      </c>
      <c r="U12" s="1">
        <v>1.54E-2</v>
      </c>
      <c r="V12" s="1">
        <v>1E-4</v>
      </c>
      <c r="W12" s="120">
        <f t="shared" si="0"/>
        <v>10.41405082212257</v>
      </c>
      <c r="X12" s="116"/>
      <c r="Y12" s="116"/>
      <c r="Z12" s="116"/>
      <c r="AA12" s="116"/>
      <c r="AB12" s="116"/>
      <c r="AC12" s="116"/>
      <c r="AD12" s="119"/>
      <c r="AE12" s="116"/>
      <c r="AF12" s="116"/>
      <c r="AG12" s="116"/>
      <c r="AH12" s="116"/>
      <c r="AI12" s="116"/>
      <c r="AJ12" s="116"/>
      <c r="AK12" s="119"/>
      <c r="AM12" s="13">
        <v>68.89</v>
      </c>
      <c r="AN12" s="14">
        <v>3.9860000000000002</v>
      </c>
      <c r="AO12" s="14">
        <v>98.47</v>
      </c>
      <c r="AP12" s="14">
        <v>2.95</v>
      </c>
      <c r="AQ12" s="14">
        <v>73.069999999999993</v>
      </c>
      <c r="AR12" s="25">
        <v>2.879</v>
      </c>
      <c r="AS12" s="23">
        <v>2.4E-2</v>
      </c>
      <c r="AT12" s="23">
        <v>5.0000000000000001E-3</v>
      </c>
      <c r="AU12" s="23">
        <v>14.35</v>
      </c>
      <c r="AV12" s="40">
        <v>1.18</v>
      </c>
      <c r="AW12" s="91">
        <v>4.7</v>
      </c>
      <c r="AX12" s="91">
        <v>0</v>
      </c>
      <c r="AY12" s="91">
        <v>0</v>
      </c>
      <c r="AZ12" s="91">
        <v>2.4</v>
      </c>
      <c r="BA12" s="91">
        <v>13.25</v>
      </c>
      <c r="BB12" s="86">
        <v>33.915999999999997</v>
      </c>
      <c r="BC12" s="86">
        <v>14.359</v>
      </c>
      <c r="BD12" s="85">
        <f t="shared" si="1"/>
        <v>48.274999999999999</v>
      </c>
      <c r="BE12" s="85">
        <v>38.937100000000001</v>
      </c>
      <c r="BF12" s="42">
        <v>95.011582615826171</v>
      </c>
      <c r="BG12" s="44">
        <v>3.8307624028506742</v>
      </c>
      <c r="BH12" s="49">
        <v>11401.38991389914</v>
      </c>
      <c r="BI12" s="50">
        <v>3.8307624028506742</v>
      </c>
      <c r="BJ12" s="51">
        <v>122879.14719147191</v>
      </c>
      <c r="BK12" s="50">
        <v>15352.892577847151</v>
      </c>
      <c r="BL12" s="51">
        <v>185759.42599425995</v>
      </c>
      <c r="BM12" s="51">
        <v>21500.622968351556</v>
      </c>
      <c r="BN12" s="51">
        <v>213217.05890392236</v>
      </c>
      <c r="BO12" s="51">
        <v>3346.2098465441804</v>
      </c>
      <c r="BP12" s="51">
        <v>210972.69646029794</v>
      </c>
      <c r="BQ12" s="52">
        <v>9657.4399495564958</v>
      </c>
      <c r="BR12" s="88">
        <f t="shared" si="2"/>
        <v>977.75585362336494</v>
      </c>
      <c r="BS12" s="88">
        <f t="shared" si="3"/>
        <v>51.172457036023495</v>
      </c>
      <c r="BT12" s="88">
        <f t="shared" si="4"/>
        <v>14.781286474534468</v>
      </c>
      <c r="BU12" s="88">
        <f t="shared" si="5"/>
        <v>-1.0526186108944242</v>
      </c>
      <c r="BV12">
        <v>41546.243781094527</v>
      </c>
      <c r="BX12">
        <v>389018.25870646769</v>
      </c>
      <c r="BZ12">
        <v>373330.29228855716</v>
      </c>
      <c r="CB12" s="78">
        <v>9.1306132074319346E-4</v>
      </c>
      <c r="CD12" s="78">
        <v>1.08282109929929E-4</v>
      </c>
      <c r="CF12" s="78">
        <v>1.1361252479723027E-4</v>
      </c>
      <c r="CH12">
        <v>0.64027789144269687</v>
      </c>
      <c r="CJ12">
        <v>1.8554552215751874</v>
      </c>
      <c r="CL12">
        <v>2.0202900000000001</v>
      </c>
      <c r="CN12">
        <v>314.54924242424244</v>
      </c>
      <c r="CO12">
        <v>38.50378787878779</v>
      </c>
    </row>
    <row r="15" spans="1:93" ht="15" thickBot="1" x14ac:dyDescent="0.4"/>
    <row r="16" spans="1:93" ht="41.5" customHeight="1" thickBot="1" x14ac:dyDescent="0.4">
      <c r="C16" s="95" t="s">
        <v>76</v>
      </c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72" t="s">
        <v>56</v>
      </c>
      <c r="Y16" s="72" t="s">
        <v>83</v>
      </c>
    </row>
    <row r="17" spans="1:32" x14ac:dyDescent="0.35">
      <c r="C17" s="7" t="s">
        <v>38</v>
      </c>
      <c r="D17" s="7" t="s">
        <v>40</v>
      </c>
      <c r="E17" s="7" t="s">
        <v>39</v>
      </c>
      <c r="F17" s="33" t="s">
        <v>41</v>
      </c>
      <c r="G17" s="7" t="s">
        <v>39</v>
      </c>
      <c r="H17" s="33" t="s">
        <v>41</v>
      </c>
      <c r="I17" s="7" t="s">
        <v>39</v>
      </c>
      <c r="J17" s="33" t="s">
        <v>41</v>
      </c>
      <c r="K17" s="7" t="s">
        <v>39</v>
      </c>
      <c r="L17" s="33" t="s">
        <v>41</v>
      </c>
      <c r="M17" s="7" t="s">
        <v>39</v>
      </c>
      <c r="O17" s="7" t="s">
        <v>74</v>
      </c>
      <c r="P17" s="7" t="s">
        <v>75</v>
      </c>
      <c r="Q17" s="72"/>
      <c r="Y17" s="72"/>
    </row>
    <row r="18" spans="1:32" x14ac:dyDescent="0.35">
      <c r="C18" s="7" t="s">
        <v>42</v>
      </c>
      <c r="D18" s="7" t="s">
        <v>43</v>
      </c>
      <c r="E18" s="7" t="s">
        <v>44</v>
      </c>
      <c r="F18" s="34" t="s">
        <v>45</v>
      </c>
      <c r="G18" s="7" t="s">
        <v>46</v>
      </c>
      <c r="H18" s="34" t="s">
        <v>47</v>
      </c>
      <c r="I18" s="34" t="s">
        <v>48</v>
      </c>
      <c r="J18" s="34" t="s">
        <v>49</v>
      </c>
      <c r="K18" s="7" t="s">
        <v>50</v>
      </c>
      <c r="L18" s="34" t="s">
        <v>51</v>
      </c>
      <c r="M18" s="7" t="s">
        <v>52</v>
      </c>
      <c r="N18" s="7" t="s">
        <v>72</v>
      </c>
      <c r="O18" s="7" t="s">
        <v>73</v>
      </c>
      <c r="P18" s="7" t="s">
        <v>73</v>
      </c>
      <c r="Q18" s="34" t="s">
        <v>15</v>
      </c>
      <c r="R18" s="7" t="s">
        <v>20</v>
      </c>
      <c r="S18" s="7" t="s">
        <v>21</v>
      </c>
      <c r="T18" s="7" t="s">
        <v>22</v>
      </c>
      <c r="U18" s="7" t="s">
        <v>23</v>
      </c>
      <c r="V18" s="7" t="s">
        <v>53</v>
      </c>
      <c r="W18" s="7" t="s">
        <v>54</v>
      </c>
      <c r="X18" s="7" t="s">
        <v>55</v>
      </c>
      <c r="Y18" s="34" t="s">
        <v>77</v>
      </c>
      <c r="Z18" s="7" t="s">
        <v>78</v>
      </c>
      <c r="AA18" s="7" t="s">
        <v>79</v>
      </c>
      <c r="AB18" s="7" t="s">
        <v>80</v>
      </c>
      <c r="AC18" s="7" t="s">
        <v>81</v>
      </c>
      <c r="AD18" s="7" t="s">
        <v>82</v>
      </c>
      <c r="AF18" s="71"/>
    </row>
    <row r="19" spans="1:32" x14ac:dyDescent="0.35">
      <c r="A19" t="s">
        <v>120</v>
      </c>
      <c r="C19" s="27">
        <v>4.18</v>
      </c>
      <c r="D19" s="27">
        <v>0.53</v>
      </c>
      <c r="E19" s="30">
        <v>0.23</v>
      </c>
      <c r="F19" s="27">
        <v>0.19</v>
      </c>
      <c r="G19" s="30">
        <v>0.05</v>
      </c>
      <c r="H19" s="27">
        <v>0.56999999999999995</v>
      </c>
      <c r="I19" s="30">
        <v>0.17</v>
      </c>
      <c r="J19" s="35">
        <v>0.28000000000000003</v>
      </c>
      <c r="K19" s="27">
        <v>0.14000000000000001</v>
      </c>
      <c r="L19" s="27">
        <v>1.05</v>
      </c>
      <c r="M19" s="27">
        <v>0.18</v>
      </c>
      <c r="N19" s="7">
        <v>53.5</v>
      </c>
      <c r="O19" s="7">
        <v>27.15</v>
      </c>
      <c r="P19" s="7">
        <v>6.34</v>
      </c>
      <c r="Q19" s="73">
        <v>12.48</v>
      </c>
      <c r="R19" s="38">
        <v>4.66</v>
      </c>
      <c r="S19" s="38">
        <v>4.16</v>
      </c>
      <c r="T19" s="38">
        <v>1.81</v>
      </c>
      <c r="U19" s="38">
        <v>4.57</v>
      </c>
      <c r="V19" s="38">
        <v>32.97</v>
      </c>
      <c r="W19" s="38">
        <v>24.06</v>
      </c>
      <c r="X19">
        <f>100-SUM(Q19:W19)</f>
        <v>15.290000000000006</v>
      </c>
      <c r="Y19" s="72">
        <v>61.47</v>
      </c>
      <c r="Z19">
        <v>15.44</v>
      </c>
      <c r="AA19">
        <v>7.79</v>
      </c>
      <c r="AB19">
        <v>8.3800000000000008</v>
      </c>
      <c r="AC19">
        <v>2.79</v>
      </c>
      <c r="AD19">
        <v>4.12</v>
      </c>
    </row>
    <row r="20" spans="1:32" x14ac:dyDescent="0.35">
      <c r="A20" t="s">
        <v>121</v>
      </c>
      <c r="C20" s="28">
        <v>3.67</v>
      </c>
      <c r="D20" s="28">
        <v>0.69</v>
      </c>
      <c r="E20" s="31">
        <v>0.13</v>
      </c>
      <c r="F20" s="28">
        <v>0.4</v>
      </c>
      <c r="G20" s="31">
        <v>0.1</v>
      </c>
      <c r="H20" s="28">
        <v>0.28999999999999998</v>
      </c>
      <c r="I20" s="31">
        <v>0.12</v>
      </c>
      <c r="J20" s="36">
        <v>0.19</v>
      </c>
      <c r="K20" s="28">
        <v>0.12</v>
      </c>
      <c r="L20" s="28">
        <v>1.0900000000000001</v>
      </c>
      <c r="M20" s="28">
        <v>0.18</v>
      </c>
      <c r="N20" s="7">
        <v>51.98</v>
      </c>
      <c r="O20" s="7">
        <v>27.79</v>
      </c>
      <c r="P20" s="7">
        <v>7.43</v>
      </c>
      <c r="Q20" s="73">
        <v>8.36</v>
      </c>
      <c r="R20" s="38">
        <v>1.43</v>
      </c>
      <c r="S20" s="38">
        <v>2.44</v>
      </c>
      <c r="T20" s="38">
        <v>1.86</v>
      </c>
      <c r="U20" s="38">
        <v>3.75</v>
      </c>
      <c r="V20" s="38">
        <v>35.24</v>
      </c>
      <c r="W20" s="38">
        <v>21.93</v>
      </c>
      <c r="X20">
        <f t="shared" ref="X20:X26" si="6">100-SUM(Q20:W20)</f>
        <v>24.990000000000009</v>
      </c>
      <c r="Y20" s="72">
        <v>57.98</v>
      </c>
      <c r="Z20">
        <v>17.22</v>
      </c>
      <c r="AA20">
        <v>10.9</v>
      </c>
      <c r="AB20">
        <v>4.58</v>
      </c>
      <c r="AC20">
        <v>6.32</v>
      </c>
      <c r="AD20">
        <v>3</v>
      </c>
    </row>
    <row r="21" spans="1:32" x14ac:dyDescent="0.35">
      <c r="A21" t="s">
        <v>122</v>
      </c>
      <c r="C21" s="28">
        <v>7.71</v>
      </c>
      <c r="D21" s="28">
        <v>1.29</v>
      </c>
      <c r="E21" s="31">
        <v>0.35</v>
      </c>
      <c r="F21" s="28">
        <v>1.1200000000000001</v>
      </c>
      <c r="G21" s="31">
        <v>0.24</v>
      </c>
      <c r="H21" s="28">
        <v>0.5</v>
      </c>
      <c r="I21" s="31">
        <v>0.16</v>
      </c>
      <c r="J21" s="36">
        <v>0.18</v>
      </c>
      <c r="K21" s="28">
        <v>0.11</v>
      </c>
      <c r="L21" s="28">
        <v>1.7</v>
      </c>
      <c r="M21" s="28">
        <v>0.31</v>
      </c>
      <c r="N21" s="7">
        <v>53.39</v>
      </c>
      <c r="O21" s="7">
        <v>24.02</v>
      </c>
      <c r="P21" s="7">
        <v>4.42</v>
      </c>
      <c r="Q21" s="73">
        <v>17.350000000000001</v>
      </c>
      <c r="R21" s="38">
        <v>3.45</v>
      </c>
      <c r="S21" s="38">
        <v>2.76</v>
      </c>
      <c r="T21" s="38">
        <v>1.68</v>
      </c>
      <c r="U21" s="38">
        <v>5.93</v>
      </c>
      <c r="V21" s="38">
        <v>35.4</v>
      </c>
      <c r="W21" s="38">
        <v>17.23</v>
      </c>
      <c r="X21">
        <f t="shared" si="6"/>
        <v>16.200000000000003</v>
      </c>
      <c r="Y21" s="72">
        <v>61.68</v>
      </c>
      <c r="Z21">
        <v>13.6</v>
      </c>
      <c r="AA21">
        <v>10.32</v>
      </c>
      <c r="AB21">
        <v>4</v>
      </c>
      <c r="AC21">
        <v>8.9600000000000009</v>
      </c>
      <c r="AD21">
        <v>1.44</v>
      </c>
    </row>
    <row r="22" spans="1:32" x14ac:dyDescent="0.35">
      <c r="A22" t="s">
        <v>123</v>
      </c>
      <c r="C22" s="28">
        <v>7.83</v>
      </c>
      <c r="D22" s="28">
        <v>1.61</v>
      </c>
      <c r="E22" s="31">
        <v>0.45</v>
      </c>
      <c r="F22" s="28">
        <v>1.4</v>
      </c>
      <c r="G22" s="31">
        <v>0.36</v>
      </c>
      <c r="H22" s="28">
        <v>0.57999999999999996</v>
      </c>
      <c r="I22" s="31">
        <v>0.2</v>
      </c>
      <c r="J22" s="36">
        <v>0.11</v>
      </c>
      <c r="K22" s="28">
        <v>0.17</v>
      </c>
      <c r="L22" s="28">
        <v>1.38</v>
      </c>
      <c r="M22" s="28">
        <v>0.2</v>
      </c>
      <c r="N22" s="7">
        <v>58.25</v>
      </c>
      <c r="O22" s="7">
        <v>16.059999999999999</v>
      </c>
      <c r="P22" s="7">
        <v>5.46</v>
      </c>
      <c r="Q22" s="73">
        <v>15.8</v>
      </c>
      <c r="R22" s="38">
        <v>6.54</v>
      </c>
      <c r="S22" s="38">
        <v>3.65</v>
      </c>
      <c r="T22" s="38">
        <v>1.59</v>
      </c>
      <c r="U22" s="38">
        <v>4.0149999999999997</v>
      </c>
      <c r="V22" s="38">
        <v>35.14</v>
      </c>
      <c r="W22" s="38">
        <v>13.09</v>
      </c>
      <c r="X22">
        <f t="shared" si="6"/>
        <v>20.174999999999997</v>
      </c>
      <c r="Y22" s="72">
        <v>65.55</v>
      </c>
      <c r="Z22">
        <v>11.76</v>
      </c>
      <c r="AA22">
        <v>13.45</v>
      </c>
      <c r="AB22">
        <v>5.04</v>
      </c>
      <c r="AC22">
        <v>3.36</v>
      </c>
      <c r="AD22">
        <v>0.84</v>
      </c>
    </row>
    <row r="23" spans="1:32" x14ac:dyDescent="0.35">
      <c r="A23" t="s">
        <v>124</v>
      </c>
      <c r="C23" s="28">
        <v>5.38</v>
      </c>
      <c r="D23" s="28">
        <v>0.81</v>
      </c>
      <c r="E23" s="31">
        <v>0.16</v>
      </c>
      <c r="F23" s="28">
        <v>0.86</v>
      </c>
      <c r="G23" s="31">
        <v>0.11</v>
      </c>
      <c r="H23" s="28">
        <v>0.3</v>
      </c>
      <c r="I23" s="31">
        <v>0.09</v>
      </c>
      <c r="J23" s="36">
        <v>0.28999999999999998</v>
      </c>
      <c r="K23" s="28">
        <v>0.13</v>
      </c>
      <c r="L23" s="28">
        <v>1.04</v>
      </c>
      <c r="M23" s="28">
        <v>0.16</v>
      </c>
      <c r="N23" s="7">
        <v>52.06</v>
      </c>
      <c r="O23" s="7">
        <v>26</v>
      </c>
      <c r="P23" s="7">
        <v>7.29</v>
      </c>
      <c r="Q23" s="73">
        <v>12.64</v>
      </c>
      <c r="R23" s="38">
        <v>3.24</v>
      </c>
      <c r="S23" s="38">
        <v>1.18</v>
      </c>
      <c r="T23" s="38">
        <v>1.8</v>
      </c>
      <c r="U23" s="38">
        <v>3.64</v>
      </c>
      <c r="V23" s="38">
        <v>34.75</v>
      </c>
      <c r="W23" s="38">
        <v>20.8</v>
      </c>
      <c r="X23">
        <f t="shared" si="6"/>
        <v>21.950000000000003</v>
      </c>
      <c r="Y23" s="72">
        <v>62.03</v>
      </c>
      <c r="Z23">
        <v>11.97</v>
      </c>
      <c r="AA23">
        <v>9.32</v>
      </c>
      <c r="AB23">
        <v>3.45</v>
      </c>
      <c r="AC23">
        <v>9.9</v>
      </c>
      <c r="AD23">
        <v>3.34</v>
      </c>
    </row>
    <row r="24" spans="1:32" x14ac:dyDescent="0.35">
      <c r="A24" t="s">
        <v>125</v>
      </c>
      <c r="C24" s="28">
        <v>11.03</v>
      </c>
      <c r="D24" s="28">
        <v>1.64</v>
      </c>
      <c r="E24" s="31">
        <v>0.36</v>
      </c>
      <c r="F24" s="28">
        <v>1.5</v>
      </c>
      <c r="G24" s="31">
        <v>0.28999999999999998</v>
      </c>
      <c r="H24" s="28">
        <v>0.75</v>
      </c>
      <c r="I24" s="31">
        <v>0.21</v>
      </c>
      <c r="J24" s="36">
        <v>0.13</v>
      </c>
      <c r="K24" s="28">
        <v>0.09</v>
      </c>
      <c r="L24" s="28">
        <v>0.65</v>
      </c>
      <c r="M24" s="28">
        <v>0.13</v>
      </c>
      <c r="N24" s="7">
        <v>55.86</v>
      </c>
      <c r="O24" s="7">
        <v>17.579999999999998</v>
      </c>
      <c r="P24" s="7">
        <v>4.91</v>
      </c>
      <c r="Q24" s="73">
        <v>21.99</v>
      </c>
      <c r="R24" s="38">
        <v>6.27</v>
      </c>
      <c r="S24" s="38">
        <v>4.8099999999999996</v>
      </c>
      <c r="T24" s="38">
        <v>0.81499999999999995</v>
      </c>
      <c r="U24" s="38">
        <v>2.0539999999999998</v>
      </c>
      <c r="V24" s="38">
        <v>35.82</v>
      </c>
      <c r="W24" s="39">
        <v>13.89</v>
      </c>
      <c r="X24">
        <f t="shared" si="6"/>
        <v>14.350999999999999</v>
      </c>
      <c r="Y24" s="72">
        <v>70.06</v>
      </c>
      <c r="Z24">
        <v>4.46</v>
      </c>
      <c r="AA24">
        <v>10.19</v>
      </c>
      <c r="AB24">
        <v>5.0999999999999996</v>
      </c>
      <c r="AC24">
        <v>9.5500000000000007</v>
      </c>
      <c r="AD24">
        <v>0.64</v>
      </c>
    </row>
    <row r="25" spans="1:32" x14ac:dyDescent="0.35">
      <c r="A25" t="s">
        <v>126</v>
      </c>
      <c r="C25" s="28">
        <v>7.41</v>
      </c>
      <c r="D25" s="28">
        <v>1.19</v>
      </c>
      <c r="E25" s="31">
        <v>0.23</v>
      </c>
      <c r="F25" s="28">
        <v>1.2</v>
      </c>
      <c r="G25" s="31">
        <v>0.19</v>
      </c>
      <c r="H25" s="28">
        <v>0.47</v>
      </c>
      <c r="I25" s="31">
        <v>0.11</v>
      </c>
      <c r="J25" s="36">
        <v>0.03</v>
      </c>
      <c r="K25" s="28">
        <v>7.0000000000000007E-2</v>
      </c>
      <c r="L25" s="28">
        <v>1.82</v>
      </c>
      <c r="M25" s="28">
        <v>0.27</v>
      </c>
      <c r="N25" s="7">
        <v>52.29</v>
      </c>
      <c r="O25" s="7">
        <v>23.39</v>
      </c>
      <c r="P25" s="7">
        <v>6.56</v>
      </c>
      <c r="Q25" s="73">
        <v>14.39</v>
      </c>
      <c r="R25" s="38">
        <v>5.34</v>
      </c>
      <c r="S25" s="38">
        <v>2.1</v>
      </c>
      <c r="T25" s="38">
        <v>0.8</v>
      </c>
      <c r="U25" s="38">
        <v>6.4550000000000001</v>
      </c>
      <c r="V25" s="38">
        <v>31.84</v>
      </c>
      <c r="W25" s="38">
        <v>16.45</v>
      </c>
      <c r="X25">
        <f t="shared" si="6"/>
        <v>22.625</v>
      </c>
      <c r="Y25" s="72">
        <v>61.16</v>
      </c>
      <c r="Z25">
        <v>14.88</v>
      </c>
      <c r="AA25">
        <v>9.92</v>
      </c>
      <c r="AB25">
        <v>4.13</v>
      </c>
      <c r="AC25">
        <v>9.92</v>
      </c>
      <c r="AD25">
        <v>0</v>
      </c>
    </row>
    <row r="26" spans="1:32" ht="15" thickBot="1" x14ac:dyDescent="0.4">
      <c r="A26" t="s">
        <v>127</v>
      </c>
      <c r="C26" s="29">
        <v>7.42</v>
      </c>
      <c r="D26" s="29">
        <v>1.05</v>
      </c>
      <c r="E26" s="32">
        <v>0.28999999999999998</v>
      </c>
      <c r="F26" s="29">
        <v>2.08</v>
      </c>
      <c r="G26" s="32">
        <v>0.35</v>
      </c>
      <c r="H26" s="29"/>
      <c r="I26" s="32"/>
      <c r="J26" s="37">
        <v>0.1</v>
      </c>
      <c r="K26" s="29">
        <v>0.08</v>
      </c>
      <c r="L26" s="29">
        <v>2.31</v>
      </c>
      <c r="M26" s="29">
        <v>0.27</v>
      </c>
      <c r="N26" s="7">
        <v>56.26</v>
      </c>
      <c r="O26" s="7">
        <v>20.41</v>
      </c>
      <c r="P26" s="7">
        <v>3.81</v>
      </c>
      <c r="Q26" s="73">
        <v>14.78</v>
      </c>
      <c r="R26" s="38">
        <v>8.73</v>
      </c>
      <c r="S26" s="38">
        <v>0</v>
      </c>
      <c r="T26" s="38">
        <v>1.62</v>
      </c>
      <c r="U26" s="38">
        <v>7.75</v>
      </c>
      <c r="V26" s="38">
        <v>35.369999999999997</v>
      </c>
      <c r="W26" s="38">
        <v>14.39</v>
      </c>
      <c r="X26">
        <f t="shared" si="6"/>
        <v>17.36</v>
      </c>
      <c r="Y26" s="72">
        <v>56.92</v>
      </c>
      <c r="Z26">
        <v>17.690000000000001</v>
      </c>
      <c r="AA26">
        <v>8.4600000000000009</v>
      </c>
      <c r="AB26">
        <v>0</v>
      </c>
      <c r="AC26">
        <v>16.149999999999999</v>
      </c>
      <c r="AD26">
        <v>0.77</v>
      </c>
    </row>
    <row r="27" spans="1:32" ht="15" thickBot="1" x14ac:dyDescent="0.4">
      <c r="Q27" s="74"/>
      <c r="R27" s="7"/>
      <c r="S27" s="7"/>
      <c r="T27" s="7"/>
      <c r="U27" s="7"/>
      <c r="V27" s="7"/>
      <c r="W27" s="7"/>
      <c r="X27" s="7"/>
      <c r="Y27" s="72"/>
    </row>
  </sheetData>
  <mergeCells count="14">
    <mergeCell ref="BX3:CC3"/>
    <mergeCell ref="BH3:BQ3"/>
    <mergeCell ref="C16:P16"/>
    <mergeCell ref="C3:G3"/>
    <mergeCell ref="N3:P3"/>
    <mergeCell ref="BB2:BE2"/>
    <mergeCell ref="C2:P2"/>
    <mergeCell ref="AM3:AR3"/>
    <mergeCell ref="AE2:AK2"/>
    <mergeCell ref="X2:AD2"/>
    <mergeCell ref="Q2:W2"/>
    <mergeCell ref="AM2:AV2"/>
    <mergeCell ref="H3:M3"/>
    <mergeCell ref="AW2:BA2"/>
  </mergeCells>
  <phoneticPr fontId="1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Sheet1!_Hlk76033837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Carmen Torres</dc:creator>
  <cp:lastModifiedBy>Carmen Torres</cp:lastModifiedBy>
  <dcterms:created xsi:type="dcterms:W3CDTF">2021-07-08T08:21:48Z</dcterms:created>
  <dcterms:modified xsi:type="dcterms:W3CDTF">2023-07-25T16:33:19Z</dcterms:modified>
</cp:coreProperties>
</file>