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Git\magisterka\PRACA\"/>
    </mc:Choice>
  </mc:AlternateContent>
  <xr:revisionPtr revIDLastSave="0" documentId="13_ncr:1_{68A4559A-3AAC-44B1-AC86-70BE7C3FD755}" xr6:coauthVersionLast="45" xr6:coauthVersionMax="45" xr10:uidLastSave="{00000000-0000-0000-0000-000000000000}"/>
  <bookViews>
    <workbookView xWindow="1425" yWindow="1425" windowWidth="18000" windowHeight="9360" xr2:uid="{00000000-000D-0000-FFFF-FFFF00000000}"/>
  </bookViews>
  <sheets>
    <sheet name="Sheet1" sheetId="1" r:id="rId1"/>
    <sheet name="CM" sheetId="2" r:id="rId2"/>
    <sheet name="Arkusz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2" l="1"/>
  <c r="I16" i="2"/>
  <c r="F17" i="2"/>
  <c r="F16" i="2"/>
  <c r="E17" i="2"/>
  <c r="E16" i="2"/>
  <c r="G16" i="2"/>
</calcChain>
</file>

<file path=xl/sharedStrings.xml><?xml version="1.0" encoding="utf-8"?>
<sst xmlns="http://schemas.openxmlformats.org/spreadsheetml/2006/main" count="239" uniqueCount="165">
  <si>
    <t>NN</t>
  </si>
  <si>
    <t>GBM</t>
  </si>
  <si>
    <t>CRF</t>
  </si>
  <si>
    <t>AUC train</t>
  </si>
  <si>
    <t>AUC test</t>
  </si>
  <si>
    <t>Train75</t>
  </si>
  <si>
    <t>Test75</t>
  </si>
  <si>
    <t>Trimmed</t>
  </si>
  <si>
    <t>Full</t>
  </si>
  <si>
    <t>All</t>
  </si>
  <si>
    <t>Boruta</t>
  </si>
  <si>
    <t>Test</t>
  </si>
  <si>
    <t>Train</t>
  </si>
  <si>
    <t>ErrorRatio</t>
  </si>
  <si>
    <t>Cols</t>
  </si>
  <si>
    <t>Dataset</t>
  </si>
  <si>
    <t>Predykcja</t>
  </si>
  <si>
    <t>Klasa pozytywna</t>
  </si>
  <si>
    <t>Klasa negatywna</t>
  </si>
  <si>
    <t>2 789 (26,72%)</t>
  </si>
  <si>
    <t>958 (9,18%)</t>
  </si>
  <si>
    <t>381 (3,65%)</t>
  </si>
  <si>
    <t>6 310 (60,45%)</t>
  </si>
  <si>
    <t>Real</t>
  </si>
  <si>
    <t>3 027 (29,00%)</t>
  </si>
  <si>
    <t>720 (6,90%)</t>
  </si>
  <si>
    <t>1 208 (11,57%)</t>
  </si>
  <si>
    <t>5 483 (52,23%)</t>
  </si>
  <si>
    <t>2 966 (28,42%)</t>
  </si>
  <si>
    <t>378 (3,62%)</t>
  </si>
  <si>
    <t>6 313 (60,48%)</t>
  </si>
  <si>
    <t>781 (7,48%)</t>
  </si>
  <si>
    <t>;lr;batch_size;model_layers;epochs;dropout;optimizer;losses;auc_train;auc_test;overfit;train_errors_75;test_errors_75;columns_used</t>
  </si>
  <si>
    <t>124;0.005;40;{'name': 'sequential'</t>
  </si>
  <si>
    <t xml:space="preserve"> 'layers': [{'class_name': 'Dense'</t>
  </si>
  <si>
    <t xml:space="preserve"> 'config': {'name': 'dense'</t>
  </si>
  <si>
    <t xml:space="preserve"> 'trainable': True</t>
  </si>
  <si>
    <t xml:space="preserve"> 'batch_input_shape': (None</t>
  </si>
  <si>
    <t xml:space="preserve"> 91)</t>
  </si>
  <si>
    <t xml:space="preserve"> 'dtype': 'float32'</t>
  </si>
  <si>
    <t xml:space="preserve"> 'units': 512</t>
  </si>
  <si>
    <t xml:space="preserve"> 'activation': 'elu'</t>
  </si>
  <si>
    <t xml:space="preserve"> 'use_bias': True</t>
  </si>
  <si>
    <t xml:space="preserve"> 'kernel_initializer': {'class_name': 'GlorotUniform'</t>
  </si>
  <si>
    <t xml:space="preserve"> 'config': {'seed': None}}</t>
  </si>
  <si>
    <t xml:space="preserve"> 'bias_initializer': {'class_name': 'Zeros'</t>
  </si>
  <si>
    <t xml:space="preserve"> 'config': {}}</t>
  </si>
  <si>
    <t xml:space="preserve"> 'kernel_regularizer': None</t>
  </si>
  <si>
    <t xml:space="preserve"> 'bias_regularizer': None</t>
  </si>
  <si>
    <t xml:space="preserve"> 'activity_regularizer': None</t>
  </si>
  <si>
    <t xml:space="preserve"> 'kernel_constraint': None</t>
  </si>
  <si>
    <t xml:space="preserve"> 'bias_constraint': None}}</t>
  </si>
  <si>
    <t xml:space="preserve"> {'class_name': 'Dropout'</t>
  </si>
  <si>
    <t xml:space="preserve"> 'config': {'name': 'dropout'</t>
  </si>
  <si>
    <t xml:space="preserve"> 'rate': 0.1</t>
  </si>
  <si>
    <t xml:space="preserve"> 'noise_shape': None</t>
  </si>
  <si>
    <t xml:space="preserve"> 'seed': None}}</t>
  </si>
  <si>
    <t xml:space="preserve"> {'class_name': 'Dense'</t>
  </si>
  <si>
    <t xml:space="preserve"> 'config': {'name': 'dense_1'</t>
  </si>
  <si>
    <t xml:space="preserve"> 'units': 128</t>
  </si>
  <si>
    <t xml:space="preserve"> 'activation': 'relu'</t>
  </si>
  <si>
    <t xml:space="preserve"> 'config': {'name': 'dense_2'</t>
  </si>
  <si>
    <t xml:space="preserve"> 'units': 1</t>
  </si>
  <si>
    <t xml:space="preserve"> 'activation': 'sigmoid'</t>
  </si>
  <si>
    <t xml:space="preserve"> 'kernel_initializer': {'class_name': 'RandomNormal'</t>
  </si>
  <si>
    <t xml:space="preserve"> 'config': {'mean': 0.0</t>
  </si>
  <si>
    <t xml:space="preserve"> 'stddev': 0.05</t>
  </si>
  <si>
    <t xml:space="preserve"> 'bias_constraint': None}}]};100;0.1;&lt;class 'tensorflow.python.keras.optimizer_v2.adam.Adam'&gt;;binary_crossentropy;0</t>
  </si>
  <si>
    <t>954835747;0</t>
  </si>
  <si>
    <t>941078873;0</t>
  </si>
  <si>
    <t>014;0</t>
  </si>
  <si>
    <t>753669602;0</t>
  </si>
  <si>
    <t>990659194;['EMISLegalForm_Other'</t>
  </si>
  <si>
    <t xml:space="preserve"> 'ExpiredLicenses'</t>
  </si>
  <si>
    <t xml:space="preserve"> 'ActiveLicenses'</t>
  </si>
  <si>
    <t xml:space="preserve"> 'NoMail_NIE'</t>
  </si>
  <si>
    <t xml:space="preserve"> 'FormaWlasnosci_WĹASNOĹšÄ† PRYWATNA KRAJOWA POZOSTAĹA'</t>
  </si>
  <si>
    <t xml:space="preserve"> 'FormaWlasnosci_WĹASNOĹšÄ† ZAGRANICZNA'</t>
  </si>
  <si>
    <t xml:space="preserve"> 'VirtualAccountsPresence_NIE'</t>
  </si>
  <si>
    <t xml:space="preserve"> 'NoMail_TAK'</t>
  </si>
  <si>
    <t xml:space="preserve"> 'PhoneNotPresent_NIE'</t>
  </si>
  <si>
    <t xml:space="preserve"> 'PhoneNotPresent_TAK'</t>
  </si>
  <si>
    <t xml:space="preserve"> 'FormaWlasnosci_Other'</t>
  </si>
  <si>
    <t xml:space="preserve"> 'FormaWlasnosci_WĹASNOĹšÄ† KRAJOWYCH OSĂ“B FIZYCZNYCH'</t>
  </si>
  <si>
    <t xml:space="preserve"> 'SpecialLegalForm_SPĂ“ĹKI JAWNE'</t>
  </si>
  <si>
    <t xml:space="preserve"> 'VirtualAccountsPresence_TAK'</t>
  </si>
  <si>
    <t xml:space="preserve"> 'AdresBiuroWirtualne_NIE'</t>
  </si>
  <si>
    <t xml:space="preserve"> 'RyzykownaDziaĹ‚alnoscGlowna_NIE'</t>
  </si>
  <si>
    <t xml:space="preserve"> 'AdresLokal_TAK'</t>
  </si>
  <si>
    <t xml:space="preserve"> 'NoFax_TAK'</t>
  </si>
  <si>
    <t xml:space="preserve"> 'NoFax_NIE'</t>
  </si>
  <si>
    <t xml:space="preserve"> 'CAACEksport_NIE'</t>
  </si>
  <si>
    <t xml:space="preserve"> 'NoWebsite_NIE'</t>
  </si>
  <si>
    <t xml:space="preserve"> 'NoWebsite_TAK'</t>
  </si>
  <si>
    <t xml:space="preserve"> 'AdresLokal_NIE'</t>
  </si>
  <si>
    <t xml:space="preserve"> 'CAACImport_NIE'</t>
  </si>
  <si>
    <t xml:space="preserve"> 'AffiliatesCount'</t>
  </si>
  <si>
    <t xml:space="preserve"> 'DescriptionNull_NIE'</t>
  </si>
  <si>
    <t xml:space="preserve"> 'AdresLokal_BrakDanych'</t>
  </si>
  <si>
    <t xml:space="preserve"> 'DescriptionNull_TAK'</t>
  </si>
  <si>
    <t xml:space="preserve"> 'MainPKD_BrakDanych'</t>
  </si>
  <si>
    <t xml:space="preserve"> 'CAACImport_BrakDanych'</t>
  </si>
  <si>
    <t xml:space="preserve"> 'CAACEksport_BrakDanych'</t>
  </si>
  <si>
    <t xml:space="preserve"> 'RyzykowneDzialalnosciDodatkowe_BrakDanych'</t>
  </si>
  <si>
    <t xml:space="preserve"> 'RyzykownaDziaĹ‚alnoscGlowna_BrakDanych'</t>
  </si>
  <si>
    <t xml:space="preserve"> 'AdresBiuroWirtualne_BrakDanych'</t>
  </si>
  <si>
    <t xml:space="preserve"> 'NonCurrentLiabilities'</t>
  </si>
  <si>
    <t xml:space="preserve"> 'ExternalIdsOthers'</t>
  </si>
  <si>
    <t xml:space="preserve"> 'EMISLegalForm_PL-SK'</t>
  </si>
  <si>
    <t xml:space="preserve"> 'RepresentationCount'</t>
  </si>
  <si>
    <t xml:space="preserve"> 'RetainedEarnings'</t>
  </si>
  <si>
    <t xml:space="preserve"> 'CashandCashEquivalents'</t>
  </si>
  <si>
    <t xml:space="preserve"> 'SpecialLegalForm_SPĂ“ĹKI AKCYJNE'</t>
  </si>
  <si>
    <t xml:space="preserve"> 'EMISLegalForm_PL-SJ'</t>
  </si>
  <si>
    <t xml:space="preserve"> 'TotalAssets'</t>
  </si>
  <si>
    <t xml:space="preserve"> 'ProfitBeforeIncomeTax'</t>
  </si>
  <si>
    <t xml:space="preserve"> 'ROE'</t>
  </si>
  <si>
    <t xml:space="preserve"> 'PropertyPlantAndEquipment'</t>
  </si>
  <si>
    <t xml:space="preserve"> 'OperatingProfitEBIT'</t>
  </si>
  <si>
    <t xml:space="preserve"> 'X10'</t>
  </si>
  <si>
    <t xml:space="preserve"> 'TotalLiabilities'</t>
  </si>
  <si>
    <t xml:space="preserve"> 'RyzykowneDzialalnosciDodatkowe_TAK'</t>
  </si>
  <si>
    <t xml:space="preserve"> 'NetProfitLossForThePeriod'</t>
  </si>
  <si>
    <t xml:space="preserve"> 'EMISLegalForm_PL-SA'</t>
  </si>
  <si>
    <t xml:space="preserve"> 'DepreciationAmortization'</t>
  </si>
  <si>
    <t xml:space="preserve"> 'X14'</t>
  </si>
  <si>
    <t xml:space="preserve"> 'CurrentAssets'</t>
  </si>
  <si>
    <t xml:space="preserve"> 'A3'</t>
  </si>
  <si>
    <t xml:space="preserve"> 'A2'</t>
  </si>
  <si>
    <t xml:space="preserve"> 'IncomeTax'</t>
  </si>
  <si>
    <t xml:space="preserve"> 'RegisteredCapitalValue'</t>
  </si>
  <si>
    <t xml:space="preserve"> 'NumberOfEmployees'</t>
  </si>
  <si>
    <t xml:space="preserve"> 'CurrentLiabilities'</t>
  </si>
  <si>
    <t xml:space="preserve"> 'PreviousNamesCount'</t>
  </si>
  <si>
    <t xml:space="preserve"> 'ROA'</t>
  </si>
  <si>
    <t xml:space="preserve"> 'WorkingCapital'</t>
  </si>
  <si>
    <t xml:space="preserve"> 'SpecialLegalForm_SPĂ“ĹKI KOMANDYTOWE'</t>
  </si>
  <si>
    <t xml:space="preserve"> 'X11'</t>
  </si>
  <si>
    <t xml:space="preserve"> 'X8'</t>
  </si>
  <si>
    <t xml:space="preserve"> 'EMISLegalForm_PL-SPZOO'</t>
  </si>
  <si>
    <t xml:space="preserve"> 'LegalForm_JEDNOSTKA ORGANIZACYJNA NIEMAJÄ„CA OSOBOWOĹšCI PRAWNEJ'</t>
  </si>
  <si>
    <t xml:space="preserve"> 'A4'</t>
  </si>
  <si>
    <t xml:space="preserve"> 'BruttoMargin'</t>
  </si>
  <si>
    <t xml:space="preserve"> 'ROS'</t>
  </si>
  <si>
    <t xml:space="preserve"> 'LegalForm_OSOBA PRAWNA'</t>
  </si>
  <si>
    <t xml:space="preserve"> 'DepreciationImpairment'</t>
  </si>
  <si>
    <t xml:space="preserve"> 'X13'</t>
  </si>
  <si>
    <t xml:space="preserve"> 'X9'</t>
  </si>
  <si>
    <t xml:space="preserve"> 'SpecialLegalForm_SPĂ“ĹKI Z OGRANICZONÄ„ ODPOWIEDZIALNOĹšCIÄ„'</t>
  </si>
  <si>
    <t xml:space="preserve"> 'EmployeeBenefitExpense'</t>
  </si>
  <si>
    <t xml:space="preserve"> 'IssuedCapital'</t>
  </si>
  <si>
    <t xml:space="preserve"> 'A5'</t>
  </si>
  <si>
    <t xml:space="preserve"> 'PreviousNameChangeYearsAgo'</t>
  </si>
  <si>
    <t xml:space="preserve"> 'TotalEquity'</t>
  </si>
  <si>
    <t xml:space="preserve"> 'NetSalesRevenue'</t>
  </si>
  <si>
    <t xml:space="preserve"> 'RyzykowneDzialalnosciDodatkowe_NIE'</t>
  </si>
  <si>
    <t xml:space="preserve"> 'A1'</t>
  </si>
  <si>
    <t xml:space="preserve"> 'P3'</t>
  </si>
  <si>
    <t xml:space="preserve"> 'ExecutivesCount'</t>
  </si>
  <si>
    <t xml:space="preserve"> 'AuditDaysAgo'</t>
  </si>
  <si>
    <t xml:space="preserve"> 'Wiek'</t>
  </si>
  <si>
    <t xml:space="preserve"> 'SecondaryPKDCount'</t>
  </si>
  <si>
    <t xml:space="preserve"> 'OwnersCount']</t>
  </si>
  <si>
    <t>AUC</t>
  </si>
  <si>
    <t>Wskaźnik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</si>
</sst>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G17" sqref="G17"/>
    </sheetView>
  </sheetViews>
  <sheetFormatPr defaultRowHeight="15" x14ac:dyDescent="0.25"/>
  <cols>
    <col min="1" max="1" width="8.28515625" bestFit="1" customWidth="1"/>
    <col min="2" max="2" width="6.5703125" bestFit="1" customWidth="1"/>
    <col min="3" max="4" width="7.7109375" customWidth="1"/>
    <col min="5" max="5" width="9.42578125" bestFit="1" customWidth="1"/>
    <col min="6" max="6" width="9" bestFit="1" customWidth="1"/>
    <col min="7" max="7" width="8.28515625" bestFit="1" customWidth="1"/>
    <col min="8" max="8" width="7.28515625" customWidth="1"/>
    <col min="9" max="9" width="6.7109375" customWidth="1"/>
    <col min="10" max="10" width="9" bestFit="1" customWidth="1"/>
    <col min="11" max="11" width="8.28515625" bestFit="1" customWidth="1"/>
    <col min="12" max="12" width="7.42578125" bestFit="1" customWidth="1"/>
    <col min="13" max="13" width="7" customWidth="1"/>
    <col min="16" max="16" width="7.28515625" customWidth="1"/>
    <col min="17" max="17" width="6.85546875" customWidth="1"/>
  </cols>
  <sheetData>
    <row r="1" spans="1:17" x14ac:dyDescent="0.25">
      <c r="F1" t="s">
        <v>1</v>
      </c>
      <c r="J1" t="s">
        <v>0</v>
      </c>
      <c r="N1" t="s">
        <v>2</v>
      </c>
    </row>
    <row r="2" spans="1:17" x14ac:dyDescent="0.25">
      <c r="A2" t="s">
        <v>15</v>
      </c>
      <c r="B2" t="s">
        <v>14</v>
      </c>
      <c r="C2" t="s">
        <v>12</v>
      </c>
      <c r="D2" t="s">
        <v>11</v>
      </c>
      <c r="E2" t="s">
        <v>13</v>
      </c>
      <c r="F2" t="s">
        <v>3</v>
      </c>
      <c r="G2" t="s">
        <v>4</v>
      </c>
      <c r="H2" t="s">
        <v>5</v>
      </c>
      <c r="I2" t="s">
        <v>6</v>
      </c>
      <c r="J2" t="s">
        <v>3</v>
      </c>
      <c r="K2" t="s">
        <v>4</v>
      </c>
      <c r="L2" t="s">
        <v>5</v>
      </c>
      <c r="M2" t="s">
        <v>6</v>
      </c>
      <c r="N2" t="s">
        <v>3</v>
      </c>
      <c r="O2" t="s">
        <v>4</v>
      </c>
      <c r="P2" t="s">
        <v>5</v>
      </c>
      <c r="Q2" t="s">
        <v>6</v>
      </c>
    </row>
    <row r="3" spans="1:17" hidden="1" x14ac:dyDescent="0.25">
      <c r="A3" s="8" t="s">
        <v>7</v>
      </c>
      <c r="B3" t="s">
        <v>9</v>
      </c>
      <c r="C3">
        <v>6470</v>
      </c>
      <c r="D3">
        <v>1618</v>
      </c>
      <c r="E3">
        <v>0.28599999999999998</v>
      </c>
      <c r="F3" s="7">
        <v>0.93700000000000006</v>
      </c>
      <c r="G3" s="7">
        <v>0.93899999999999995</v>
      </c>
      <c r="H3" s="6">
        <v>0.99134667387777176</v>
      </c>
      <c r="I3" s="6">
        <v>0.99567099567099571</v>
      </c>
      <c r="J3" s="3">
        <v>0.92040100985120998</v>
      </c>
      <c r="K3" s="3">
        <v>0.90715484054584306</v>
      </c>
      <c r="L3" s="4">
        <v>0.98485667928609999</v>
      </c>
      <c r="M3" s="4">
        <v>0.98701298701298701</v>
      </c>
      <c r="N3" s="1">
        <v>0.88075582946103104</v>
      </c>
      <c r="O3" s="1">
        <v>0.90322840366092905</v>
      </c>
      <c r="P3" s="2">
        <v>0.97674418604651159</v>
      </c>
      <c r="Q3" s="2">
        <v>0.9913419913419913</v>
      </c>
    </row>
    <row r="4" spans="1:17" hidden="1" x14ac:dyDescent="0.25">
      <c r="A4" s="8"/>
      <c r="B4" t="s">
        <v>10</v>
      </c>
      <c r="C4">
        <v>6470</v>
      </c>
      <c r="D4">
        <v>1618</v>
      </c>
      <c r="E4">
        <v>0.28599999999999998</v>
      </c>
      <c r="F4" s="3">
        <v>0.92800000000000005</v>
      </c>
      <c r="G4" s="3">
        <v>0.93100000000000005</v>
      </c>
      <c r="H4" s="4">
        <v>0.98972417522985401</v>
      </c>
      <c r="I4" s="4">
        <v>0.99567099567099571</v>
      </c>
      <c r="J4" s="3">
        <v>0.91495780368246205</v>
      </c>
      <c r="K4" s="3">
        <v>0.90379199808265498</v>
      </c>
      <c r="L4" s="4">
        <v>0.98647917793401796</v>
      </c>
      <c r="M4" s="4">
        <v>0.98268398268398205</v>
      </c>
      <c r="N4" s="1">
        <v>0.88274138017602199</v>
      </c>
      <c r="O4" s="1">
        <v>0.90096279153372505</v>
      </c>
      <c r="P4" s="2">
        <v>0.98485667928610054</v>
      </c>
      <c r="Q4" s="2">
        <v>0.99350649350649356</v>
      </c>
    </row>
    <row r="5" spans="1:17" x14ac:dyDescent="0.25">
      <c r="A5" s="8" t="s">
        <v>8</v>
      </c>
      <c r="B5" t="s">
        <v>9</v>
      </c>
      <c r="C5">
        <v>41752</v>
      </c>
      <c r="D5">
        <v>10438</v>
      </c>
      <c r="E5">
        <v>0.35899999999999999</v>
      </c>
      <c r="F5" s="3">
        <v>0.93799999999999994</v>
      </c>
      <c r="G5" s="3">
        <v>0.93700000000000006</v>
      </c>
      <c r="H5" s="4">
        <v>0.9858553509474246</v>
      </c>
      <c r="I5" s="4">
        <v>0.98772351214304777</v>
      </c>
      <c r="J5" s="3">
        <v>0.95500437489432599</v>
      </c>
      <c r="K5" s="3">
        <v>0.94532737733054995</v>
      </c>
      <c r="L5" s="4">
        <v>0.99239391513210495</v>
      </c>
      <c r="M5" s="4">
        <v>0.99012543368027695</v>
      </c>
      <c r="N5" s="1">
        <v>0.88267304173633299</v>
      </c>
      <c r="O5" s="1">
        <v>0.88107532805500099</v>
      </c>
      <c r="P5" s="2">
        <v>0.97844942620763276</v>
      </c>
      <c r="Q5">
        <v>0.97704830531091535</v>
      </c>
    </row>
    <row r="6" spans="1:17" x14ac:dyDescent="0.25">
      <c r="A6" s="8"/>
      <c r="B6" t="s">
        <v>10</v>
      </c>
      <c r="C6">
        <v>41752</v>
      </c>
      <c r="D6">
        <v>10438</v>
      </c>
      <c r="E6">
        <v>0.35899999999999999</v>
      </c>
      <c r="F6" s="3">
        <v>0.93200000000000005</v>
      </c>
      <c r="G6" s="3">
        <v>0.93</v>
      </c>
      <c r="H6" s="4">
        <v>0.98171870829997332</v>
      </c>
      <c r="I6" s="4">
        <v>0.98105150787296502</v>
      </c>
      <c r="J6" s="7">
        <v>0.95483574873648702</v>
      </c>
      <c r="K6" s="7">
        <v>0.94107887316179795</v>
      </c>
      <c r="L6" s="6">
        <v>0.99472911662663399</v>
      </c>
      <c r="M6" s="6">
        <v>0.99065919402188396</v>
      </c>
      <c r="N6" s="1">
        <v>0.89698408829190501</v>
      </c>
      <c r="O6" s="1">
        <v>0.89543271143592496</v>
      </c>
      <c r="P6" s="2">
        <v>0.97244462236455831</v>
      </c>
      <c r="Q6" s="2">
        <v>0.97197758206565255</v>
      </c>
    </row>
    <row r="7" spans="1:17" x14ac:dyDescent="0.25">
      <c r="J7" s="5"/>
      <c r="K7" s="5"/>
      <c r="L7" s="5"/>
      <c r="M7" s="5"/>
    </row>
    <row r="8" spans="1:17" x14ac:dyDescent="0.25">
      <c r="J8" s="5"/>
      <c r="K8" s="5"/>
      <c r="L8" s="5"/>
      <c r="M8" s="5"/>
    </row>
    <row r="9" spans="1:17" x14ac:dyDescent="0.25">
      <c r="C9" t="s">
        <v>1</v>
      </c>
      <c r="D9" t="s">
        <v>2</v>
      </c>
      <c r="E9" t="s">
        <v>0</v>
      </c>
    </row>
    <row r="10" spans="1:17" x14ac:dyDescent="0.25">
      <c r="B10" t="s">
        <v>163</v>
      </c>
      <c r="C10" s="3">
        <v>0.93</v>
      </c>
      <c r="D10" s="1">
        <v>0.89543271143592496</v>
      </c>
      <c r="E10" s="7">
        <v>0.94107887316179795</v>
      </c>
    </row>
    <row r="11" spans="1:17" x14ac:dyDescent="0.25">
      <c r="B11" t="s">
        <v>164</v>
      </c>
      <c r="C11" s="4">
        <v>0.98105150787296502</v>
      </c>
      <c r="D11" s="2">
        <v>0.97197758206565255</v>
      </c>
      <c r="E11" s="6">
        <v>0.99065919402188396</v>
      </c>
    </row>
  </sheetData>
  <mergeCells count="2">
    <mergeCell ref="A3:A4"/>
    <mergeCell ref="A5:A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37BF-E5F1-45B1-AA35-0B7FF902253B}">
  <dimension ref="A1:X17"/>
  <sheetViews>
    <sheetView workbookViewId="0">
      <selection activeCell="Q3" sqref="Q3"/>
    </sheetView>
  </sheetViews>
  <sheetFormatPr defaultRowHeight="15" x14ac:dyDescent="0.25"/>
  <cols>
    <col min="2" max="2" width="15.85546875" bestFit="1" customWidth="1"/>
    <col min="3" max="3" width="15.7109375" bestFit="1" customWidth="1"/>
    <col min="4" max="4" width="15.85546875" bestFit="1" customWidth="1"/>
  </cols>
  <sheetData>
    <row r="1" spans="1:24" x14ac:dyDescent="0.25">
      <c r="C1" s="9" t="s">
        <v>16</v>
      </c>
      <c r="D1" s="9"/>
      <c r="M1" t="s">
        <v>1</v>
      </c>
      <c r="Q1" t="s">
        <v>0</v>
      </c>
      <c r="U1" t="s">
        <v>2</v>
      </c>
    </row>
    <row r="2" spans="1:24" x14ac:dyDescent="0.25">
      <c r="C2" t="s">
        <v>17</v>
      </c>
      <c r="D2" t="s">
        <v>18</v>
      </c>
      <c r="H2" t="s">
        <v>15</v>
      </c>
      <c r="I2" t="s">
        <v>14</v>
      </c>
      <c r="J2" t="s">
        <v>12</v>
      </c>
      <c r="K2" t="s">
        <v>11</v>
      </c>
      <c r="L2" t="s">
        <v>13</v>
      </c>
      <c r="M2" t="s">
        <v>3</v>
      </c>
      <c r="N2" t="s">
        <v>4</v>
      </c>
      <c r="O2" t="s">
        <v>5</v>
      </c>
      <c r="P2" t="s">
        <v>6</v>
      </c>
      <c r="Q2" t="s">
        <v>3</v>
      </c>
      <c r="R2" t="s">
        <v>4</v>
      </c>
      <c r="S2" t="s">
        <v>5</v>
      </c>
      <c r="T2" t="s">
        <v>6</v>
      </c>
      <c r="U2" t="s">
        <v>3</v>
      </c>
      <c r="V2" t="s">
        <v>4</v>
      </c>
      <c r="W2" t="s">
        <v>5</v>
      </c>
      <c r="X2" t="s">
        <v>6</v>
      </c>
    </row>
    <row r="3" spans="1:24" x14ac:dyDescent="0.25">
      <c r="A3" s="10" t="s">
        <v>23</v>
      </c>
      <c r="B3" t="s">
        <v>17</v>
      </c>
      <c r="C3" t="s">
        <v>19</v>
      </c>
      <c r="D3" t="s">
        <v>20</v>
      </c>
      <c r="H3" s="8" t="s">
        <v>8</v>
      </c>
      <c r="I3" t="s">
        <v>10</v>
      </c>
      <c r="J3">
        <v>41752</v>
      </c>
      <c r="K3">
        <v>10438</v>
      </c>
      <c r="L3">
        <v>0.35899999999999999</v>
      </c>
      <c r="M3" s="3">
        <v>0.93200000000000005</v>
      </c>
      <c r="N3" s="3">
        <v>0.93</v>
      </c>
      <c r="O3" s="4">
        <v>0.98171870829997332</v>
      </c>
      <c r="P3" s="4">
        <v>0.98105150787296502</v>
      </c>
      <c r="Q3" s="7">
        <v>0.95483574873648702</v>
      </c>
      <c r="R3" s="7">
        <v>0.94107887316179795</v>
      </c>
      <c r="S3" s="6">
        <v>0.99472911662663399</v>
      </c>
      <c r="T3" s="6">
        <v>0.99065919402188396</v>
      </c>
      <c r="U3" s="1">
        <v>0.89698408829190501</v>
      </c>
      <c r="V3" s="1">
        <v>0.89543271143592496</v>
      </c>
      <c r="W3" s="2">
        <v>0.97244462236455831</v>
      </c>
      <c r="X3" s="2">
        <v>0.97197758206565255</v>
      </c>
    </row>
    <row r="4" spans="1:24" x14ac:dyDescent="0.25">
      <c r="A4" s="10"/>
      <c r="B4" t="s">
        <v>18</v>
      </c>
      <c r="C4" t="s">
        <v>21</v>
      </c>
      <c r="D4" t="s">
        <v>22</v>
      </c>
      <c r="H4" s="8"/>
      <c r="M4" s="3"/>
      <c r="N4" s="3"/>
      <c r="O4" s="4"/>
      <c r="P4" s="4"/>
      <c r="Q4" s="3"/>
      <c r="R4" s="3"/>
      <c r="S4" s="4"/>
      <c r="T4" s="4"/>
      <c r="U4" s="1"/>
      <c r="V4" s="1"/>
      <c r="W4" s="2"/>
      <c r="X4" s="2"/>
    </row>
    <row r="5" spans="1:24" x14ac:dyDescent="0.25">
      <c r="H5" s="11"/>
      <c r="M5" s="3"/>
      <c r="N5" s="3"/>
      <c r="O5" s="4"/>
      <c r="P5" s="4"/>
      <c r="Q5" s="3"/>
      <c r="R5" s="3"/>
      <c r="S5" s="4"/>
      <c r="T5" s="4"/>
      <c r="U5" s="1"/>
      <c r="V5" s="1"/>
      <c r="W5" s="2"/>
    </row>
    <row r="6" spans="1:24" x14ac:dyDescent="0.25">
      <c r="H6" s="11"/>
    </row>
    <row r="7" spans="1:24" x14ac:dyDescent="0.25">
      <c r="C7" s="9" t="s">
        <v>16</v>
      </c>
      <c r="D7" s="9"/>
    </row>
    <row r="8" spans="1:24" x14ac:dyDescent="0.25">
      <c r="C8" t="s">
        <v>17</v>
      </c>
      <c r="D8" t="s">
        <v>18</v>
      </c>
    </row>
    <row r="9" spans="1:24" x14ac:dyDescent="0.25">
      <c r="A9" s="10" t="s">
        <v>23</v>
      </c>
      <c r="B9" t="s">
        <v>17</v>
      </c>
      <c r="C9" t="s">
        <v>24</v>
      </c>
      <c r="D9" t="s">
        <v>25</v>
      </c>
      <c r="I9">
        <f>80.78-79.16</f>
        <v>1.6200000000000045</v>
      </c>
    </row>
    <row r="10" spans="1:24" x14ac:dyDescent="0.25">
      <c r="A10" s="10"/>
      <c r="B10" t="s">
        <v>18</v>
      </c>
      <c r="C10" t="s">
        <v>26</v>
      </c>
      <c r="D10" t="s">
        <v>27</v>
      </c>
    </row>
    <row r="14" spans="1:24" x14ac:dyDescent="0.25">
      <c r="C14" s="9" t="s">
        <v>16</v>
      </c>
      <c r="D14" s="9"/>
    </row>
    <row r="15" spans="1:24" x14ac:dyDescent="0.25">
      <c r="C15" t="s">
        <v>17</v>
      </c>
      <c r="D15" t="s">
        <v>18</v>
      </c>
    </row>
    <row r="16" spans="1:24" x14ac:dyDescent="0.25">
      <c r="A16" s="10" t="s">
        <v>23</v>
      </c>
      <c r="B16" t="s">
        <v>17</v>
      </c>
      <c r="C16" t="s">
        <v>28</v>
      </c>
      <c r="D16" t="s">
        <v>31</v>
      </c>
      <c r="E16">
        <f>2966/$G$16</f>
        <v>0.28415405250047904</v>
      </c>
      <c r="F16">
        <f>781/$G$16</f>
        <v>7.4822762981414062E-2</v>
      </c>
      <c r="G16">
        <f>2966+781+378+6313</f>
        <v>10438</v>
      </c>
      <c r="I16">
        <f>2966/(781+2966)</f>
        <v>0.79156658660261547</v>
      </c>
    </row>
    <row r="17" spans="1:6" x14ac:dyDescent="0.25">
      <c r="A17" s="10"/>
      <c r="B17" t="s">
        <v>18</v>
      </c>
      <c r="C17" t="s">
        <v>29</v>
      </c>
      <c r="D17" t="s">
        <v>30</v>
      </c>
      <c r="E17">
        <f>378/$G$16</f>
        <v>3.6213834067829083E-2</v>
      </c>
      <c r="F17">
        <f>6313/$G$16</f>
        <v>0.60480935045027784</v>
      </c>
    </row>
  </sheetData>
  <mergeCells count="7">
    <mergeCell ref="A16:A17"/>
    <mergeCell ref="H3:H4"/>
    <mergeCell ref="C1:D1"/>
    <mergeCell ref="A3:A4"/>
    <mergeCell ref="C7:D7"/>
    <mergeCell ref="A9:A10"/>
    <mergeCell ref="C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D736-7BF9-48C2-87AB-371C08C15DF1}">
  <dimension ref="A1:EY2"/>
  <sheetViews>
    <sheetView workbookViewId="0">
      <selection activeCell="G11" sqref="F11:G12"/>
    </sheetView>
  </sheetViews>
  <sheetFormatPr defaultRowHeight="15" x14ac:dyDescent="0.25"/>
  <sheetData>
    <row r="1" spans="1:155" x14ac:dyDescent="0.25">
      <c r="A1" t="s">
        <v>32</v>
      </c>
    </row>
    <row r="2" spans="1:155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36</v>
      </c>
      <c r="W2" t="s">
        <v>39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36</v>
      </c>
      <c r="AD2" t="s">
        <v>39</v>
      </c>
      <c r="AE2" t="s">
        <v>59</v>
      </c>
      <c r="AF2" t="s">
        <v>60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57</v>
      </c>
      <c r="AR2" t="s">
        <v>61</v>
      </c>
      <c r="AS2" t="s">
        <v>36</v>
      </c>
      <c r="AT2" t="s">
        <v>39</v>
      </c>
      <c r="AU2" t="s">
        <v>62</v>
      </c>
      <c r="AV2" t="s">
        <v>63</v>
      </c>
      <c r="AW2" t="s">
        <v>42</v>
      </c>
      <c r="AX2" t="s">
        <v>64</v>
      </c>
      <c r="AY2" t="s">
        <v>65</v>
      </c>
      <c r="AZ2" t="s">
        <v>66</v>
      </c>
      <c r="BA2" t="s">
        <v>56</v>
      </c>
      <c r="BB2" t="s">
        <v>45</v>
      </c>
      <c r="BC2" t="s">
        <v>46</v>
      </c>
      <c r="BD2" t="s">
        <v>47</v>
      </c>
      <c r="BE2" t="s">
        <v>48</v>
      </c>
      <c r="BF2" t="s">
        <v>49</v>
      </c>
      <c r="BG2" t="s">
        <v>50</v>
      </c>
      <c r="BH2" t="s">
        <v>67</v>
      </c>
      <c r="BI2" t="s">
        <v>68</v>
      </c>
      <c r="BJ2" t="s">
        <v>69</v>
      </c>
      <c r="BK2" t="s">
        <v>70</v>
      </c>
      <c r="BL2" t="s">
        <v>71</v>
      </c>
      <c r="BM2" t="s">
        <v>72</v>
      </c>
      <c r="BN2" t="s">
        <v>73</v>
      </c>
      <c r="BO2" t="s">
        <v>74</v>
      </c>
      <c r="BP2" t="s">
        <v>75</v>
      </c>
      <c r="BQ2" t="s">
        <v>76</v>
      </c>
      <c r="BR2" t="s">
        <v>77</v>
      </c>
      <c r="BS2" t="s">
        <v>78</v>
      </c>
      <c r="BT2" t="s">
        <v>79</v>
      </c>
      <c r="BU2" t="s">
        <v>80</v>
      </c>
      <c r="BV2" t="s">
        <v>81</v>
      </c>
      <c r="BW2" t="s">
        <v>82</v>
      </c>
      <c r="BX2" t="s">
        <v>83</v>
      </c>
      <c r="BY2" t="s">
        <v>84</v>
      </c>
      <c r="BZ2" t="s">
        <v>85</v>
      </c>
      <c r="CA2" t="s">
        <v>86</v>
      </c>
      <c r="CB2" t="s">
        <v>87</v>
      </c>
      <c r="CC2" t="s">
        <v>88</v>
      </c>
      <c r="CD2" t="s">
        <v>89</v>
      </c>
      <c r="CE2" t="s">
        <v>90</v>
      </c>
      <c r="CF2" t="s">
        <v>91</v>
      </c>
      <c r="CG2" t="s">
        <v>92</v>
      </c>
      <c r="CH2" t="s">
        <v>93</v>
      </c>
      <c r="CI2" t="s">
        <v>94</v>
      </c>
      <c r="CJ2" t="s">
        <v>95</v>
      </c>
      <c r="CK2" t="s">
        <v>96</v>
      </c>
      <c r="CL2" t="s">
        <v>97</v>
      </c>
      <c r="CM2" t="s">
        <v>98</v>
      </c>
      <c r="CN2" t="s">
        <v>99</v>
      </c>
      <c r="CO2" t="s">
        <v>100</v>
      </c>
      <c r="CP2" t="s">
        <v>101</v>
      </c>
      <c r="CQ2" t="s">
        <v>102</v>
      </c>
      <c r="CR2" t="s">
        <v>103</v>
      </c>
      <c r="CS2" t="s">
        <v>104</v>
      </c>
      <c r="CT2" t="s">
        <v>105</v>
      </c>
      <c r="CU2" t="s">
        <v>106</v>
      </c>
      <c r="CV2" t="s">
        <v>107</v>
      </c>
      <c r="CW2" t="s">
        <v>108</v>
      </c>
      <c r="CX2" t="s">
        <v>109</v>
      </c>
      <c r="CY2" t="s">
        <v>110</v>
      </c>
      <c r="CZ2" t="s">
        <v>111</v>
      </c>
      <c r="DA2" t="s">
        <v>112</v>
      </c>
      <c r="DB2" t="s">
        <v>113</v>
      </c>
      <c r="DC2" t="s">
        <v>114</v>
      </c>
      <c r="DD2" t="s">
        <v>115</v>
      </c>
      <c r="DE2" t="s">
        <v>116</v>
      </c>
      <c r="DF2" t="s">
        <v>117</v>
      </c>
      <c r="DG2" t="s">
        <v>118</v>
      </c>
      <c r="DH2" t="s">
        <v>119</v>
      </c>
      <c r="DI2" t="s">
        <v>120</v>
      </c>
      <c r="DJ2" t="s">
        <v>121</v>
      </c>
      <c r="DK2" t="s">
        <v>122</v>
      </c>
      <c r="DL2" t="s">
        <v>123</v>
      </c>
      <c r="DM2" t="s">
        <v>124</v>
      </c>
      <c r="DN2" t="s">
        <v>125</v>
      </c>
      <c r="DO2" t="s">
        <v>126</v>
      </c>
      <c r="DP2" t="s">
        <v>127</v>
      </c>
      <c r="DQ2" t="s">
        <v>128</v>
      </c>
      <c r="DR2" t="s">
        <v>129</v>
      </c>
      <c r="DS2" t="s">
        <v>130</v>
      </c>
      <c r="DT2" t="s">
        <v>131</v>
      </c>
      <c r="DU2" t="s">
        <v>132</v>
      </c>
      <c r="DV2" t="s">
        <v>133</v>
      </c>
      <c r="DW2" t="s">
        <v>134</v>
      </c>
      <c r="DX2" t="s">
        <v>135</v>
      </c>
      <c r="DY2" t="s">
        <v>136</v>
      </c>
      <c r="DZ2" t="s">
        <v>137</v>
      </c>
      <c r="EA2" t="s">
        <v>138</v>
      </c>
      <c r="EB2" t="s">
        <v>139</v>
      </c>
      <c r="EC2" t="s">
        <v>140</v>
      </c>
      <c r="ED2" t="s">
        <v>141</v>
      </c>
      <c r="EE2" t="s">
        <v>142</v>
      </c>
      <c r="EF2" t="s">
        <v>143</v>
      </c>
      <c r="EG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CM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Mandziej</dc:creator>
  <cp:lastModifiedBy>user</cp:lastModifiedBy>
  <dcterms:created xsi:type="dcterms:W3CDTF">2015-06-05T18:17:20Z</dcterms:created>
  <dcterms:modified xsi:type="dcterms:W3CDTF">2021-01-24T15:21:12Z</dcterms:modified>
</cp:coreProperties>
</file>