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\Desktop\Ref folder\TS\"/>
    </mc:Choice>
  </mc:AlternateContent>
  <xr:revisionPtr revIDLastSave="0" documentId="8_{00F188D8-FD7F-4625-87FE-F031406F4D69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MP_AR" sheetId="1" r:id="rId1"/>
    <sheet name="MH_Detrending" sheetId="2" r:id="rId2"/>
    <sheet name="UK_AR" sheetId="3" r:id="rId3"/>
    <sheet name="JH_AR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2" l="1"/>
  <c r="G2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2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14" i="4"/>
  <c r="D3" i="4"/>
  <c r="D4" i="4"/>
  <c r="D5" i="4"/>
  <c r="D6" i="4"/>
  <c r="D7" i="4"/>
  <c r="D8" i="4"/>
  <c r="D9" i="4"/>
  <c r="D10" i="4"/>
  <c r="D11" i="4"/>
  <c r="D12" i="4"/>
  <c r="D13" i="4"/>
  <c r="D2" i="4"/>
  <c r="C15" i="4"/>
  <c r="C16" i="4"/>
  <c r="C17" i="4"/>
  <c r="C18" i="4"/>
  <c r="C19" i="4"/>
  <c r="C20" i="4"/>
  <c r="C21" i="4"/>
  <c r="C22" i="4"/>
  <c r="C23" i="4"/>
  <c r="C24" i="4"/>
  <c r="C25" i="4"/>
  <c r="C14" i="4"/>
  <c r="C3" i="4"/>
  <c r="C4" i="4"/>
  <c r="C5" i="4"/>
  <c r="C6" i="4"/>
  <c r="C7" i="4"/>
  <c r="C8" i="4"/>
  <c r="C9" i="4"/>
  <c r="C10" i="4"/>
  <c r="C11" i="4"/>
  <c r="C12" i="4"/>
  <c r="C13" i="4"/>
  <c r="C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2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14" i="3"/>
  <c r="D3" i="3"/>
  <c r="D4" i="3"/>
  <c r="D5" i="3"/>
  <c r="D6" i="3"/>
  <c r="D7" i="3"/>
  <c r="D8" i="3"/>
  <c r="D9" i="3"/>
  <c r="D10" i="3"/>
  <c r="D11" i="3"/>
  <c r="D12" i="3"/>
  <c r="D13" i="3"/>
  <c r="D2" i="3"/>
  <c r="C15" i="3"/>
  <c r="C16" i="3"/>
  <c r="C17" i="3"/>
  <c r="C18" i="3"/>
  <c r="C19" i="3"/>
  <c r="C20" i="3"/>
  <c r="C21" i="3"/>
  <c r="C22" i="3"/>
  <c r="C23" i="3"/>
  <c r="C24" i="3"/>
  <c r="C25" i="3"/>
  <c r="C14" i="3"/>
  <c r="C3" i="3"/>
  <c r="C4" i="3"/>
  <c r="C5" i="3"/>
  <c r="C6" i="3"/>
  <c r="C7" i="3"/>
  <c r="C8" i="3"/>
  <c r="C9" i="3"/>
  <c r="C10" i="3"/>
  <c r="C11" i="3"/>
  <c r="C12" i="3"/>
  <c r="C13" i="3"/>
  <c r="C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D2" i="1"/>
  <c r="C2" i="1"/>
  <c r="C15" i="2"/>
  <c r="D15" i="2" s="1"/>
  <c r="D27" i="2" s="1"/>
  <c r="D39" i="2" s="1"/>
  <c r="D51" i="2" s="1"/>
  <c r="D63" i="2" s="1"/>
  <c r="C16" i="2"/>
  <c r="D16" i="2" s="1"/>
  <c r="D28" i="2" s="1"/>
  <c r="D40" i="2" s="1"/>
  <c r="D52" i="2" s="1"/>
  <c r="D64" i="2" s="1"/>
  <c r="C17" i="2"/>
  <c r="C18" i="2"/>
  <c r="D18" i="2" s="1"/>
  <c r="D30" i="2" s="1"/>
  <c r="D42" i="2" s="1"/>
  <c r="D54" i="2" s="1"/>
  <c r="D66" i="2" s="1"/>
  <c r="C19" i="2"/>
  <c r="D19" i="2" s="1"/>
  <c r="D31" i="2" s="1"/>
  <c r="D43" i="2" s="1"/>
  <c r="D55" i="2" s="1"/>
  <c r="D67" i="2" s="1"/>
  <c r="C20" i="2"/>
  <c r="D20" i="2" s="1"/>
  <c r="D32" i="2" s="1"/>
  <c r="D44" i="2" s="1"/>
  <c r="D56" i="2" s="1"/>
  <c r="D68" i="2" s="1"/>
  <c r="C21" i="2"/>
  <c r="C22" i="2"/>
  <c r="D22" i="2" s="1"/>
  <c r="D34" i="2" s="1"/>
  <c r="D46" i="2" s="1"/>
  <c r="D58" i="2" s="1"/>
  <c r="D70" i="2" s="1"/>
  <c r="C23" i="2"/>
  <c r="D23" i="2" s="1"/>
  <c r="D35" i="2" s="1"/>
  <c r="D47" i="2" s="1"/>
  <c r="D59" i="2" s="1"/>
  <c r="D71" i="2" s="1"/>
  <c r="C24" i="2"/>
  <c r="D24" i="2" s="1"/>
  <c r="D36" i="2" s="1"/>
  <c r="D48" i="2" s="1"/>
  <c r="D60" i="2" s="1"/>
  <c r="D72" i="2" s="1"/>
  <c r="C25" i="2"/>
  <c r="C14" i="2"/>
  <c r="D14" i="2" s="1"/>
  <c r="D26" i="2" s="1"/>
  <c r="D38" i="2" s="1"/>
  <c r="D50" i="2" s="1"/>
  <c r="D62" i="2" s="1"/>
  <c r="C3" i="2"/>
  <c r="C4" i="2"/>
  <c r="D4" i="2" s="1"/>
  <c r="C5" i="2"/>
  <c r="C6" i="2"/>
  <c r="C7" i="2"/>
  <c r="D7" i="2" s="1"/>
  <c r="C8" i="2"/>
  <c r="D8" i="2" s="1"/>
  <c r="C9" i="2"/>
  <c r="C10" i="2"/>
  <c r="C11" i="2"/>
  <c r="D11" i="2" s="1"/>
  <c r="C12" i="2"/>
  <c r="D12" i="2" s="1"/>
  <c r="C13" i="2"/>
  <c r="C2" i="2"/>
  <c r="G70" i="2" l="1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72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8" i="2"/>
  <c r="G4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D3" i="2"/>
  <c r="G3" i="2" s="1"/>
  <c r="D2" i="2"/>
  <c r="D10" i="2"/>
  <c r="G10" i="2" s="1"/>
  <c r="D6" i="2"/>
  <c r="G6" i="2" s="1"/>
  <c r="D25" i="2"/>
  <c r="D37" i="2" s="1"/>
  <c r="D49" i="2" s="1"/>
  <c r="D61" i="2" s="1"/>
  <c r="D73" i="2" s="1"/>
  <c r="G73" i="2" s="1"/>
  <c r="D21" i="2"/>
  <c r="D33" i="2" s="1"/>
  <c r="D45" i="2" s="1"/>
  <c r="D57" i="2" s="1"/>
  <c r="D69" i="2" s="1"/>
  <c r="G69" i="2" s="1"/>
  <c r="D17" i="2"/>
  <c r="D29" i="2" s="1"/>
  <c r="D41" i="2" s="1"/>
  <c r="D53" i="2" s="1"/>
  <c r="D65" i="2" s="1"/>
  <c r="G65" i="2" s="1"/>
  <c r="D13" i="2"/>
  <c r="G13" i="2" s="1"/>
  <c r="D9" i="2"/>
  <c r="G9" i="2" s="1"/>
  <c r="D5" i="2"/>
  <c r="G5" i="2" s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F3" i="1"/>
  <c r="G3" i="1" s="1"/>
  <c r="F4" i="1"/>
  <c r="F5" i="1"/>
  <c r="G5" i="1" s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F13" i="1"/>
  <c r="G13" i="1" s="1"/>
  <c r="F14" i="1"/>
  <c r="F15" i="1"/>
  <c r="F16" i="1"/>
  <c r="F17" i="1"/>
  <c r="G17" i="1" s="1"/>
  <c r="F18" i="1"/>
  <c r="G18" i="1" s="1"/>
  <c r="F19" i="1"/>
  <c r="F20" i="1"/>
  <c r="F21" i="1"/>
  <c r="G21" i="1" s="1"/>
  <c r="F22" i="1"/>
  <c r="G22" i="1" s="1"/>
  <c r="F23" i="1"/>
  <c r="F24" i="1"/>
  <c r="F25" i="1"/>
  <c r="G25" i="1" s="1"/>
  <c r="F26" i="1"/>
  <c r="F27" i="1"/>
  <c r="F28" i="1"/>
  <c r="F29" i="1"/>
  <c r="G29" i="1" s="1"/>
  <c r="F30" i="1"/>
  <c r="G30" i="1" s="1"/>
  <c r="F31" i="1"/>
  <c r="F32" i="1"/>
  <c r="F33" i="1"/>
  <c r="G33" i="1" s="1"/>
  <c r="F34" i="1"/>
  <c r="G34" i="1" s="1"/>
  <c r="F35" i="1"/>
  <c r="F36" i="1"/>
  <c r="F37" i="1"/>
  <c r="G37" i="1" s="1"/>
  <c r="F38" i="1"/>
  <c r="F39" i="1"/>
  <c r="F40" i="1"/>
  <c r="F41" i="1"/>
  <c r="G41" i="1" s="1"/>
  <c r="F42" i="1"/>
  <c r="G42" i="1" s="1"/>
  <c r="F43" i="1"/>
  <c r="F44" i="1"/>
  <c r="F45" i="1"/>
  <c r="G45" i="1" s="1"/>
  <c r="F46" i="1"/>
  <c r="G46" i="1" s="1"/>
  <c r="F47" i="1"/>
  <c r="F48" i="1"/>
  <c r="F49" i="1"/>
  <c r="G49" i="1" s="1"/>
  <c r="F50" i="1"/>
  <c r="F51" i="1"/>
  <c r="F52" i="1"/>
  <c r="F53" i="1"/>
  <c r="G53" i="1" s="1"/>
  <c r="F54" i="1"/>
  <c r="G54" i="1" s="1"/>
  <c r="F55" i="1"/>
  <c r="F56" i="1"/>
  <c r="F57" i="1"/>
  <c r="G57" i="1" s="1"/>
  <c r="F58" i="1"/>
  <c r="G58" i="1" s="1"/>
  <c r="F59" i="1"/>
  <c r="F60" i="1"/>
  <c r="F61" i="1"/>
  <c r="G61" i="1" s="1"/>
  <c r="F62" i="1"/>
  <c r="F63" i="1"/>
  <c r="F64" i="1"/>
  <c r="F65" i="1"/>
  <c r="G65" i="1" s="1"/>
  <c r="F66" i="1"/>
  <c r="G66" i="1" s="1"/>
  <c r="F67" i="1"/>
  <c r="F68" i="1"/>
  <c r="F69" i="1"/>
  <c r="G69" i="1" s="1"/>
  <c r="F70" i="1"/>
  <c r="G70" i="1" s="1"/>
  <c r="F71" i="1"/>
  <c r="F72" i="1"/>
  <c r="F73" i="1"/>
  <c r="G73" i="1" s="1"/>
  <c r="F2" i="1"/>
  <c r="G2" i="1" s="1"/>
  <c r="C15" i="1"/>
  <c r="D15" i="1" s="1"/>
  <c r="D27" i="1" s="1"/>
  <c r="D39" i="1" s="1"/>
  <c r="D51" i="1" s="1"/>
  <c r="D63" i="1" s="1"/>
  <c r="C16" i="1"/>
  <c r="C17" i="1"/>
  <c r="C18" i="1"/>
  <c r="C19" i="1"/>
  <c r="D19" i="1" s="1"/>
  <c r="D31" i="1" s="1"/>
  <c r="D43" i="1" s="1"/>
  <c r="D55" i="1" s="1"/>
  <c r="D67" i="1" s="1"/>
  <c r="C20" i="1"/>
  <c r="C21" i="1"/>
  <c r="C22" i="1"/>
  <c r="C23" i="1"/>
  <c r="D23" i="1" s="1"/>
  <c r="D35" i="1" s="1"/>
  <c r="D47" i="1" s="1"/>
  <c r="D59" i="1" s="1"/>
  <c r="D71" i="1" s="1"/>
  <c r="C24" i="1"/>
  <c r="C25" i="1"/>
  <c r="C13" i="1"/>
  <c r="C12" i="1"/>
  <c r="D12" i="1" s="1"/>
  <c r="G12" i="1" s="1"/>
  <c r="C11" i="1"/>
  <c r="D11" i="1" s="1"/>
  <c r="C10" i="1"/>
  <c r="C9" i="1"/>
  <c r="C8" i="1"/>
  <c r="D8" i="1" s="1"/>
  <c r="G8" i="1" s="1"/>
  <c r="C7" i="1"/>
  <c r="D7" i="1" s="1"/>
  <c r="C6" i="1"/>
  <c r="C5" i="1"/>
  <c r="C4" i="1"/>
  <c r="D4" i="1" s="1"/>
  <c r="G4" i="1" s="1"/>
  <c r="C3" i="1"/>
  <c r="D3" i="1" s="1"/>
  <c r="C14" i="1"/>
  <c r="D5" i="1"/>
  <c r="D6" i="1"/>
  <c r="D9" i="1"/>
  <c r="D10" i="1"/>
  <c r="D13" i="1"/>
  <c r="D16" i="1"/>
  <c r="D28" i="1" s="1"/>
  <c r="D40" i="1" s="1"/>
  <c r="D52" i="1" s="1"/>
  <c r="D64" i="1" s="1"/>
  <c r="D17" i="1"/>
  <c r="D29" i="1" s="1"/>
  <c r="D41" i="1" s="1"/>
  <c r="D53" i="1" s="1"/>
  <c r="D65" i="1" s="1"/>
  <c r="D18" i="1"/>
  <c r="D30" i="1" s="1"/>
  <c r="D42" i="1" s="1"/>
  <c r="D54" i="1" s="1"/>
  <c r="D66" i="1" s="1"/>
  <c r="D20" i="1"/>
  <c r="D32" i="1" s="1"/>
  <c r="D44" i="1" s="1"/>
  <c r="D56" i="1" s="1"/>
  <c r="D68" i="1" s="1"/>
  <c r="D21" i="1"/>
  <c r="D33" i="1" s="1"/>
  <c r="D45" i="1" s="1"/>
  <c r="D57" i="1" s="1"/>
  <c r="D69" i="1" s="1"/>
  <c r="D22" i="1"/>
  <c r="D34" i="1" s="1"/>
  <c r="D46" i="1" s="1"/>
  <c r="D58" i="1" s="1"/>
  <c r="D70" i="1" s="1"/>
  <c r="D24" i="1"/>
  <c r="D36" i="1" s="1"/>
  <c r="D48" i="1" s="1"/>
  <c r="D60" i="1" s="1"/>
  <c r="D72" i="1" s="1"/>
  <c r="D25" i="1"/>
  <c r="D37" i="1" s="1"/>
  <c r="D49" i="1" s="1"/>
  <c r="D61" i="1" s="1"/>
  <c r="D73" i="1" s="1"/>
  <c r="G21" i="2" l="1"/>
  <c r="G37" i="2"/>
  <c r="G25" i="2"/>
  <c r="G41" i="2"/>
  <c r="G57" i="2"/>
  <c r="G53" i="2"/>
  <c r="G29" i="2"/>
  <c r="G45" i="2"/>
  <c r="G61" i="2"/>
  <c r="G17" i="2"/>
  <c r="G33" i="2"/>
  <c r="G49" i="2"/>
  <c r="G38" i="1"/>
  <c r="G26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D14" i="1"/>
  <c r="D26" i="1" s="1"/>
  <c r="D38" i="1" s="1"/>
  <c r="D50" i="1" s="1"/>
  <c r="D62" i="1" s="1"/>
  <c r="G62" i="1" s="1"/>
  <c r="G50" i="1" l="1"/>
  <c r="G14" i="1"/>
</calcChain>
</file>

<file path=xl/sharedStrings.xml><?xml version="1.0" encoding="utf-8"?>
<sst xmlns="http://schemas.openxmlformats.org/spreadsheetml/2006/main" count="29" uniqueCount="13">
  <si>
    <t>Date</t>
  </si>
  <si>
    <t xml:space="preserve"> # of Cases Prestige_Lower_MA </t>
  </si>
  <si>
    <t>Trend</t>
  </si>
  <si>
    <t>results</t>
  </si>
  <si>
    <t>trend id</t>
  </si>
  <si>
    <t>monthly aggregated</t>
  </si>
  <si>
    <t>SI</t>
  </si>
  <si>
    <t>Sum_month</t>
  </si>
  <si>
    <t>Trend ID</t>
  </si>
  <si>
    <t>Result</t>
  </si>
  <si>
    <t>month_agg</t>
  </si>
  <si>
    <t>TrendID</t>
  </si>
  <si>
    <t>Detrending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</si>
</sst>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25493124834805E-2"/>
                  <c:y val="0.2804913474798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MP_AR!$B$2:$B$25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F-406B-A0A3-B57D670D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657696"/>
        <c:axId val="1858687088"/>
      </c:lineChart>
      <c:catAx>
        <c:axId val="18586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87088"/>
        <c:crosses val="autoZero"/>
        <c:auto val="1"/>
        <c:lblAlgn val="ctr"/>
        <c:lblOffset val="100"/>
        <c:noMultiLvlLbl val="0"/>
      </c:catAx>
      <c:valAx>
        <c:axId val="18586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6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and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MP_AR!$B$1</c:f>
              <c:strCache>
                <c:ptCount val="1"/>
                <c:pt idx="0">
                  <c:v> # of Cases Prestige_Lower_MA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MP_AR!$B$2:$B$73</c:f>
              <c:numCache>
                <c:formatCode>General</c:formatCode>
                <c:ptCount val="72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6FC-AE62-47506272DE8F}"/>
            </c:ext>
          </c:extLst>
        </c:ser>
        <c:ser>
          <c:idx val="1"/>
          <c:order val="1"/>
          <c:tx>
            <c:strRef>
              <c:f>MP_AR!$G$1</c:f>
              <c:strCache>
                <c:ptCount val="1"/>
                <c:pt idx="0">
                  <c:v>results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MP_AR!$G$2:$G$73</c:f>
              <c:numCache>
                <c:formatCode>General</c:formatCode>
                <c:ptCount val="72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  <c:pt idx="24">
                  <c:v>211381.18033480176</c:v>
                </c:pt>
                <c:pt idx="25">
                  <c:v>200994.88265731093</c:v>
                </c:pt>
                <c:pt idx="26">
                  <c:v>199636.17361576407</c:v>
                </c:pt>
                <c:pt idx="27">
                  <c:v>209376.15979318894</c:v>
                </c:pt>
                <c:pt idx="28">
                  <c:v>222370.29365438287</c:v>
                </c:pt>
                <c:pt idx="29">
                  <c:v>223286.3094927326</c:v>
                </c:pt>
                <c:pt idx="30">
                  <c:v>209034.80761782164</c:v>
                </c:pt>
                <c:pt idx="31">
                  <c:v>204113.51432113745</c:v>
                </c:pt>
                <c:pt idx="32">
                  <c:v>236765.4008932971</c:v>
                </c:pt>
                <c:pt idx="33">
                  <c:v>246961.99235010156</c:v>
                </c:pt>
                <c:pt idx="34">
                  <c:v>266315.20887177187</c:v>
                </c:pt>
                <c:pt idx="35">
                  <c:v>295401.31818660477</c:v>
                </c:pt>
                <c:pt idx="36">
                  <c:v>230320.92166820544</c:v>
                </c:pt>
                <c:pt idx="37">
                  <c:v>218870.54083579098</c:v>
                </c:pt>
                <c:pt idx="38">
                  <c:v>217260.37513413699</c:v>
                </c:pt>
                <c:pt idx="39">
                  <c:v>227725.23244612096</c:v>
                </c:pt>
                <c:pt idx="40">
                  <c:v>241716.84235321428</c:v>
                </c:pt>
                <c:pt idx="41">
                  <c:v>242572.72402859479</c:v>
                </c:pt>
                <c:pt idx="42">
                  <c:v>226961.21171690102</c:v>
                </c:pt>
                <c:pt idx="43">
                  <c:v>221493.67094969531</c:v>
                </c:pt>
                <c:pt idx="44">
                  <c:v>256783.80186319872</c:v>
                </c:pt>
                <c:pt idx="45">
                  <c:v>267696.41974201379</c:v>
                </c:pt>
                <c:pt idx="46">
                  <c:v>288519.14325358096</c:v>
                </c:pt>
                <c:pt idx="47">
                  <c:v>319860.35779746232</c:v>
                </c:pt>
                <c:pt idx="48">
                  <c:v>249260.66300160912</c:v>
                </c:pt>
                <c:pt idx="49">
                  <c:v>236746.199014271</c:v>
                </c:pt>
                <c:pt idx="50">
                  <c:v>234884.57665250995</c:v>
                </c:pt>
                <c:pt idx="51">
                  <c:v>246074.30509905299</c:v>
                </c:pt>
                <c:pt idx="52">
                  <c:v>261063.39105204568</c:v>
                </c:pt>
                <c:pt idx="53">
                  <c:v>261859.13856445701</c:v>
                </c:pt>
                <c:pt idx="54">
                  <c:v>244887.61581598039</c:v>
                </c:pt>
                <c:pt idx="55">
                  <c:v>238873.82757825317</c:v>
                </c:pt>
                <c:pt idx="56">
                  <c:v>276802.20283310034</c:v>
                </c:pt>
                <c:pt idx="57">
                  <c:v>288430.847133926</c:v>
                </c:pt>
                <c:pt idx="58">
                  <c:v>310723.07763539004</c:v>
                </c:pt>
                <c:pt idx="59">
                  <c:v>344319.39740831993</c:v>
                </c:pt>
                <c:pt idx="60">
                  <c:v>268200.40433501278</c:v>
                </c:pt>
                <c:pt idx="61">
                  <c:v>254621.85719275105</c:v>
                </c:pt>
                <c:pt idx="62">
                  <c:v>252508.7781708829</c:v>
                </c:pt>
                <c:pt idx="63">
                  <c:v>264423.37775198504</c:v>
                </c:pt>
                <c:pt idx="64">
                  <c:v>280409.93975087709</c:v>
                </c:pt>
                <c:pt idx="65">
                  <c:v>281145.55310031917</c:v>
                </c:pt>
                <c:pt idx="66">
                  <c:v>262814.01991505979</c:v>
                </c:pt>
                <c:pt idx="67">
                  <c:v>256253.98420681103</c:v>
                </c:pt>
                <c:pt idx="68">
                  <c:v>296820.60380300193</c:v>
                </c:pt>
                <c:pt idx="69">
                  <c:v>309165.27452583821</c:v>
                </c:pt>
                <c:pt idx="70">
                  <c:v>332927.01201719907</c:v>
                </c:pt>
                <c:pt idx="71">
                  <c:v>368778.43701917748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6FC-AE62-47506272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58400"/>
        <c:axId val="287889648"/>
      </c:lineChart>
      <c:catAx>
        <c:axId val="2876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89648"/>
        <c:crosses val="autoZero"/>
        <c:auto val="1"/>
        <c:lblAlgn val="ctr"/>
        <c:lblOffset val="100"/>
        <c:noMultiLvlLbl val="0"/>
      </c:catAx>
      <c:valAx>
        <c:axId val="2878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2730609760736434E-3"/>
                  <c:y val="0.21933581219014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MH_Detrending!$B$2:$B$25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7-4711-BA99-2B460A801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78672"/>
        <c:axId val="432808880"/>
      </c:lineChart>
      <c:catAx>
        <c:axId val="4805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8880"/>
        <c:crosses val="autoZero"/>
        <c:auto val="1"/>
        <c:lblAlgn val="ctr"/>
        <c:lblOffset val="100"/>
        <c:noMultiLvlLbl val="0"/>
      </c:catAx>
      <c:valAx>
        <c:axId val="4328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</a:t>
            </a:r>
            <a:r>
              <a:rPr lang="en-US" baseline="0"/>
              <a:t>d and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MH_Detrending!$B$1</c:f>
              <c:strCache>
                <c:ptCount val="1"/>
                <c:pt idx="0">
                  <c:v> # of Cases Prestige_Lower_MA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MH_Detrending!$B$2:$B$73</c:f>
              <c:numCache>
                <c:formatCode>General</c:formatCode>
                <c:ptCount val="72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B-499C-9397-943E5D49E373}"/>
            </c:ext>
          </c:extLst>
        </c:ser>
        <c:ser>
          <c:idx val="1"/>
          <c:order val="1"/>
          <c:tx>
            <c:strRef>
              <c:f>MH_Detrending!$G$1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MH_Detrending!$G$2:$G$73</c:f>
              <c:numCache>
                <c:formatCode>General</c:formatCode>
                <c:ptCount val="72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  <c:pt idx="24">
                  <c:v>211381.18033480176</c:v>
                </c:pt>
                <c:pt idx="25">
                  <c:v>200994.88265731093</c:v>
                </c:pt>
                <c:pt idx="26">
                  <c:v>199636.17361576407</c:v>
                </c:pt>
                <c:pt idx="27">
                  <c:v>209376.15979318894</c:v>
                </c:pt>
                <c:pt idx="28">
                  <c:v>222370.29365438287</c:v>
                </c:pt>
                <c:pt idx="29">
                  <c:v>223286.3094927326</c:v>
                </c:pt>
                <c:pt idx="30">
                  <c:v>209034.80761782164</c:v>
                </c:pt>
                <c:pt idx="31">
                  <c:v>204113.51432113745</c:v>
                </c:pt>
                <c:pt idx="32">
                  <c:v>236765.4008932971</c:v>
                </c:pt>
                <c:pt idx="33">
                  <c:v>246961.99235010156</c:v>
                </c:pt>
                <c:pt idx="34">
                  <c:v>266315.20887177187</c:v>
                </c:pt>
                <c:pt idx="35">
                  <c:v>295401.31818660477</c:v>
                </c:pt>
                <c:pt idx="36">
                  <c:v>230320.92166820544</c:v>
                </c:pt>
                <c:pt idx="37">
                  <c:v>218870.54083579098</c:v>
                </c:pt>
                <c:pt idx="38">
                  <c:v>217260.37513413699</c:v>
                </c:pt>
                <c:pt idx="39">
                  <c:v>227725.23244612096</c:v>
                </c:pt>
                <c:pt idx="40">
                  <c:v>241716.84235321428</c:v>
                </c:pt>
                <c:pt idx="41">
                  <c:v>242572.72402859479</c:v>
                </c:pt>
                <c:pt idx="42">
                  <c:v>226961.21171690102</c:v>
                </c:pt>
                <c:pt idx="43">
                  <c:v>221493.67094969531</c:v>
                </c:pt>
                <c:pt idx="44">
                  <c:v>256783.80186319872</c:v>
                </c:pt>
                <c:pt idx="45">
                  <c:v>267696.41974201379</c:v>
                </c:pt>
                <c:pt idx="46">
                  <c:v>288519.14325358096</c:v>
                </c:pt>
                <c:pt idx="47">
                  <c:v>319860.35779746232</c:v>
                </c:pt>
                <c:pt idx="48">
                  <c:v>249260.66300160912</c:v>
                </c:pt>
                <c:pt idx="49">
                  <c:v>236746.199014271</c:v>
                </c:pt>
                <c:pt idx="50">
                  <c:v>234884.57665250995</c:v>
                </c:pt>
                <c:pt idx="51">
                  <c:v>246074.30509905299</c:v>
                </c:pt>
                <c:pt idx="52">
                  <c:v>261063.39105204568</c:v>
                </c:pt>
                <c:pt idx="53">
                  <c:v>261859.13856445701</c:v>
                </c:pt>
                <c:pt idx="54">
                  <c:v>244887.61581598039</c:v>
                </c:pt>
                <c:pt idx="55">
                  <c:v>238873.82757825317</c:v>
                </c:pt>
                <c:pt idx="56">
                  <c:v>276802.20283310034</c:v>
                </c:pt>
                <c:pt idx="57">
                  <c:v>288430.847133926</c:v>
                </c:pt>
                <c:pt idx="58">
                  <c:v>310723.07763539004</c:v>
                </c:pt>
                <c:pt idx="59">
                  <c:v>344319.39740831993</c:v>
                </c:pt>
                <c:pt idx="60">
                  <c:v>268200.40433501278</c:v>
                </c:pt>
                <c:pt idx="61">
                  <c:v>254621.85719275105</c:v>
                </c:pt>
                <c:pt idx="62">
                  <c:v>252508.7781708829</c:v>
                </c:pt>
                <c:pt idx="63">
                  <c:v>264423.37775198504</c:v>
                </c:pt>
                <c:pt idx="64">
                  <c:v>280409.93975087709</c:v>
                </c:pt>
                <c:pt idx="65">
                  <c:v>281145.55310031917</c:v>
                </c:pt>
                <c:pt idx="66">
                  <c:v>262814.01991505979</c:v>
                </c:pt>
                <c:pt idx="67">
                  <c:v>256253.98420681103</c:v>
                </c:pt>
                <c:pt idx="68">
                  <c:v>296820.60380300193</c:v>
                </c:pt>
                <c:pt idx="69">
                  <c:v>309165.27452583821</c:v>
                </c:pt>
                <c:pt idx="70">
                  <c:v>332927.01201719907</c:v>
                </c:pt>
                <c:pt idx="71">
                  <c:v>368778.43701917748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B-499C-9397-943E5D49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979072"/>
        <c:axId val="201781296"/>
      </c:lineChart>
      <c:catAx>
        <c:axId val="2469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1296"/>
        <c:crosses val="autoZero"/>
        <c:auto val="1"/>
        <c:lblAlgn val="ctr"/>
        <c:lblOffset val="100"/>
        <c:noMultiLvlLbl val="0"/>
      </c:catAx>
      <c:valAx>
        <c:axId val="2017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MH_Detrending!$H$1</c:f>
              <c:strCache>
                <c:ptCount val="1"/>
                <c:pt idx="0">
                  <c:v>Detrending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MH_Detrending!$H$2:$H$25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F-4DF0-8F12-E4E87535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02128"/>
        <c:axId val="1546026288"/>
      </c:lineChart>
      <c:catAx>
        <c:axId val="25180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26288"/>
        <c:crosses val="autoZero"/>
        <c:auto val="1"/>
        <c:lblAlgn val="ctr"/>
        <c:lblOffset val="100"/>
        <c:noMultiLvlLbl val="0"/>
      </c:catAx>
      <c:valAx>
        <c:axId val="1546026288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0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657208709646307E-4"/>
                  <c:y val="0.26774783233396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UK_AR!$B$2:$B$25</c:f>
              <c:numCache>
                <c:formatCode>General</c:formatCode>
                <c:ptCount val="24"/>
                <c:pt idx="0">
                  <c:v>130028</c:v>
                </c:pt>
                <c:pt idx="1">
                  <c:v>130663</c:v>
                </c:pt>
                <c:pt idx="2">
                  <c:v>135261</c:v>
                </c:pt>
                <c:pt idx="3">
                  <c:v>134587</c:v>
                </c:pt>
                <c:pt idx="4">
                  <c:v>130889</c:v>
                </c:pt>
                <c:pt idx="5">
                  <c:v>127564</c:v>
                </c:pt>
                <c:pt idx="6">
                  <c:v>117741</c:v>
                </c:pt>
                <c:pt idx="7">
                  <c:v>121393</c:v>
                </c:pt>
                <c:pt idx="8">
                  <c:v>143775</c:v>
                </c:pt>
                <c:pt idx="9">
                  <c:v>128981</c:v>
                </c:pt>
                <c:pt idx="10">
                  <c:v>125924</c:v>
                </c:pt>
                <c:pt idx="11">
                  <c:v>146352</c:v>
                </c:pt>
                <c:pt idx="12">
                  <c:v>144697</c:v>
                </c:pt>
                <c:pt idx="13">
                  <c:v>142047</c:v>
                </c:pt>
                <c:pt idx="14">
                  <c:v>133236</c:v>
                </c:pt>
                <c:pt idx="15">
                  <c:v>139441</c:v>
                </c:pt>
                <c:pt idx="16">
                  <c:v>141568</c:v>
                </c:pt>
                <c:pt idx="17">
                  <c:v>133992</c:v>
                </c:pt>
                <c:pt idx="18">
                  <c:v>120014</c:v>
                </c:pt>
                <c:pt idx="19">
                  <c:v>133624</c:v>
                </c:pt>
                <c:pt idx="20">
                  <c:v>179841</c:v>
                </c:pt>
                <c:pt idx="21">
                  <c:v>149693</c:v>
                </c:pt>
                <c:pt idx="22">
                  <c:v>128705</c:v>
                </c:pt>
                <c:pt idx="23">
                  <c:v>153725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E-46FC-8122-E430D01E2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96912"/>
        <c:axId val="1301883360"/>
      </c:lineChart>
      <c:catAx>
        <c:axId val="42949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83360"/>
        <c:crosses val="autoZero"/>
        <c:auto val="1"/>
        <c:lblAlgn val="ctr"/>
        <c:lblOffset val="100"/>
        <c:noMultiLvlLbl val="0"/>
      </c:catAx>
      <c:valAx>
        <c:axId val="13018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 and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UK_AR!$B$1</c:f>
              <c:strCache>
                <c:ptCount val="1"/>
                <c:pt idx="0">
                  <c:v> # of Cases Prestige_Lower_MA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UK_AR!$B$2:$B$73</c:f>
              <c:numCache>
                <c:formatCode>General</c:formatCode>
                <c:ptCount val="72"/>
                <c:pt idx="0">
                  <c:v>130028</c:v>
                </c:pt>
                <c:pt idx="1">
                  <c:v>130663</c:v>
                </c:pt>
                <c:pt idx="2">
                  <c:v>135261</c:v>
                </c:pt>
                <c:pt idx="3">
                  <c:v>134587</c:v>
                </c:pt>
                <c:pt idx="4">
                  <c:v>130889</c:v>
                </c:pt>
                <c:pt idx="5">
                  <c:v>127564</c:v>
                </c:pt>
                <c:pt idx="6">
                  <c:v>117741</c:v>
                </c:pt>
                <c:pt idx="7">
                  <c:v>121393</c:v>
                </c:pt>
                <c:pt idx="8">
                  <c:v>143775</c:v>
                </c:pt>
                <c:pt idx="9">
                  <c:v>128981</c:v>
                </c:pt>
                <c:pt idx="10">
                  <c:v>125924</c:v>
                </c:pt>
                <c:pt idx="11">
                  <c:v>146352</c:v>
                </c:pt>
                <c:pt idx="12">
                  <c:v>144697</c:v>
                </c:pt>
                <c:pt idx="13">
                  <c:v>142047</c:v>
                </c:pt>
                <c:pt idx="14">
                  <c:v>133236</c:v>
                </c:pt>
                <c:pt idx="15">
                  <c:v>139441</c:v>
                </c:pt>
                <c:pt idx="16">
                  <c:v>141568</c:v>
                </c:pt>
                <c:pt idx="17">
                  <c:v>133992</c:v>
                </c:pt>
                <c:pt idx="18">
                  <c:v>120014</c:v>
                </c:pt>
                <c:pt idx="19">
                  <c:v>133624</c:v>
                </c:pt>
                <c:pt idx="20">
                  <c:v>179841</c:v>
                </c:pt>
                <c:pt idx="21">
                  <c:v>149693</c:v>
                </c:pt>
                <c:pt idx="22">
                  <c:v>128705</c:v>
                </c:pt>
                <c:pt idx="23">
                  <c:v>153725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A-43A3-B22A-CC1A15DC0D87}"/>
            </c:ext>
          </c:extLst>
        </c:ser>
        <c:ser>
          <c:idx val="1"/>
          <c:order val="1"/>
          <c:tx>
            <c:strRef>
              <c:f>UK_AR!$G$1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UK_AR!$G$2:$G$73</c:f>
              <c:numCache>
                <c:formatCode>General</c:formatCode>
                <c:ptCount val="72"/>
                <c:pt idx="0">
                  <c:v>127854.40839699902</c:v>
                </c:pt>
                <c:pt idx="1">
                  <c:v>127737.34030883934</c:v>
                </c:pt>
                <c:pt idx="2">
                  <c:v>126571.98666113173</c:v>
                </c:pt>
                <c:pt idx="3">
                  <c:v>130004.01176268983</c:v>
                </c:pt>
                <c:pt idx="4">
                  <c:v>130078.63237562164</c:v>
                </c:pt>
                <c:pt idx="5">
                  <c:v>125661.31540888544</c:v>
                </c:pt>
                <c:pt idx="6">
                  <c:v>114941.92222292478</c:v>
                </c:pt>
                <c:pt idx="7">
                  <c:v>124054.6313969248</c:v>
                </c:pt>
                <c:pt idx="8">
                  <c:v>158398.93887268417</c:v>
                </c:pt>
                <c:pt idx="9">
                  <c:v>137240.01228686082</c:v>
                </c:pt>
                <c:pt idx="10">
                  <c:v>126164.72877726125</c:v>
                </c:pt>
                <c:pt idx="11">
                  <c:v>149586.56148424692</c:v>
                </c:pt>
                <c:pt idx="12">
                  <c:v>137775.50123849136</c:v>
                </c:pt>
                <c:pt idx="13">
                  <c:v>137585.66583000915</c:v>
                </c:pt>
                <c:pt idx="14">
                  <c:v>136268.16889668425</c:v>
                </c:pt>
                <c:pt idx="15">
                  <c:v>139899.93397278525</c:v>
                </c:pt>
                <c:pt idx="16">
                  <c:v>139917.82135483532</c:v>
                </c:pt>
                <c:pt idx="17">
                  <c:v>135106.83860207634</c:v>
                </c:pt>
                <c:pt idx="18">
                  <c:v>123527.92432877248</c:v>
                </c:pt>
                <c:pt idx="19">
                  <c:v>133264.01289900453</c:v>
                </c:pt>
                <c:pt idx="20">
                  <c:v>170085.6233061809</c:v>
                </c:pt>
                <c:pt idx="21">
                  <c:v>147303.7146310597</c:v>
                </c:pt>
                <c:pt idx="22">
                  <c:v>135360.0985074873</c:v>
                </c:pt>
                <c:pt idx="23">
                  <c:v>160423.18638768309</c:v>
                </c:pt>
                <c:pt idx="24">
                  <c:v>147696.59407998371</c:v>
                </c:pt>
                <c:pt idx="25">
                  <c:v>147433.99135117896</c:v>
                </c:pt>
                <c:pt idx="26">
                  <c:v>145964.3511322368</c:v>
                </c:pt>
                <c:pt idx="27">
                  <c:v>149795.85618288067</c:v>
                </c:pt>
                <c:pt idx="28">
                  <c:v>149757.01033404903</c:v>
                </c:pt>
                <c:pt idx="29">
                  <c:v>144552.36179526726</c:v>
                </c:pt>
                <c:pt idx="30">
                  <c:v>132113.9264346202</c:v>
                </c:pt>
                <c:pt idx="31">
                  <c:v>142473.39440108428</c:v>
                </c:pt>
                <c:pt idx="32">
                  <c:v>181772.30773967764</c:v>
                </c:pt>
                <c:pt idx="33">
                  <c:v>157367.41697525859</c:v>
                </c:pt>
                <c:pt idx="34">
                  <c:v>144555.46823771336</c:v>
                </c:pt>
                <c:pt idx="35">
                  <c:v>171259.81129111923</c:v>
                </c:pt>
                <c:pt idx="36">
                  <c:v>157617.68692147607</c:v>
                </c:pt>
                <c:pt idx="37">
                  <c:v>157282.31687234878</c:v>
                </c:pt>
                <c:pt idx="38">
                  <c:v>155660.53336778932</c:v>
                </c:pt>
                <c:pt idx="39">
                  <c:v>159691.77839297609</c:v>
                </c:pt>
                <c:pt idx="40">
                  <c:v>159596.19931326271</c:v>
                </c:pt>
                <c:pt idx="41">
                  <c:v>153997.88498845816</c:v>
                </c:pt>
                <c:pt idx="42">
                  <c:v>140699.92854046792</c:v>
                </c:pt>
                <c:pt idx="43">
                  <c:v>151682.775903164</c:v>
                </c:pt>
                <c:pt idx="44">
                  <c:v>193458.99217317434</c:v>
                </c:pt>
                <c:pt idx="45">
                  <c:v>167431.11931945744</c:v>
                </c:pt>
                <c:pt idx="46">
                  <c:v>153750.83796793944</c:v>
                </c:pt>
                <c:pt idx="47">
                  <c:v>182096.4361945554</c:v>
                </c:pt>
                <c:pt idx="48">
                  <c:v>167538.77976296839</c:v>
                </c:pt>
                <c:pt idx="49">
                  <c:v>167130.64239351862</c:v>
                </c:pt>
                <c:pt idx="50">
                  <c:v>165356.71560334187</c:v>
                </c:pt>
                <c:pt idx="51">
                  <c:v>169587.70060307151</c:v>
                </c:pt>
                <c:pt idx="52">
                  <c:v>169435.38829247639</c:v>
                </c:pt>
                <c:pt idx="53">
                  <c:v>163443.40818164908</c:v>
                </c:pt>
                <c:pt idx="54">
                  <c:v>149285.93064631562</c:v>
                </c:pt>
                <c:pt idx="55">
                  <c:v>160892.15740524372</c:v>
                </c:pt>
                <c:pt idx="56">
                  <c:v>205145.67660667107</c:v>
                </c:pt>
                <c:pt idx="57">
                  <c:v>177494.82166365633</c:v>
                </c:pt>
                <c:pt idx="58">
                  <c:v>162946.2076981655</c:v>
                </c:pt>
                <c:pt idx="59">
                  <c:v>192933.06109799157</c:v>
                </c:pt>
                <c:pt idx="60">
                  <c:v>177459.87260446075</c:v>
                </c:pt>
                <c:pt idx="61">
                  <c:v>176978.96791468843</c:v>
                </c:pt>
                <c:pt idx="62">
                  <c:v>175052.89783889442</c:v>
                </c:pt>
                <c:pt idx="63">
                  <c:v>179483.62281316693</c:v>
                </c:pt>
                <c:pt idx="64">
                  <c:v>179274.5772716901</c:v>
                </c:pt>
                <c:pt idx="65">
                  <c:v>172888.93137483997</c:v>
                </c:pt>
                <c:pt idx="66">
                  <c:v>157871.93275216335</c:v>
                </c:pt>
                <c:pt idx="67">
                  <c:v>170101.53890732347</c:v>
                </c:pt>
                <c:pt idx="68">
                  <c:v>216832.3610401678</c:v>
                </c:pt>
                <c:pt idx="69">
                  <c:v>187558.52400785522</c:v>
                </c:pt>
                <c:pt idx="70">
                  <c:v>172141.57742839155</c:v>
                </c:pt>
                <c:pt idx="71">
                  <c:v>203769.68600142773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A-43A3-B22A-CC1A15DC0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535376"/>
        <c:axId val="258474752"/>
      </c:lineChart>
      <c:catAx>
        <c:axId val="27553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74752"/>
        <c:crosses val="autoZero"/>
        <c:auto val="1"/>
        <c:lblAlgn val="ctr"/>
        <c:lblOffset val="100"/>
        <c:noMultiLvlLbl val="0"/>
      </c:catAx>
      <c:valAx>
        <c:axId val="2584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689645116199556E-4"/>
                  <c:y val="0.1014478959360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JH_AR!$B$2:$B$25</c:f>
              <c:numCache>
                <c:formatCode>0</c:formatCode>
                <c:ptCount val="24"/>
                <c:pt idx="0">
                  <c:v>189453.89369999999</c:v>
                </c:pt>
                <c:pt idx="1">
                  <c:v>166218.61489999999</c:v>
                </c:pt>
                <c:pt idx="2">
                  <c:v>175197.25150000001</c:v>
                </c:pt>
                <c:pt idx="3">
                  <c:v>175008.03839999999</c:v>
                </c:pt>
                <c:pt idx="4">
                  <c:v>171211.94639999999</c:v>
                </c:pt>
                <c:pt idx="5">
                  <c:v>175834.29519999999</c:v>
                </c:pt>
                <c:pt idx="6">
                  <c:v>165566.85620000001</c:v>
                </c:pt>
                <c:pt idx="7">
                  <c:v>159328.5453</c:v>
                </c:pt>
                <c:pt idx="8">
                  <c:v>196900.51850000001</c:v>
                </c:pt>
                <c:pt idx="9">
                  <c:v>141888.6378</c:v>
                </c:pt>
                <c:pt idx="10">
                  <c:v>144126.5177</c:v>
                </c:pt>
                <c:pt idx="11">
                  <c:v>130595.9244</c:v>
                </c:pt>
                <c:pt idx="12">
                  <c:v>149897</c:v>
                </c:pt>
                <c:pt idx="13">
                  <c:v>127819</c:v>
                </c:pt>
                <c:pt idx="14">
                  <c:v>112404</c:v>
                </c:pt>
                <c:pt idx="15">
                  <c:v>113508</c:v>
                </c:pt>
                <c:pt idx="16">
                  <c:v>105510</c:v>
                </c:pt>
                <c:pt idx="17">
                  <c:v>106827</c:v>
                </c:pt>
                <c:pt idx="18">
                  <c:v>102484</c:v>
                </c:pt>
                <c:pt idx="19">
                  <c:v>129985</c:v>
                </c:pt>
                <c:pt idx="20">
                  <c:v>134242</c:v>
                </c:pt>
                <c:pt idx="21">
                  <c:v>105342</c:v>
                </c:pt>
                <c:pt idx="22">
                  <c:v>119779</c:v>
                </c:pt>
                <c:pt idx="23">
                  <c:v>117379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3-4C52-B6A4-779C5233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421104"/>
        <c:axId val="1301873376"/>
      </c:lineChart>
      <c:catAx>
        <c:axId val="136142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73376"/>
        <c:crosses val="autoZero"/>
        <c:auto val="1"/>
        <c:lblAlgn val="ctr"/>
        <c:lblOffset val="100"/>
        <c:noMultiLvlLbl val="0"/>
      </c:catAx>
      <c:valAx>
        <c:axId val="13018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Fitted</a:t>
            </a:r>
            <a:r>
              <a:rPr lang="en-US" baseline="0"/>
              <a:t> and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JH_AR!$B$1</c:f>
              <c:strCache>
                <c:ptCount val="1"/>
                <c:pt idx="0">
                  <c:v> # of Cases Prestige_Lower_MA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JH_AR!$B$2:$B$73</c:f>
              <c:numCache>
                <c:formatCode>0</c:formatCode>
                <c:ptCount val="72"/>
                <c:pt idx="0">
                  <c:v>189453.89369999999</c:v>
                </c:pt>
                <c:pt idx="1">
                  <c:v>166218.61489999999</c:v>
                </c:pt>
                <c:pt idx="2">
                  <c:v>175197.25150000001</c:v>
                </c:pt>
                <c:pt idx="3">
                  <c:v>175008.03839999999</c:v>
                </c:pt>
                <c:pt idx="4">
                  <c:v>171211.94639999999</c:v>
                </c:pt>
                <c:pt idx="5">
                  <c:v>175834.29519999999</c:v>
                </c:pt>
                <c:pt idx="6">
                  <c:v>165566.85620000001</c:v>
                </c:pt>
                <c:pt idx="7">
                  <c:v>159328.5453</c:v>
                </c:pt>
                <c:pt idx="8">
                  <c:v>196900.51850000001</c:v>
                </c:pt>
                <c:pt idx="9">
                  <c:v>141888.6378</c:v>
                </c:pt>
                <c:pt idx="10">
                  <c:v>144126.5177</c:v>
                </c:pt>
                <c:pt idx="11">
                  <c:v>130595.9244</c:v>
                </c:pt>
                <c:pt idx="12">
                  <c:v>149897</c:v>
                </c:pt>
                <c:pt idx="13">
                  <c:v>127819</c:v>
                </c:pt>
                <c:pt idx="14">
                  <c:v>112404</c:v>
                </c:pt>
                <c:pt idx="15">
                  <c:v>113508</c:v>
                </c:pt>
                <c:pt idx="16">
                  <c:v>105510</c:v>
                </c:pt>
                <c:pt idx="17">
                  <c:v>106827</c:v>
                </c:pt>
                <c:pt idx="18">
                  <c:v>102484</c:v>
                </c:pt>
                <c:pt idx="19">
                  <c:v>129985</c:v>
                </c:pt>
                <c:pt idx="20">
                  <c:v>134242</c:v>
                </c:pt>
                <c:pt idx="21">
                  <c:v>105342</c:v>
                </c:pt>
                <c:pt idx="22">
                  <c:v>119779</c:v>
                </c:pt>
                <c:pt idx="23">
                  <c:v>117379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A-473C-BDA7-191EE8F6E9B2}"/>
            </c:ext>
          </c:extLst>
        </c:ser>
        <c:ser>
          <c:idx val="1"/>
          <c:order val="1"/>
          <c:tx>
            <c:strRef>
              <c:f>JH_AR!$G$1</c:f>
              <c:strCache>
                <c:ptCount val="1"/>
                <c:pt idx="0">
                  <c:v>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JH_AR!$G$2:$G$73</c:f>
              <c:numCache>
                <c:formatCode>General</c:formatCode>
                <c:ptCount val="72"/>
                <c:pt idx="0">
                  <c:v>218046.79802756538</c:v>
                </c:pt>
                <c:pt idx="1">
                  <c:v>185286.64019905726</c:v>
                </c:pt>
                <c:pt idx="2">
                  <c:v>177666.04148877368</c:v>
                </c:pt>
                <c:pt idx="3">
                  <c:v>174655.06393215692</c:v>
                </c:pt>
                <c:pt idx="4">
                  <c:v>164085.53014133734</c:v>
                </c:pt>
                <c:pt idx="5">
                  <c:v>164103.8166383249</c:v>
                </c:pt>
                <c:pt idx="6">
                  <c:v>152299.0508589613</c:v>
                </c:pt>
                <c:pt idx="7">
                  <c:v>160793.94694706591</c:v>
                </c:pt>
                <c:pt idx="8">
                  <c:v>179937.11385231325</c:v>
                </c:pt>
                <c:pt idx="9">
                  <c:v>131276.48452563622</c:v>
                </c:pt>
                <c:pt idx="10">
                  <c:v>136859.59775310647</c:v>
                </c:pt>
                <c:pt idx="11">
                  <c:v>125524.5101719626</c:v>
                </c:pt>
                <c:pt idx="12">
                  <c:v>167572.70531092284</c:v>
                </c:pt>
                <c:pt idx="13">
                  <c:v>141552.31648820435</c:v>
                </c:pt>
                <c:pt idx="14">
                  <c:v>134889.04427695399</c:v>
                </c:pt>
                <c:pt idx="15">
                  <c:v>131742.00390257614</c:v>
                </c:pt>
                <c:pt idx="16">
                  <c:v>122926.69001854975</c:v>
                </c:pt>
                <c:pt idx="17">
                  <c:v>122061.57456324217</c:v>
                </c:pt>
                <c:pt idx="18">
                  <c:v>112429.92418273998</c:v>
                </c:pt>
                <c:pt idx="19">
                  <c:v>117762.2679954193</c:v>
                </c:pt>
                <c:pt idx="20">
                  <c:v>130683.91166105139</c:v>
                </c:pt>
                <c:pt idx="21">
                  <c:v>94504.098283613872</c:v>
                </c:pt>
                <c:pt idx="22">
                  <c:v>97607.037008123967</c:v>
                </c:pt>
                <c:pt idx="23">
                  <c:v>88641.420844863445</c:v>
                </c:pt>
                <c:pt idx="24">
                  <c:v>117098.61259428032</c:v>
                </c:pt>
                <c:pt idx="25">
                  <c:v>97817.992777351465</c:v>
                </c:pt>
                <c:pt idx="26">
                  <c:v>92112.047065134277</c:v>
                </c:pt>
                <c:pt idx="27">
                  <c:v>88828.943872995325</c:v>
                </c:pt>
                <c:pt idx="28">
                  <c:v>81767.849895762163</c:v>
                </c:pt>
                <c:pt idx="29">
                  <c:v>80019.332488159474</c:v>
                </c:pt>
                <c:pt idx="30">
                  <c:v>72560.797506518662</c:v>
                </c:pt>
                <c:pt idx="31">
                  <c:v>74730.589043772692</c:v>
                </c:pt>
                <c:pt idx="32">
                  <c:v>81430.709469789537</c:v>
                </c:pt>
                <c:pt idx="33">
                  <c:v>57731.712041591527</c:v>
                </c:pt>
                <c:pt idx="34">
                  <c:v>58354.476263141485</c:v>
                </c:pt>
                <c:pt idx="35">
                  <c:v>51758.331517764309</c:v>
                </c:pt>
                <c:pt idx="36">
                  <c:v>66624.519877637795</c:v>
                </c:pt>
                <c:pt idx="37">
                  <c:v>54083.669066498565</c:v>
                </c:pt>
                <c:pt idx="38">
                  <c:v>49335.049853314566</c:v>
                </c:pt>
                <c:pt idx="39">
                  <c:v>45915.883843414522</c:v>
                </c:pt>
                <c:pt idx="40">
                  <c:v>40609.00977297459</c:v>
                </c:pt>
                <c:pt idx="41">
                  <c:v>37977.090413076745</c:v>
                </c:pt>
                <c:pt idx="42">
                  <c:v>32691.670830297338</c:v>
                </c:pt>
                <c:pt idx="43">
                  <c:v>31698.910092126083</c:v>
                </c:pt>
                <c:pt idx="44">
                  <c:v>32177.507278527661</c:v>
                </c:pt>
                <c:pt idx="45">
                  <c:v>20959.325799569193</c:v>
                </c:pt>
                <c:pt idx="46">
                  <c:v>19101.915518158985</c:v>
                </c:pt>
                <c:pt idx="47">
                  <c:v>14875.24219066518</c:v>
                </c:pt>
                <c:pt idx="48">
                  <c:v>16150.427160995265</c:v>
                </c:pt>
                <c:pt idx="49">
                  <c:v>10349.345355645688</c:v>
                </c:pt>
                <c:pt idx="50">
                  <c:v>6558.0526414948708</c:v>
                </c:pt>
                <c:pt idx="51">
                  <c:v>3002.8238138337038</c:v>
                </c:pt>
                <c:pt idx="52">
                  <c:v>-549.83034981300625</c:v>
                </c:pt>
                <c:pt idx="53">
                  <c:v>-4065.1516620059588</c:v>
                </c:pt>
                <c:pt idx="54">
                  <c:v>-7177.4558459239715</c:v>
                </c:pt>
                <c:pt idx="55">
                  <c:v>-11332.768859520516</c:v>
                </c:pt>
                <c:pt idx="56">
                  <c:v>-17075.694912734227</c:v>
                </c:pt>
                <c:pt idx="57">
                  <c:v>-15813.060442453165</c:v>
                </c:pt>
                <c:pt idx="58">
                  <c:v>-20150.64522682349</c:v>
                </c:pt>
                <c:pt idx="59">
                  <c:v>-22007.847136433942</c:v>
                </c:pt>
                <c:pt idx="60">
                  <c:v>-34323.665555647247</c:v>
                </c:pt>
                <c:pt idx="61">
                  <c:v>-33384.978355207219</c:v>
                </c:pt>
                <c:pt idx="62">
                  <c:v>-36218.944570324857</c:v>
                </c:pt>
                <c:pt idx="63">
                  <c:v>-39910.236215747085</c:v>
                </c:pt>
                <c:pt idx="64">
                  <c:v>-41708.670472600577</c:v>
                </c:pt>
                <c:pt idx="65">
                  <c:v>-46107.393737088663</c:v>
                </c:pt>
                <c:pt idx="66">
                  <c:v>-47046.582522145305</c:v>
                </c:pt>
                <c:pt idx="67">
                  <c:v>-54364.447811167141</c:v>
                </c:pt>
                <c:pt idx="68">
                  <c:v>-66328.897103996074</c:v>
                </c:pt>
                <c:pt idx="69">
                  <c:v>-52585.446684475501</c:v>
                </c:pt>
                <c:pt idx="70">
                  <c:v>-59403.205971805961</c:v>
                </c:pt>
                <c:pt idx="71">
                  <c:v>-58890.936463533086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A-473C-BDA7-191EE8F6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139056"/>
        <c:axId val="1301871712"/>
      </c:lineChart>
      <c:catAx>
        <c:axId val="27913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71712"/>
        <c:crosses val="autoZero"/>
        <c:auto val="1"/>
        <c:lblAlgn val="ctr"/>
        <c:lblOffset val="100"/>
        <c:noMultiLvlLbl val="0"/>
      </c:catAx>
      <c:valAx>
        <c:axId val="13018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3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38100</xdr:rowOff>
    </xdr:from>
    <xdr:to>
      <xdr:col>22</xdr:col>
      <xdr:colOff>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3A42E-5910-4D0E-B2A6-417DBE1F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14</xdr:row>
      <xdr:rowOff>114300</xdr:rowOff>
    </xdr:from>
    <xdr:to>
      <xdr:col>21</xdr:col>
      <xdr:colOff>601980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4C1539-FE18-46C9-9529-67E836906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106680</xdr:rowOff>
    </xdr:from>
    <xdr:to>
      <xdr:col>14</xdr:col>
      <xdr:colOff>548640</xdr:colOff>
      <xdr:row>12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17BAE-EE8B-439E-9101-672B62340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586740</xdr:colOff>
      <xdr:row>0</xdr:row>
      <xdr:rowOff>106680</xdr:rowOff>
    </xdr:from>
    <xdr:to>
      <xdr:col>20</xdr:col>
      <xdr:colOff>495300</xdr:colOff>
      <xdr:row>12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4BE6E-49FE-4B5A-8298-F1C2E9634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13</xdr:row>
      <xdr:rowOff>83820</xdr:rowOff>
    </xdr:from>
    <xdr:to>
      <xdr:col>14</xdr:col>
      <xdr:colOff>563880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3CE5B-B25C-49FF-B620-A39E1E55B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0</xdr:row>
      <xdr:rowOff>91440</xdr:rowOff>
    </xdr:from>
    <xdr:to>
      <xdr:col>20</xdr:col>
      <xdr:colOff>15240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33968-CC3F-4553-8CD6-D168C1B2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16</xdr:row>
      <xdr:rowOff>15240</xdr:rowOff>
    </xdr:from>
    <xdr:to>
      <xdr:col>20</xdr:col>
      <xdr:colOff>15240</xdr:colOff>
      <xdr:row>29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34211-464B-432A-9CBC-14536CFA2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22860</xdr:rowOff>
    </xdr:from>
    <xdr:to>
      <xdr:col>21</xdr:col>
      <xdr:colOff>30480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FAF4E-3BF9-4D25-8B8D-493C9946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15</xdr:row>
      <xdr:rowOff>114300</xdr:rowOff>
    </xdr:from>
    <xdr:to>
      <xdr:col>21</xdr:col>
      <xdr:colOff>53340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83AFE-AA1F-46FE-973D-BC793F51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workbookViewId="0">
      <selection activeCell="G2" sqref="G2"/>
    </sheetView>
  </sheetViews>
  <sheetFormatPr defaultRowHeight="14.4" x14ac:dyDescent="0.3"/>
  <cols>
    <col min="1" max="1" width="9.5546875" bestFit="1" customWidth="1"/>
    <col min="2" max="2" width="19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2</v>
      </c>
      <c r="G1" t="s">
        <v>3</v>
      </c>
    </row>
    <row r="2" spans="1:7" x14ac:dyDescent="0.3">
      <c r="A2" s="1">
        <v>42552</v>
      </c>
      <c r="B2">
        <v>176732</v>
      </c>
      <c r="C2">
        <f>B2+B14</f>
        <v>383304</v>
      </c>
      <c r="D2">
        <f>C14*12/SUM($B$2:$B$25)</f>
        <v>0.97067145005143896</v>
      </c>
      <c r="E2">
        <v>1</v>
      </c>
      <c r="F2">
        <f>E2*1626+177118</f>
        <v>178744</v>
      </c>
      <c r="G2">
        <f>F2*D2</f>
        <v>173501.69766799439</v>
      </c>
    </row>
    <row r="3" spans="1:7" x14ac:dyDescent="0.3">
      <c r="A3" s="1">
        <v>42583</v>
      </c>
      <c r="B3">
        <v>180486</v>
      </c>
      <c r="C3">
        <f t="shared" ref="C3:C13" si="0">B3+B15</f>
        <v>361769</v>
      </c>
      <c r="D3">
        <f t="shared" ref="D3:D25" si="1">C3*12/SUM($B$2:$B$25)</f>
        <v>0.91613664301353237</v>
      </c>
      <c r="E3">
        <v>2</v>
      </c>
      <c r="F3">
        <f t="shared" ref="F3:F66" si="2">E3*1626+177118</f>
        <v>180370</v>
      </c>
      <c r="G3">
        <f t="shared" ref="G3:G66" si="3">F3*D3</f>
        <v>165243.56630035082</v>
      </c>
    </row>
    <row r="4" spans="1:7" x14ac:dyDescent="0.3">
      <c r="A4" s="1">
        <v>42614</v>
      </c>
      <c r="B4">
        <v>180455</v>
      </c>
      <c r="C4">
        <f t="shared" si="0"/>
        <v>356680</v>
      </c>
      <c r="D4">
        <f t="shared" si="1"/>
        <v>0.90324936031021652</v>
      </c>
      <c r="E4">
        <v>3</v>
      </c>
      <c r="F4">
        <f t="shared" si="2"/>
        <v>181996</v>
      </c>
      <c r="G4">
        <f t="shared" si="3"/>
        <v>164387.77057901816</v>
      </c>
    </row>
    <row r="5" spans="1:7" x14ac:dyDescent="0.3">
      <c r="A5" s="1">
        <v>42644</v>
      </c>
      <c r="B5">
        <v>185070</v>
      </c>
      <c r="C5">
        <f t="shared" si="0"/>
        <v>371350</v>
      </c>
      <c r="D5">
        <f t="shared" si="1"/>
        <v>0.94039937745654067</v>
      </c>
      <c r="E5">
        <v>4</v>
      </c>
      <c r="F5">
        <f t="shared" si="2"/>
        <v>183622</v>
      </c>
      <c r="G5">
        <f t="shared" si="3"/>
        <v>172678.01448732492</v>
      </c>
    </row>
    <row r="6" spans="1:7" x14ac:dyDescent="0.3">
      <c r="A6" s="1">
        <v>42675</v>
      </c>
      <c r="B6">
        <v>195915</v>
      </c>
      <c r="C6">
        <f t="shared" si="0"/>
        <v>391537</v>
      </c>
      <c r="D6">
        <f t="shared" si="1"/>
        <v>0.99152053602047008</v>
      </c>
      <c r="E6">
        <v>5</v>
      </c>
      <c r="F6">
        <f t="shared" si="2"/>
        <v>185248</v>
      </c>
      <c r="G6">
        <f t="shared" si="3"/>
        <v>183677.19625672005</v>
      </c>
    </row>
    <row r="7" spans="1:7" x14ac:dyDescent="0.3">
      <c r="A7" s="1">
        <v>42705</v>
      </c>
      <c r="B7">
        <v>194849</v>
      </c>
      <c r="C7">
        <f t="shared" si="0"/>
        <v>390320</v>
      </c>
      <c r="D7">
        <f t="shared" si="1"/>
        <v>0.9884386293492311</v>
      </c>
      <c r="E7">
        <v>6</v>
      </c>
      <c r="F7">
        <f t="shared" si="2"/>
        <v>186874</v>
      </c>
      <c r="G7">
        <f t="shared" si="3"/>
        <v>184713.48042100822</v>
      </c>
    </row>
    <row r="8" spans="1:7" x14ac:dyDescent="0.3">
      <c r="A8" s="1">
        <v>42736</v>
      </c>
      <c r="B8">
        <v>175999</v>
      </c>
      <c r="C8">
        <f t="shared" si="0"/>
        <v>362796</v>
      </c>
      <c r="D8">
        <f t="shared" si="1"/>
        <v>0.9187373974517925</v>
      </c>
      <c r="E8">
        <v>7</v>
      </c>
      <c r="F8">
        <f t="shared" si="2"/>
        <v>188500</v>
      </c>
      <c r="G8">
        <f t="shared" si="3"/>
        <v>173181.9994196629</v>
      </c>
    </row>
    <row r="9" spans="1:7" x14ac:dyDescent="0.3">
      <c r="A9" s="1">
        <v>42767</v>
      </c>
      <c r="B9">
        <v>167606</v>
      </c>
      <c r="C9">
        <f t="shared" si="0"/>
        <v>351741</v>
      </c>
      <c r="D9">
        <f t="shared" si="1"/>
        <v>0.89074193463293672</v>
      </c>
      <c r="E9">
        <v>8</v>
      </c>
      <c r="F9">
        <f t="shared" si="2"/>
        <v>190126</v>
      </c>
      <c r="G9">
        <f t="shared" si="3"/>
        <v>169353.20106402173</v>
      </c>
    </row>
    <row r="10" spans="1:7" x14ac:dyDescent="0.3">
      <c r="A10" s="1">
        <v>42795</v>
      </c>
      <c r="B10">
        <v>204624</v>
      </c>
      <c r="C10">
        <f t="shared" si="0"/>
        <v>405134</v>
      </c>
      <c r="D10">
        <f t="shared" si="1"/>
        <v>1.0259533092405497</v>
      </c>
      <c r="E10">
        <v>9</v>
      </c>
      <c r="F10">
        <f t="shared" si="2"/>
        <v>191752</v>
      </c>
      <c r="G10">
        <f t="shared" si="3"/>
        <v>196728.5989534939</v>
      </c>
    </row>
    <row r="11" spans="1:7" x14ac:dyDescent="0.3">
      <c r="A11" s="1">
        <v>42826</v>
      </c>
      <c r="B11">
        <v>208619</v>
      </c>
      <c r="C11">
        <f t="shared" si="0"/>
        <v>419625</v>
      </c>
      <c r="D11">
        <f t="shared" si="1"/>
        <v>1.0626500303358042</v>
      </c>
      <c r="E11">
        <v>10</v>
      </c>
      <c r="F11">
        <f t="shared" si="2"/>
        <v>193378</v>
      </c>
      <c r="G11">
        <f t="shared" si="3"/>
        <v>205493.13756627715</v>
      </c>
    </row>
    <row r="12" spans="1:7" x14ac:dyDescent="0.3">
      <c r="A12" s="1">
        <v>42856</v>
      </c>
      <c r="B12">
        <v>211209</v>
      </c>
      <c r="C12">
        <f t="shared" si="0"/>
        <v>449365</v>
      </c>
      <c r="D12">
        <f t="shared" si="1"/>
        <v>1.1379630166978818</v>
      </c>
      <c r="E12">
        <v>11</v>
      </c>
      <c r="F12">
        <f t="shared" si="2"/>
        <v>195004</v>
      </c>
      <c r="G12">
        <f t="shared" si="3"/>
        <v>221907.34010815373</v>
      </c>
    </row>
    <row r="13" spans="1:7" x14ac:dyDescent="0.3">
      <c r="A13" s="1">
        <v>42887</v>
      </c>
      <c r="B13">
        <v>235248</v>
      </c>
      <c r="C13">
        <f t="shared" si="0"/>
        <v>495004</v>
      </c>
      <c r="D13">
        <f t="shared" si="1"/>
        <v>1.2535383154396054</v>
      </c>
      <c r="E13">
        <v>12</v>
      </c>
      <c r="F13">
        <f t="shared" si="2"/>
        <v>196630</v>
      </c>
      <c r="G13">
        <f t="shared" si="3"/>
        <v>246483.23896488961</v>
      </c>
    </row>
    <row r="14" spans="1:7" x14ac:dyDescent="0.3">
      <c r="A14" s="1">
        <v>42917</v>
      </c>
      <c r="B14">
        <v>206572</v>
      </c>
      <c r="C14">
        <f>B2+B14</f>
        <v>383304</v>
      </c>
      <c r="D14">
        <f t="shared" si="1"/>
        <v>0.97067145005143896</v>
      </c>
      <c r="E14">
        <v>13</v>
      </c>
      <c r="F14">
        <f t="shared" si="2"/>
        <v>198256</v>
      </c>
      <c r="G14">
        <f t="shared" si="3"/>
        <v>192441.43900139807</v>
      </c>
    </row>
    <row r="15" spans="1:7" x14ac:dyDescent="0.3">
      <c r="A15" s="1">
        <v>42948</v>
      </c>
      <c r="B15">
        <v>181283</v>
      </c>
      <c r="C15">
        <f t="shared" ref="C15:C25" si="4">B3+B15</f>
        <v>361769</v>
      </c>
      <c r="D15">
        <f t="shared" si="1"/>
        <v>0.91613664301353237</v>
      </c>
      <c r="E15">
        <v>14</v>
      </c>
      <c r="F15">
        <f t="shared" si="2"/>
        <v>199882</v>
      </c>
      <c r="G15">
        <f t="shared" si="3"/>
        <v>183119.22447883087</v>
      </c>
    </row>
    <row r="16" spans="1:7" x14ac:dyDescent="0.3">
      <c r="A16" s="1">
        <v>42979</v>
      </c>
      <c r="B16">
        <v>176225</v>
      </c>
      <c r="C16">
        <f t="shared" si="4"/>
        <v>356680</v>
      </c>
      <c r="D16">
        <f t="shared" si="1"/>
        <v>0.90324936031021652</v>
      </c>
      <c r="E16">
        <v>15</v>
      </c>
      <c r="F16">
        <f t="shared" si="2"/>
        <v>201508</v>
      </c>
      <c r="G16">
        <f t="shared" si="3"/>
        <v>182011.97209739112</v>
      </c>
    </row>
    <row r="17" spans="1:7" x14ac:dyDescent="0.3">
      <c r="A17" s="1">
        <v>43009</v>
      </c>
      <c r="B17">
        <v>186280</v>
      </c>
      <c r="C17">
        <f t="shared" si="4"/>
        <v>371350</v>
      </c>
      <c r="D17">
        <f t="shared" si="1"/>
        <v>0.94039937745654067</v>
      </c>
      <c r="E17">
        <v>16</v>
      </c>
      <c r="F17">
        <f t="shared" si="2"/>
        <v>203134</v>
      </c>
      <c r="G17">
        <f t="shared" si="3"/>
        <v>191027.08714025695</v>
      </c>
    </row>
    <row r="18" spans="1:7" x14ac:dyDescent="0.3">
      <c r="A18" s="1">
        <v>43040</v>
      </c>
      <c r="B18">
        <v>195622</v>
      </c>
      <c r="C18">
        <f t="shared" si="4"/>
        <v>391537</v>
      </c>
      <c r="D18">
        <f t="shared" si="1"/>
        <v>0.99152053602047008</v>
      </c>
      <c r="E18">
        <v>17</v>
      </c>
      <c r="F18">
        <f t="shared" si="2"/>
        <v>204760</v>
      </c>
      <c r="G18">
        <f t="shared" si="3"/>
        <v>203023.74495555146</v>
      </c>
    </row>
    <row r="19" spans="1:7" x14ac:dyDescent="0.3">
      <c r="A19" s="1">
        <v>43070</v>
      </c>
      <c r="B19">
        <v>195471</v>
      </c>
      <c r="C19">
        <f t="shared" si="4"/>
        <v>390320</v>
      </c>
      <c r="D19">
        <f t="shared" si="1"/>
        <v>0.9884386293492311</v>
      </c>
      <c r="E19">
        <v>18</v>
      </c>
      <c r="F19">
        <f t="shared" si="2"/>
        <v>206386</v>
      </c>
      <c r="G19">
        <f t="shared" si="3"/>
        <v>203999.89495687041</v>
      </c>
    </row>
    <row r="20" spans="1:7" x14ac:dyDescent="0.3">
      <c r="A20" s="1">
        <v>43101</v>
      </c>
      <c r="B20">
        <v>186797</v>
      </c>
      <c r="C20">
        <f t="shared" si="4"/>
        <v>362796</v>
      </c>
      <c r="D20">
        <f t="shared" si="1"/>
        <v>0.9187373974517925</v>
      </c>
      <c r="E20">
        <v>19</v>
      </c>
      <c r="F20">
        <f t="shared" si="2"/>
        <v>208012</v>
      </c>
      <c r="G20">
        <f t="shared" si="3"/>
        <v>191108.40351874227</v>
      </c>
    </row>
    <row r="21" spans="1:7" x14ac:dyDescent="0.3">
      <c r="A21" s="1">
        <v>43132</v>
      </c>
      <c r="B21">
        <v>184135</v>
      </c>
      <c r="C21">
        <f t="shared" si="4"/>
        <v>351741</v>
      </c>
      <c r="D21">
        <f t="shared" si="1"/>
        <v>0.89074193463293672</v>
      </c>
      <c r="E21">
        <v>20</v>
      </c>
      <c r="F21">
        <f t="shared" si="2"/>
        <v>209638</v>
      </c>
      <c r="G21">
        <f t="shared" si="3"/>
        <v>186733.35769257959</v>
      </c>
    </row>
    <row r="22" spans="1:7" x14ac:dyDescent="0.3">
      <c r="A22" s="1">
        <v>43160</v>
      </c>
      <c r="B22">
        <v>200510</v>
      </c>
      <c r="C22">
        <f t="shared" si="4"/>
        <v>405134</v>
      </c>
      <c r="D22">
        <f t="shared" si="1"/>
        <v>1.0259533092405497</v>
      </c>
      <c r="E22">
        <v>21</v>
      </c>
      <c r="F22">
        <f t="shared" si="2"/>
        <v>211264</v>
      </c>
      <c r="G22">
        <f t="shared" si="3"/>
        <v>216746.99992339549</v>
      </c>
    </row>
    <row r="23" spans="1:7" x14ac:dyDescent="0.3">
      <c r="A23" s="1">
        <v>43191</v>
      </c>
      <c r="B23">
        <v>211006</v>
      </c>
      <c r="C23">
        <f t="shared" si="4"/>
        <v>419625</v>
      </c>
      <c r="D23">
        <f t="shared" si="1"/>
        <v>1.0626500303358042</v>
      </c>
      <c r="E23">
        <v>22</v>
      </c>
      <c r="F23">
        <f t="shared" si="2"/>
        <v>212890</v>
      </c>
      <c r="G23">
        <f t="shared" si="3"/>
        <v>226227.56495818935</v>
      </c>
    </row>
    <row r="24" spans="1:7" x14ac:dyDescent="0.3">
      <c r="A24" s="1">
        <v>43221</v>
      </c>
      <c r="B24">
        <v>238156</v>
      </c>
      <c r="C24">
        <f t="shared" si="4"/>
        <v>449365</v>
      </c>
      <c r="D24">
        <f t="shared" si="1"/>
        <v>1.1379630166978818</v>
      </c>
      <c r="E24">
        <v>23</v>
      </c>
      <c r="F24">
        <f t="shared" si="2"/>
        <v>214516</v>
      </c>
      <c r="G24">
        <f t="shared" si="3"/>
        <v>244111.27448996282</v>
      </c>
    </row>
    <row r="25" spans="1:7" x14ac:dyDescent="0.3">
      <c r="A25" s="1">
        <v>43252</v>
      </c>
      <c r="B25">
        <v>259756</v>
      </c>
      <c r="C25">
        <f t="shared" si="4"/>
        <v>495004</v>
      </c>
      <c r="D25">
        <f t="shared" si="1"/>
        <v>1.2535383154396054</v>
      </c>
      <c r="E25">
        <v>24</v>
      </c>
      <c r="F25">
        <f t="shared" si="2"/>
        <v>216142</v>
      </c>
      <c r="G25">
        <f t="shared" si="3"/>
        <v>270942.27857574716</v>
      </c>
    </row>
    <row r="26" spans="1:7" x14ac:dyDescent="0.3">
      <c r="A26" s="1">
        <v>43282</v>
      </c>
      <c r="D26">
        <f>D14</f>
        <v>0.97067145005143896</v>
      </c>
      <c r="E26">
        <v>25</v>
      </c>
      <c r="F26">
        <f t="shared" si="2"/>
        <v>217768</v>
      </c>
      <c r="G26">
        <f t="shared" si="3"/>
        <v>211381.18033480176</v>
      </c>
    </row>
    <row r="27" spans="1:7" x14ac:dyDescent="0.3">
      <c r="A27" s="1">
        <v>43313</v>
      </c>
      <c r="D27">
        <f t="shared" ref="D27:D73" si="5">D15</f>
        <v>0.91613664301353237</v>
      </c>
      <c r="E27">
        <v>26</v>
      </c>
      <c r="F27">
        <f t="shared" si="2"/>
        <v>219394</v>
      </c>
      <c r="G27">
        <f t="shared" si="3"/>
        <v>200994.88265731093</v>
      </c>
    </row>
    <row r="28" spans="1:7" x14ac:dyDescent="0.3">
      <c r="A28" s="1">
        <v>43344</v>
      </c>
      <c r="D28">
        <f t="shared" si="5"/>
        <v>0.90324936031021652</v>
      </c>
      <c r="E28">
        <v>27</v>
      </c>
      <c r="F28">
        <f t="shared" si="2"/>
        <v>221020</v>
      </c>
      <c r="G28">
        <f t="shared" si="3"/>
        <v>199636.17361576407</v>
      </c>
    </row>
    <row r="29" spans="1:7" x14ac:dyDescent="0.3">
      <c r="A29" s="1">
        <v>43374</v>
      </c>
      <c r="D29">
        <f t="shared" si="5"/>
        <v>0.94039937745654067</v>
      </c>
      <c r="E29">
        <v>28</v>
      </c>
      <c r="F29">
        <f t="shared" si="2"/>
        <v>222646</v>
      </c>
      <c r="G29">
        <f t="shared" si="3"/>
        <v>209376.15979318894</v>
      </c>
    </row>
    <row r="30" spans="1:7" x14ac:dyDescent="0.3">
      <c r="A30" s="1">
        <v>43405</v>
      </c>
      <c r="D30">
        <f t="shared" si="5"/>
        <v>0.99152053602047008</v>
      </c>
      <c r="E30">
        <v>29</v>
      </c>
      <c r="F30">
        <f t="shared" si="2"/>
        <v>224272</v>
      </c>
      <c r="G30">
        <f t="shared" si="3"/>
        <v>222370.29365438287</v>
      </c>
    </row>
    <row r="31" spans="1:7" x14ac:dyDescent="0.3">
      <c r="A31" s="1">
        <v>43435</v>
      </c>
      <c r="D31">
        <f t="shared" si="5"/>
        <v>0.9884386293492311</v>
      </c>
      <c r="E31">
        <v>30</v>
      </c>
      <c r="F31">
        <f t="shared" si="2"/>
        <v>225898</v>
      </c>
      <c r="G31">
        <f t="shared" si="3"/>
        <v>223286.3094927326</v>
      </c>
    </row>
    <row r="32" spans="1:7" x14ac:dyDescent="0.3">
      <c r="A32" s="1">
        <v>43466</v>
      </c>
      <c r="D32">
        <f t="shared" si="5"/>
        <v>0.9187373974517925</v>
      </c>
      <c r="E32">
        <v>31</v>
      </c>
      <c r="F32">
        <f t="shared" si="2"/>
        <v>227524</v>
      </c>
      <c r="G32">
        <f t="shared" si="3"/>
        <v>209034.80761782164</v>
      </c>
    </row>
    <row r="33" spans="1:7" x14ac:dyDescent="0.3">
      <c r="A33" s="1">
        <v>43497</v>
      </c>
      <c r="D33">
        <f t="shared" si="5"/>
        <v>0.89074193463293672</v>
      </c>
      <c r="E33">
        <v>32</v>
      </c>
      <c r="F33">
        <f t="shared" si="2"/>
        <v>229150</v>
      </c>
      <c r="G33">
        <f t="shared" si="3"/>
        <v>204113.51432113745</v>
      </c>
    </row>
    <row r="34" spans="1:7" x14ac:dyDescent="0.3">
      <c r="A34" s="1">
        <v>43525</v>
      </c>
      <c r="D34">
        <f t="shared" si="5"/>
        <v>1.0259533092405497</v>
      </c>
      <c r="E34">
        <v>33</v>
      </c>
      <c r="F34">
        <f t="shared" si="2"/>
        <v>230776</v>
      </c>
      <c r="G34">
        <f t="shared" si="3"/>
        <v>236765.4008932971</v>
      </c>
    </row>
    <row r="35" spans="1:7" x14ac:dyDescent="0.3">
      <c r="A35" s="1">
        <v>43556</v>
      </c>
      <c r="D35">
        <f t="shared" si="5"/>
        <v>1.0626500303358042</v>
      </c>
      <c r="E35">
        <v>34</v>
      </c>
      <c r="F35">
        <f t="shared" si="2"/>
        <v>232402</v>
      </c>
      <c r="G35">
        <f t="shared" si="3"/>
        <v>246961.99235010156</v>
      </c>
    </row>
    <row r="36" spans="1:7" x14ac:dyDescent="0.3">
      <c r="A36" s="1">
        <v>43586</v>
      </c>
      <c r="D36">
        <f t="shared" si="5"/>
        <v>1.1379630166978818</v>
      </c>
      <c r="E36">
        <v>35</v>
      </c>
      <c r="F36">
        <f t="shared" si="2"/>
        <v>234028</v>
      </c>
      <c r="G36">
        <f t="shared" si="3"/>
        <v>266315.20887177187</v>
      </c>
    </row>
    <row r="37" spans="1:7" x14ac:dyDescent="0.3">
      <c r="A37" s="1">
        <v>43617</v>
      </c>
      <c r="D37">
        <f t="shared" si="5"/>
        <v>1.2535383154396054</v>
      </c>
      <c r="E37">
        <v>36</v>
      </c>
      <c r="F37">
        <f t="shared" si="2"/>
        <v>235654</v>
      </c>
      <c r="G37">
        <f t="shared" si="3"/>
        <v>295401.31818660477</v>
      </c>
    </row>
    <row r="38" spans="1:7" x14ac:dyDescent="0.3">
      <c r="A38" s="1">
        <v>43647</v>
      </c>
      <c r="D38">
        <f t="shared" si="5"/>
        <v>0.97067145005143896</v>
      </c>
      <c r="E38">
        <v>37</v>
      </c>
      <c r="F38">
        <f t="shared" si="2"/>
        <v>237280</v>
      </c>
      <c r="G38">
        <f t="shared" si="3"/>
        <v>230320.92166820544</v>
      </c>
    </row>
    <row r="39" spans="1:7" x14ac:dyDescent="0.3">
      <c r="A39" s="1">
        <v>43678</v>
      </c>
      <c r="D39">
        <f t="shared" si="5"/>
        <v>0.91613664301353237</v>
      </c>
      <c r="E39">
        <v>38</v>
      </c>
      <c r="F39">
        <f t="shared" si="2"/>
        <v>238906</v>
      </c>
      <c r="G39">
        <f t="shared" si="3"/>
        <v>218870.54083579098</v>
      </c>
    </row>
    <row r="40" spans="1:7" x14ac:dyDescent="0.3">
      <c r="A40" s="1">
        <v>43709</v>
      </c>
      <c r="D40">
        <f t="shared" si="5"/>
        <v>0.90324936031021652</v>
      </c>
      <c r="E40">
        <v>39</v>
      </c>
      <c r="F40">
        <f t="shared" si="2"/>
        <v>240532</v>
      </c>
      <c r="G40">
        <f t="shared" si="3"/>
        <v>217260.37513413699</v>
      </c>
    </row>
    <row r="41" spans="1:7" x14ac:dyDescent="0.3">
      <c r="A41" s="1">
        <v>43739</v>
      </c>
      <c r="D41">
        <f t="shared" si="5"/>
        <v>0.94039937745654067</v>
      </c>
      <c r="E41">
        <v>40</v>
      </c>
      <c r="F41">
        <f t="shared" si="2"/>
        <v>242158</v>
      </c>
      <c r="G41">
        <f t="shared" si="3"/>
        <v>227725.23244612096</v>
      </c>
    </row>
    <row r="42" spans="1:7" x14ac:dyDescent="0.3">
      <c r="A42" s="1">
        <v>43770</v>
      </c>
      <c r="D42">
        <f t="shared" si="5"/>
        <v>0.99152053602047008</v>
      </c>
      <c r="E42">
        <v>41</v>
      </c>
      <c r="F42">
        <f t="shared" si="2"/>
        <v>243784</v>
      </c>
      <c r="G42">
        <f t="shared" si="3"/>
        <v>241716.84235321428</v>
      </c>
    </row>
    <row r="43" spans="1:7" x14ac:dyDescent="0.3">
      <c r="A43" s="1">
        <v>43800</v>
      </c>
      <c r="D43">
        <f t="shared" si="5"/>
        <v>0.9884386293492311</v>
      </c>
      <c r="E43">
        <v>42</v>
      </c>
      <c r="F43">
        <f t="shared" si="2"/>
        <v>245410</v>
      </c>
      <c r="G43">
        <f t="shared" si="3"/>
        <v>242572.72402859479</v>
      </c>
    </row>
    <row r="44" spans="1:7" x14ac:dyDescent="0.3">
      <c r="A44" s="1">
        <v>43831</v>
      </c>
      <c r="D44">
        <f t="shared" si="5"/>
        <v>0.9187373974517925</v>
      </c>
      <c r="E44">
        <v>43</v>
      </c>
      <c r="F44">
        <f t="shared" si="2"/>
        <v>247036</v>
      </c>
      <c r="G44">
        <f t="shared" si="3"/>
        <v>226961.21171690102</v>
      </c>
    </row>
    <row r="45" spans="1:7" x14ac:dyDescent="0.3">
      <c r="A45" s="1">
        <v>43862</v>
      </c>
      <c r="D45">
        <f t="shared" si="5"/>
        <v>0.89074193463293672</v>
      </c>
      <c r="E45">
        <v>44</v>
      </c>
      <c r="F45">
        <f t="shared" si="2"/>
        <v>248662</v>
      </c>
      <c r="G45">
        <f t="shared" si="3"/>
        <v>221493.67094969531</v>
      </c>
    </row>
    <row r="46" spans="1:7" x14ac:dyDescent="0.3">
      <c r="A46" s="1">
        <v>43891</v>
      </c>
      <c r="D46">
        <f t="shared" si="5"/>
        <v>1.0259533092405497</v>
      </c>
      <c r="E46">
        <v>45</v>
      </c>
      <c r="F46">
        <f t="shared" si="2"/>
        <v>250288</v>
      </c>
      <c r="G46">
        <f t="shared" si="3"/>
        <v>256783.80186319872</v>
      </c>
    </row>
    <row r="47" spans="1:7" x14ac:dyDescent="0.3">
      <c r="A47" s="1">
        <v>43922</v>
      </c>
      <c r="D47">
        <f t="shared" si="5"/>
        <v>1.0626500303358042</v>
      </c>
      <c r="E47">
        <v>46</v>
      </c>
      <c r="F47">
        <f t="shared" si="2"/>
        <v>251914</v>
      </c>
      <c r="G47">
        <f t="shared" si="3"/>
        <v>267696.41974201379</v>
      </c>
    </row>
    <row r="48" spans="1:7" x14ac:dyDescent="0.3">
      <c r="A48" s="1">
        <v>43952</v>
      </c>
      <c r="D48">
        <f t="shared" si="5"/>
        <v>1.1379630166978818</v>
      </c>
      <c r="E48">
        <v>47</v>
      </c>
      <c r="F48">
        <f t="shared" si="2"/>
        <v>253540</v>
      </c>
      <c r="G48">
        <f t="shared" si="3"/>
        <v>288519.14325358096</v>
      </c>
    </row>
    <row r="49" spans="1:7" x14ac:dyDescent="0.3">
      <c r="A49" s="1">
        <v>43983</v>
      </c>
      <c r="D49">
        <f t="shared" si="5"/>
        <v>1.2535383154396054</v>
      </c>
      <c r="E49">
        <v>48</v>
      </c>
      <c r="F49">
        <f t="shared" si="2"/>
        <v>255166</v>
      </c>
      <c r="G49">
        <f t="shared" si="3"/>
        <v>319860.35779746232</v>
      </c>
    </row>
    <row r="50" spans="1:7" x14ac:dyDescent="0.3">
      <c r="A50" s="1">
        <v>44013</v>
      </c>
      <c r="D50">
        <f t="shared" si="5"/>
        <v>0.97067145005143896</v>
      </c>
      <c r="E50">
        <v>49</v>
      </c>
      <c r="F50">
        <f t="shared" si="2"/>
        <v>256792</v>
      </c>
      <c r="G50">
        <f t="shared" si="3"/>
        <v>249260.66300160912</v>
      </c>
    </row>
    <row r="51" spans="1:7" x14ac:dyDescent="0.3">
      <c r="A51" s="1">
        <v>44044</v>
      </c>
      <c r="D51">
        <f t="shared" si="5"/>
        <v>0.91613664301353237</v>
      </c>
      <c r="E51">
        <v>50</v>
      </c>
      <c r="F51">
        <f t="shared" si="2"/>
        <v>258418</v>
      </c>
      <c r="G51">
        <f t="shared" si="3"/>
        <v>236746.199014271</v>
      </c>
    </row>
    <row r="52" spans="1:7" x14ac:dyDescent="0.3">
      <c r="A52" s="1">
        <v>44075</v>
      </c>
      <c r="D52">
        <f t="shared" si="5"/>
        <v>0.90324936031021652</v>
      </c>
      <c r="E52">
        <v>51</v>
      </c>
      <c r="F52">
        <f t="shared" si="2"/>
        <v>260044</v>
      </c>
      <c r="G52">
        <f t="shared" si="3"/>
        <v>234884.57665250995</v>
      </c>
    </row>
    <row r="53" spans="1:7" x14ac:dyDescent="0.3">
      <c r="A53" s="1">
        <v>44105</v>
      </c>
      <c r="D53">
        <f t="shared" si="5"/>
        <v>0.94039937745654067</v>
      </c>
      <c r="E53">
        <v>52</v>
      </c>
      <c r="F53">
        <f t="shared" si="2"/>
        <v>261670</v>
      </c>
      <c r="G53">
        <f t="shared" si="3"/>
        <v>246074.30509905299</v>
      </c>
    </row>
    <row r="54" spans="1:7" x14ac:dyDescent="0.3">
      <c r="A54" s="1">
        <v>44136</v>
      </c>
      <c r="D54">
        <f t="shared" si="5"/>
        <v>0.99152053602047008</v>
      </c>
      <c r="E54">
        <v>53</v>
      </c>
      <c r="F54">
        <f t="shared" si="2"/>
        <v>263296</v>
      </c>
      <c r="G54">
        <f t="shared" si="3"/>
        <v>261063.39105204568</v>
      </c>
    </row>
    <row r="55" spans="1:7" x14ac:dyDescent="0.3">
      <c r="A55" s="1">
        <v>44166</v>
      </c>
      <c r="D55">
        <f t="shared" si="5"/>
        <v>0.9884386293492311</v>
      </c>
      <c r="E55">
        <v>54</v>
      </c>
      <c r="F55">
        <f t="shared" si="2"/>
        <v>264922</v>
      </c>
      <c r="G55">
        <f t="shared" si="3"/>
        <v>261859.13856445701</v>
      </c>
    </row>
    <row r="56" spans="1:7" x14ac:dyDescent="0.3">
      <c r="A56" s="1">
        <v>44197</v>
      </c>
      <c r="D56">
        <f t="shared" si="5"/>
        <v>0.9187373974517925</v>
      </c>
      <c r="E56">
        <v>55</v>
      </c>
      <c r="F56">
        <f t="shared" si="2"/>
        <v>266548</v>
      </c>
      <c r="G56">
        <f t="shared" si="3"/>
        <v>244887.61581598039</v>
      </c>
    </row>
    <row r="57" spans="1:7" x14ac:dyDescent="0.3">
      <c r="A57" s="1">
        <v>44228</v>
      </c>
      <c r="D57">
        <f t="shared" si="5"/>
        <v>0.89074193463293672</v>
      </c>
      <c r="E57">
        <v>56</v>
      </c>
      <c r="F57">
        <f t="shared" si="2"/>
        <v>268174</v>
      </c>
      <c r="G57">
        <f t="shared" si="3"/>
        <v>238873.82757825317</v>
      </c>
    </row>
    <row r="58" spans="1:7" x14ac:dyDescent="0.3">
      <c r="A58" s="1">
        <v>44256</v>
      </c>
      <c r="D58">
        <f t="shared" si="5"/>
        <v>1.0259533092405497</v>
      </c>
      <c r="E58">
        <v>57</v>
      </c>
      <c r="F58">
        <f t="shared" si="2"/>
        <v>269800</v>
      </c>
      <c r="G58">
        <f t="shared" si="3"/>
        <v>276802.20283310034</v>
      </c>
    </row>
    <row r="59" spans="1:7" x14ac:dyDescent="0.3">
      <c r="A59" s="1">
        <v>44287</v>
      </c>
      <c r="D59">
        <f t="shared" si="5"/>
        <v>1.0626500303358042</v>
      </c>
      <c r="E59">
        <v>58</v>
      </c>
      <c r="F59">
        <f t="shared" si="2"/>
        <v>271426</v>
      </c>
      <c r="G59">
        <f t="shared" si="3"/>
        <v>288430.847133926</v>
      </c>
    </row>
    <row r="60" spans="1:7" x14ac:dyDescent="0.3">
      <c r="A60" s="1">
        <v>44317</v>
      </c>
      <c r="D60">
        <f t="shared" si="5"/>
        <v>1.1379630166978818</v>
      </c>
      <c r="E60">
        <v>59</v>
      </c>
      <c r="F60">
        <f t="shared" si="2"/>
        <v>273052</v>
      </c>
      <c r="G60">
        <f t="shared" si="3"/>
        <v>310723.07763539004</v>
      </c>
    </row>
    <row r="61" spans="1:7" x14ac:dyDescent="0.3">
      <c r="A61" s="1">
        <v>44348</v>
      </c>
      <c r="D61">
        <f t="shared" si="5"/>
        <v>1.2535383154396054</v>
      </c>
      <c r="E61">
        <v>60</v>
      </c>
      <c r="F61">
        <f t="shared" si="2"/>
        <v>274678</v>
      </c>
      <c r="G61">
        <f t="shared" si="3"/>
        <v>344319.39740831993</v>
      </c>
    </row>
    <row r="62" spans="1:7" x14ac:dyDescent="0.3">
      <c r="A62" s="1">
        <v>44378</v>
      </c>
      <c r="D62">
        <f t="shared" si="5"/>
        <v>0.97067145005143896</v>
      </c>
      <c r="E62">
        <v>61</v>
      </c>
      <c r="F62">
        <f t="shared" si="2"/>
        <v>276304</v>
      </c>
      <c r="G62">
        <f t="shared" si="3"/>
        <v>268200.40433501278</v>
      </c>
    </row>
    <row r="63" spans="1:7" x14ac:dyDescent="0.3">
      <c r="A63" s="1">
        <v>44409</v>
      </c>
      <c r="D63">
        <f t="shared" si="5"/>
        <v>0.91613664301353237</v>
      </c>
      <c r="E63">
        <v>62</v>
      </c>
      <c r="F63">
        <f t="shared" si="2"/>
        <v>277930</v>
      </c>
      <c r="G63">
        <f t="shared" si="3"/>
        <v>254621.85719275105</v>
      </c>
    </row>
    <row r="64" spans="1:7" x14ac:dyDescent="0.3">
      <c r="A64" s="1">
        <v>44440</v>
      </c>
      <c r="D64">
        <f t="shared" si="5"/>
        <v>0.90324936031021652</v>
      </c>
      <c r="E64">
        <v>63</v>
      </c>
      <c r="F64">
        <f t="shared" si="2"/>
        <v>279556</v>
      </c>
      <c r="G64">
        <f t="shared" si="3"/>
        <v>252508.7781708829</v>
      </c>
    </row>
    <row r="65" spans="1:7" x14ac:dyDescent="0.3">
      <c r="A65" s="1">
        <v>44470</v>
      </c>
      <c r="D65">
        <f t="shared" si="5"/>
        <v>0.94039937745654067</v>
      </c>
      <c r="E65">
        <v>64</v>
      </c>
      <c r="F65">
        <f t="shared" si="2"/>
        <v>281182</v>
      </c>
      <c r="G65">
        <f t="shared" si="3"/>
        <v>264423.37775198504</v>
      </c>
    </row>
    <row r="66" spans="1:7" x14ac:dyDescent="0.3">
      <c r="A66" s="1">
        <v>44501</v>
      </c>
      <c r="D66">
        <f t="shared" si="5"/>
        <v>0.99152053602047008</v>
      </c>
      <c r="E66">
        <v>65</v>
      </c>
      <c r="F66">
        <f t="shared" si="2"/>
        <v>282808</v>
      </c>
      <c r="G66">
        <f t="shared" si="3"/>
        <v>280409.93975087709</v>
      </c>
    </row>
    <row r="67" spans="1:7" x14ac:dyDescent="0.3">
      <c r="A67" s="1">
        <v>44531</v>
      </c>
      <c r="D67">
        <f t="shared" si="5"/>
        <v>0.9884386293492311</v>
      </c>
      <c r="E67">
        <v>66</v>
      </c>
      <c r="F67">
        <f t="shared" ref="F67:F73" si="6">E67*1626+177118</f>
        <v>284434</v>
      </c>
      <c r="G67">
        <f t="shared" ref="G67:G73" si="7">F67*D67</f>
        <v>281145.55310031917</v>
      </c>
    </row>
    <row r="68" spans="1:7" x14ac:dyDescent="0.3">
      <c r="A68" s="1">
        <v>44562</v>
      </c>
      <c r="D68">
        <f t="shared" si="5"/>
        <v>0.9187373974517925</v>
      </c>
      <c r="E68">
        <v>67</v>
      </c>
      <c r="F68">
        <f t="shared" si="6"/>
        <v>286060</v>
      </c>
      <c r="G68">
        <f t="shared" si="7"/>
        <v>262814.01991505979</v>
      </c>
    </row>
    <row r="69" spans="1:7" x14ac:dyDescent="0.3">
      <c r="A69" s="1">
        <v>44593</v>
      </c>
      <c r="D69">
        <f t="shared" si="5"/>
        <v>0.89074193463293672</v>
      </c>
      <c r="E69">
        <v>68</v>
      </c>
      <c r="F69">
        <f t="shared" si="6"/>
        <v>287686</v>
      </c>
      <c r="G69">
        <f t="shared" si="7"/>
        <v>256253.98420681103</v>
      </c>
    </row>
    <row r="70" spans="1:7" x14ac:dyDescent="0.3">
      <c r="A70" s="1">
        <v>44621</v>
      </c>
      <c r="D70">
        <f t="shared" si="5"/>
        <v>1.0259533092405497</v>
      </c>
      <c r="E70">
        <v>69</v>
      </c>
      <c r="F70">
        <f t="shared" si="6"/>
        <v>289312</v>
      </c>
      <c r="G70">
        <f t="shared" si="7"/>
        <v>296820.60380300193</v>
      </c>
    </row>
    <row r="71" spans="1:7" x14ac:dyDescent="0.3">
      <c r="A71" s="1">
        <v>44652</v>
      </c>
      <c r="D71">
        <f t="shared" si="5"/>
        <v>1.0626500303358042</v>
      </c>
      <c r="E71">
        <v>70</v>
      </c>
      <c r="F71">
        <f t="shared" si="6"/>
        <v>290938</v>
      </c>
      <c r="G71">
        <f t="shared" si="7"/>
        <v>309165.27452583821</v>
      </c>
    </row>
    <row r="72" spans="1:7" x14ac:dyDescent="0.3">
      <c r="A72" s="1">
        <v>44682</v>
      </c>
      <c r="D72">
        <f t="shared" si="5"/>
        <v>1.1379630166978818</v>
      </c>
      <c r="E72">
        <v>71</v>
      </c>
      <c r="F72">
        <f t="shared" si="6"/>
        <v>292564</v>
      </c>
      <c r="G72">
        <f t="shared" si="7"/>
        <v>332927.01201719907</v>
      </c>
    </row>
    <row r="73" spans="1:7" x14ac:dyDescent="0.3">
      <c r="A73" s="1">
        <v>44713</v>
      </c>
      <c r="D73">
        <f t="shared" si="5"/>
        <v>1.2535383154396054</v>
      </c>
      <c r="E73">
        <v>72</v>
      </c>
      <c r="F73">
        <f t="shared" si="6"/>
        <v>294190</v>
      </c>
      <c r="G73">
        <f t="shared" si="7"/>
        <v>368778.43701917748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C925-99A9-4B2F-8199-AB75F2DFCF26}">
  <dimension ref="A1:H73"/>
  <sheetViews>
    <sheetView tabSelected="1" workbookViewId="0">
      <selection activeCell="H2" sqref="H2"/>
    </sheetView>
  </sheetViews>
  <sheetFormatPr defaultRowHeight="14.4" x14ac:dyDescent="0.3"/>
  <cols>
    <col min="1" max="1" width="9.5546875" bestFit="1" customWidth="1"/>
    <col min="2" max="2" width="27.44140625" bestFit="1" customWidth="1"/>
    <col min="3" max="3" width="10.77734375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6</v>
      </c>
      <c r="E1" t="s">
        <v>8</v>
      </c>
      <c r="F1" t="s">
        <v>2</v>
      </c>
      <c r="G1" t="s">
        <v>9</v>
      </c>
      <c r="H1" t="s">
        <v>12</v>
      </c>
    </row>
    <row r="2" spans="1:8" x14ac:dyDescent="0.3">
      <c r="A2" s="1">
        <v>42552</v>
      </c>
      <c r="B2">
        <v>176732</v>
      </c>
      <c r="C2">
        <f>B2+B14</f>
        <v>383304</v>
      </c>
      <c r="D2">
        <f>C2*12/SUM($B$2:$B$25)</f>
        <v>0.97067145005143896</v>
      </c>
      <c r="E2">
        <v>1</v>
      </c>
      <c r="F2">
        <f>E2*1626+177118</f>
        <v>178744</v>
      </c>
      <c r="G2">
        <f>F2*D2</f>
        <v>173501.69766799439</v>
      </c>
      <c r="H2">
        <f>B2/D2</f>
        <v>182071.90495881424</v>
      </c>
    </row>
    <row r="3" spans="1:8" x14ac:dyDescent="0.3">
      <c r="A3" s="1">
        <v>42583</v>
      </c>
      <c r="B3">
        <v>180486</v>
      </c>
      <c r="C3">
        <f t="shared" ref="C3:C13" si="0">B3+B15</f>
        <v>361769</v>
      </c>
      <c r="D3">
        <f t="shared" ref="D3:D25" si="1">C3*12/SUM($B$2:$B$25)</f>
        <v>0.91613664301353237</v>
      </c>
      <c r="E3">
        <v>2</v>
      </c>
      <c r="F3">
        <f t="shared" ref="F3:F66" si="2">E3*1626+177118</f>
        <v>180370</v>
      </c>
      <c r="G3">
        <f t="shared" ref="G2:G33" si="3">F3*D3</f>
        <v>165243.56630035082</v>
      </c>
      <c r="H3">
        <f t="shared" ref="H3:H25" si="4">B3/D3</f>
        <v>197007.72955255979</v>
      </c>
    </row>
    <row r="4" spans="1:8" x14ac:dyDescent="0.3">
      <c r="A4" s="1">
        <v>42614</v>
      </c>
      <c r="B4">
        <v>180455</v>
      </c>
      <c r="C4">
        <f t="shared" si="0"/>
        <v>356680</v>
      </c>
      <c r="D4">
        <f t="shared" si="1"/>
        <v>0.90324936031021652</v>
      </c>
      <c r="E4">
        <v>3</v>
      </c>
      <c r="F4">
        <f t="shared" si="2"/>
        <v>181996</v>
      </c>
      <c r="G4">
        <f t="shared" si="3"/>
        <v>164387.77057901816</v>
      </c>
      <c r="H4">
        <f t="shared" si="4"/>
        <v>199784.2544145546</v>
      </c>
    </row>
    <row r="5" spans="1:8" x14ac:dyDescent="0.3">
      <c r="A5" s="1">
        <v>42644</v>
      </c>
      <c r="B5">
        <v>185070</v>
      </c>
      <c r="C5">
        <f t="shared" si="0"/>
        <v>371350</v>
      </c>
      <c r="D5">
        <f t="shared" si="1"/>
        <v>0.94039937745654067</v>
      </c>
      <c r="E5">
        <v>4</v>
      </c>
      <c r="F5">
        <f t="shared" si="2"/>
        <v>183622</v>
      </c>
      <c r="G5">
        <f t="shared" si="3"/>
        <v>172678.01448732492</v>
      </c>
      <c r="H5">
        <f t="shared" si="4"/>
        <v>196799.36464925273</v>
      </c>
    </row>
    <row r="6" spans="1:8" x14ac:dyDescent="0.3">
      <c r="A6" s="1">
        <v>42675</v>
      </c>
      <c r="B6">
        <v>195915</v>
      </c>
      <c r="C6">
        <f t="shared" si="0"/>
        <v>391537</v>
      </c>
      <c r="D6">
        <f t="shared" si="1"/>
        <v>0.99152053602047008</v>
      </c>
      <c r="E6">
        <v>5</v>
      </c>
      <c r="F6">
        <f t="shared" si="2"/>
        <v>185248</v>
      </c>
      <c r="G6">
        <f t="shared" si="3"/>
        <v>183677.19625672005</v>
      </c>
      <c r="H6">
        <f t="shared" si="4"/>
        <v>197590.4611984308</v>
      </c>
    </row>
    <row r="7" spans="1:8" x14ac:dyDescent="0.3">
      <c r="A7" s="1">
        <v>42705</v>
      </c>
      <c r="B7">
        <v>194849</v>
      </c>
      <c r="C7">
        <f t="shared" si="0"/>
        <v>390320</v>
      </c>
      <c r="D7">
        <f t="shared" si="1"/>
        <v>0.9884386293492311</v>
      </c>
      <c r="E7">
        <v>6</v>
      </c>
      <c r="F7">
        <f t="shared" si="2"/>
        <v>186874</v>
      </c>
      <c r="G7">
        <f t="shared" si="3"/>
        <v>184713.48042100822</v>
      </c>
      <c r="H7">
        <f t="shared" si="4"/>
        <v>197128.07069092881</v>
      </c>
    </row>
    <row r="8" spans="1:8" x14ac:dyDescent="0.3">
      <c r="A8" s="1">
        <v>42736</v>
      </c>
      <c r="B8">
        <v>175999</v>
      </c>
      <c r="C8">
        <f t="shared" si="0"/>
        <v>362796</v>
      </c>
      <c r="D8">
        <f t="shared" si="1"/>
        <v>0.9187373974517925</v>
      </c>
      <c r="E8">
        <v>7</v>
      </c>
      <c r="F8">
        <f t="shared" si="2"/>
        <v>188500</v>
      </c>
      <c r="G8">
        <f t="shared" si="3"/>
        <v>173181.9994196629</v>
      </c>
      <c r="H8">
        <f t="shared" si="4"/>
        <v>191566.165139408</v>
      </c>
    </row>
    <row r="9" spans="1:8" x14ac:dyDescent="0.3">
      <c r="A9" s="1">
        <v>42767</v>
      </c>
      <c r="B9">
        <v>167606</v>
      </c>
      <c r="C9">
        <f t="shared" si="0"/>
        <v>351741</v>
      </c>
      <c r="D9">
        <f t="shared" si="1"/>
        <v>0.89074193463293672</v>
      </c>
      <c r="E9">
        <v>8</v>
      </c>
      <c r="F9">
        <f t="shared" si="2"/>
        <v>190126</v>
      </c>
      <c r="G9">
        <f t="shared" si="3"/>
        <v>169353.20106402173</v>
      </c>
      <c r="H9">
        <f t="shared" si="4"/>
        <v>188164.48792103661</v>
      </c>
    </row>
    <row r="10" spans="1:8" x14ac:dyDescent="0.3">
      <c r="A10" s="1">
        <v>42795</v>
      </c>
      <c r="B10">
        <v>204624</v>
      </c>
      <c r="C10">
        <f t="shared" si="0"/>
        <v>405134</v>
      </c>
      <c r="D10">
        <f t="shared" si="1"/>
        <v>1.0259533092405497</v>
      </c>
      <c r="E10">
        <v>9</v>
      </c>
      <c r="F10">
        <f t="shared" si="2"/>
        <v>191752</v>
      </c>
      <c r="G10">
        <f t="shared" si="3"/>
        <v>196728.5989534939</v>
      </c>
      <c r="H10">
        <f t="shared" si="4"/>
        <v>199447.67286872986</v>
      </c>
    </row>
    <row r="11" spans="1:8" x14ac:dyDescent="0.3">
      <c r="A11" s="1">
        <v>42826</v>
      </c>
      <c r="B11">
        <v>208619</v>
      </c>
      <c r="C11">
        <f t="shared" si="0"/>
        <v>419625</v>
      </c>
      <c r="D11">
        <f t="shared" si="1"/>
        <v>1.0626500303358042</v>
      </c>
      <c r="E11">
        <v>10</v>
      </c>
      <c r="F11">
        <f t="shared" si="2"/>
        <v>193378</v>
      </c>
      <c r="G11">
        <f t="shared" si="3"/>
        <v>205493.13756627715</v>
      </c>
      <c r="H11">
        <f t="shared" si="4"/>
        <v>196319.57280806275</v>
      </c>
    </row>
    <row r="12" spans="1:8" x14ac:dyDescent="0.3">
      <c r="A12" s="1">
        <v>42856</v>
      </c>
      <c r="B12">
        <v>211209</v>
      </c>
      <c r="C12">
        <f t="shared" si="0"/>
        <v>449365</v>
      </c>
      <c r="D12">
        <f t="shared" si="1"/>
        <v>1.1379630166978818</v>
      </c>
      <c r="E12">
        <v>11</v>
      </c>
      <c r="F12">
        <f t="shared" si="2"/>
        <v>195004</v>
      </c>
      <c r="G12">
        <f t="shared" si="3"/>
        <v>221907.34010815373</v>
      </c>
      <c r="H12">
        <f t="shared" si="4"/>
        <v>185602.69261902908</v>
      </c>
    </row>
    <row r="13" spans="1:8" x14ac:dyDescent="0.3">
      <c r="A13" s="1">
        <v>42887</v>
      </c>
      <c r="B13">
        <v>235248</v>
      </c>
      <c r="C13">
        <f t="shared" si="0"/>
        <v>495004</v>
      </c>
      <c r="D13">
        <f t="shared" si="1"/>
        <v>1.2535383154396054</v>
      </c>
      <c r="E13">
        <v>12</v>
      </c>
      <c r="F13">
        <f t="shared" si="2"/>
        <v>196630</v>
      </c>
      <c r="G13">
        <f t="shared" si="3"/>
        <v>246483.23896488961</v>
      </c>
      <c r="H13">
        <f t="shared" si="4"/>
        <v>187667.1794571357</v>
      </c>
    </row>
    <row r="14" spans="1:8" x14ac:dyDescent="0.3">
      <c r="A14" s="1">
        <v>42917</v>
      </c>
      <c r="B14">
        <v>206572</v>
      </c>
      <c r="C14">
        <f>B2+B14</f>
        <v>383304</v>
      </c>
      <c r="D14">
        <f t="shared" si="1"/>
        <v>0.97067145005143896</v>
      </c>
      <c r="E14">
        <v>13</v>
      </c>
      <c r="F14">
        <f t="shared" si="2"/>
        <v>198256</v>
      </c>
      <c r="G14">
        <f t="shared" si="3"/>
        <v>192441.43900139807</v>
      </c>
      <c r="H14">
        <f t="shared" si="4"/>
        <v>212813.51170785242</v>
      </c>
    </row>
    <row r="15" spans="1:8" x14ac:dyDescent="0.3">
      <c r="A15" s="1">
        <v>42948</v>
      </c>
      <c r="B15">
        <v>181283</v>
      </c>
      <c r="C15">
        <f t="shared" ref="C15:C25" si="5">B3+B15</f>
        <v>361769</v>
      </c>
      <c r="D15">
        <f t="shared" si="1"/>
        <v>0.91613664301353237</v>
      </c>
      <c r="E15">
        <v>14</v>
      </c>
      <c r="F15">
        <f t="shared" si="2"/>
        <v>199882</v>
      </c>
      <c r="G15">
        <f t="shared" si="3"/>
        <v>183119.22447883087</v>
      </c>
      <c r="H15">
        <f t="shared" si="4"/>
        <v>197877.6871141069</v>
      </c>
    </row>
    <row r="16" spans="1:8" x14ac:dyDescent="0.3">
      <c r="A16" s="1">
        <v>42979</v>
      </c>
      <c r="B16">
        <v>176225</v>
      </c>
      <c r="C16">
        <f t="shared" si="5"/>
        <v>356680</v>
      </c>
      <c r="D16">
        <f t="shared" si="1"/>
        <v>0.90324936031021652</v>
      </c>
      <c r="E16">
        <v>15</v>
      </c>
      <c r="F16">
        <f t="shared" si="2"/>
        <v>201508</v>
      </c>
      <c r="G16">
        <f t="shared" si="3"/>
        <v>182011.97209739112</v>
      </c>
      <c r="H16">
        <f t="shared" si="4"/>
        <v>195101.16225211209</v>
      </c>
    </row>
    <row r="17" spans="1:8" x14ac:dyDescent="0.3">
      <c r="A17" s="1">
        <v>43009</v>
      </c>
      <c r="B17">
        <v>186280</v>
      </c>
      <c r="C17">
        <f t="shared" si="5"/>
        <v>371350</v>
      </c>
      <c r="D17">
        <f t="shared" si="1"/>
        <v>0.94039937745654067</v>
      </c>
      <c r="E17">
        <v>16</v>
      </c>
      <c r="F17">
        <f t="shared" si="2"/>
        <v>203134</v>
      </c>
      <c r="G17">
        <f t="shared" si="3"/>
        <v>191027.08714025695</v>
      </c>
      <c r="H17">
        <f t="shared" si="4"/>
        <v>198086.05201741392</v>
      </c>
    </row>
    <row r="18" spans="1:8" x14ac:dyDescent="0.3">
      <c r="A18" s="1">
        <v>43040</v>
      </c>
      <c r="B18">
        <v>195622</v>
      </c>
      <c r="C18">
        <f t="shared" si="5"/>
        <v>391537</v>
      </c>
      <c r="D18">
        <f t="shared" si="1"/>
        <v>0.99152053602047008</v>
      </c>
      <c r="E18">
        <v>17</v>
      </c>
      <c r="F18">
        <f t="shared" si="2"/>
        <v>204760</v>
      </c>
      <c r="G18">
        <f t="shared" si="3"/>
        <v>203023.74495555146</v>
      </c>
      <c r="H18">
        <f t="shared" si="4"/>
        <v>197294.95546823586</v>
      </c>
    </row>
    <row r="19" spans="1:8" x14ac:dyDescent="0.3">
      <c r="A19" s="1">
        <v>43070</v>
      </c>
      <c r="B19">
        <v>195471</v>
      </c>
      <c r="C19">
        <f t="shared" si="5"/>
        <v>390320</v>
      </c>
      <c r="D19">
        <f t="shared" si="1"/>
        <v>0.9884386293492311</v>
      </c>
      <c r="E19">
        <v>18</v>
      </c>
      <c r="F19">
        <f t="shared" si="2"/>
        <v>206386</v>
      </c>
      <c r="G19">
        <f t="shared" si="3"/>
        <v>203999.89495687041</v>
      </c>
      <c r="H19">
        <f t="shared" si="4"/>
        <v>197757.34597573784</v>
      </c>
    </row>
    <row r="20" spans="1:8" x14ac:dyDescent="0.3">
      <c r="A20" s="1">
        <v>43101</v>
      </c>
      <c r="B20">
        <v>186797</v>
      </c>
      <c r="C20">
        <f t="shared" si="5"/>
        <v>362796</v>
      </c>
      <c r="D20">
        <f t="shared" si="1"/>
        <v>0.9187373974517925</v>
      </c>
      <c r="E20">
        <v>19</v>
      </c>
      <c r="F20">
        <f t="shared" si="2"/>
        <v>208012</v>
      </c>
      <c r="G20">
        <f t="shared" si="3"/>
        <v>191108.40351874227</v>
      </c>
      <c r="H20">
        <f t="shared" si="4"/>
        <v>203319.25152725866</v>
      </c>
    </row>
    <row r="21" spans="1:8" x14ac:dyDescent="0.3">
      <c r="A21" s="1">
        <v>43132</v>
      </c>
      <c r="B21">
        <v>184135</v>
      </c>
      <c r="C21">
        <f t="shared" si="5"/>
        <v>351741</v>
      </c>
      <c r="D21">
        <f t="shared" si="1"/>
        <v>0.89074193463293672</v>
      </c>
      <c r="E21">
        <v>20</v>
      </c>
      <c r="F21">
        <f t="shared" si="2"/>
        <v>209638</v>
      </c>
      <c r="G21">
        <f t="shared" si="3"/>
        <v>186733.35769257959</v>
      </c>
      <c r="H21">
        <f t="shared" si="4"/>
        <v>206720.92874563008</v>
      </c>
    </row>
    <row r="22" spans="1:8" x14ac:dyDescent="0.3">
      <c r="A22" s="1">
        <v>43160</v>
      </c>
      <c r="B22">
        <v>200510</v>
      </c>
      <c r="C22">
        <f t="shared" si="5"/>
        <v>405134</v>
      </c>
      <c r="D22">
        <f t="shared" si="1"/>
        <v>1.0259533092405497</v>
      </c>
      <c r="E22">
        <v>21</v>
      </c>
      <c r="F22">
        <f t="shared" si="2"/>
        <v>211264</v>
      </c>
      <c r="G22">
        <f t="shared" si="3"/>
        <v>216746.99992339549</v>
      </c>
      <c r="H22">
        <f t="shared" si="4"/>
        <v>195437.74379793683</v>
      </c>
    </row>
    <row r="23" spans="1:8" x14ac:dyDescent="0.3">
      <c r="A23" s="1">
        <v>43191</v>
      </c>
      <c r="B23">
        <v>211006</v>
      </c>
      <c r="C23">
        <f t="shared" si="5"/>
        <v>419625</v>
      </c>
      <c r="D23">
        <f t="shared" si="1"/>
        <v>1.0626500303358042</v>
      </c>
      <c r="E23">
        <v>22</v>
      </c>
      <c r="F23">
        <f t="shared" si="2"/>
        <v>212890</v>
      </c>
      <c r="G23">
        <f t="shared" si="3"/>
        <v>226227.56495818935</v>
      </c>
      <c r="H23">
        <f t="shared" si="4"/>
        <v>198565.84385860391</v>
      </c>
    </row>
    <row r="24" spans="1:8" x14ac:dyDescent="0.3">
      <c r="A24" s="1">
        <v>43221</v>
      </c>
      <c r="B24">
        <v>238156</v>
      </c>
      <c r="C24">
        <f t="shared" si="5"/>
        <v>449365</v>
      </c>
      <c r="D24">
        <f t="shared" si="1"/>
        <v>1.1379630166978818</v>
      </c>
      <c r="E24">
        <v>23</v>
      </c>
      <c r="F24">
        <f t="shared" si="2"/>
        <v>214516</v>
      </c>
      <c r="G24">
        <f t="shared" si="3"/>
        <v>244111.27448996282</v>
      </c>
      <c r="H24">
        <f t="shared" si="4"/>
        <v>209282.72404763757</v>
      </c>
    </row>
    <row r="25" spans="1:8" x14ac:dyDescent="0.3">
      <c r="A25" s="1">
        <v>43252</v>
      </c>
      <c r="B25">
        <v>259756</v>
      </c>
      <c r="C25">
        <f t="shared" si="5"/>
        <v>495004</v>
      </c>
      <c r="D25">
        <f t="shared" si="1"/>
        <v>1.2535383154396054</v>
      </c>
      <c r="E25">
        <v>24</v>
      </c>
      <c r="F25">
        <f t="shared" si="2"/>
        <v>216142</v>
      </c>
      <c r="G25">
        <f t="shared" si="3"/>
        <v>270942.27857574716</v>
      </c>
      <c r="H25">
        <f t="shared" si="4"/>
        <v>207218.23720953095</v>
      </c>
    </row>
    <row r="26" spans="1:8" x14ac:dyDescent="0.3">
      <c r="A26" s="1">
        <v>43282</v>
      </c>
      <c r="D26">
        <f>D14</f>
        <v>0.97067145005143896</v>
      </c>
      <c r="E26">
        <v>25</v>
      </c>
      <c r="F26">
        <f t="shared" si="2"/>
        <v>217768</v>
      </c>
      <c r="G26">
        <f t="shared" si="3"/>
        <v>211381.18033480176</v>
      </c>
    </row>
    <row r="27" spans="1:8" x14ac:dyDescent="0.3">
      <c r="A27" s="1">
        <v>43313</v>
      </c>
      <c r="D27">
        <f t="shared" ref="D27:D73" si="6">D15</f>
        <v>0.91613664301353237</v>
      </c>
      <c r="E27">
        <v>26</v>
      </c>
      <c r="F27">
        <f t="shared" si="2"/>
        <v>219394</v>
      </c>
      <c r="G27">
        <f t="shared" si="3"/>
        <v>200994.88265731093</v>
      </c>
    </row>
    <row r="28" spans="1:8" x14ac:dyDescent="0.3">
      <c r="A28" s="1">
        <v>43344</v>
      </c>
      <c r="D28">
        <f t="shared" si="6"/>
        <v>0.90324936031021652</v>
      </c>
      <c r="E28">
        <v>27</v>
      </c>
      <c r="F28">
        <f t="shared" si="2"/>
        <v>221020</v>
      </c>
      <c r="G28">
        <f t="shared" si="3"/>
        <v>199636.17361576407</v>
      </c>
    </row>
    <row r="29" spans="1:8" x14ac:dyDescent="0.3">
      <c r="A29" s="1">
        <v>43374</v>
      </c>
      <c r="D29">
        <f t="shared" si="6"/>
        <v>0.94039937745654067</v>
      </c>
      <c r="E29">
        <v>28</v>
      </c>
      <c r="F29">
        <f t="shared" si="2"/>
        <v>222646</v>
      </c>
      <c r="G29">
        <f t="shared" si="3"/>
        <v>209376.15979318894</v>
      </c>
    </row>
    <row r="30" spans="1:8" x14ac:dyDescent="0.3">
      <c r="A30" s="1">
        <v>43405</v>
      </c>
      <c r="D30">
        <f t="shared" si="6"/>
        <v>0.99152053602047008</v>
      </c>
      <c r="E30">
        <v>29</v>
      </c>
      <c r="F30">
        <f t="shared" si="2"/>
        <v>224272</v>
      </c>
      <c r="G30">
        <f t="shared" si="3"/>
        <v>222370.29365438287</v>
      </c>
    </row>
    <row r="31" spans="1:8" x14ac:dyDescent="0.3">
      <c r="A31" s="1">
        <v>43435</v>
      </c>
      <c r="D31">
        <f t="shared" si="6"/>
        <v>0.9884386293492311</v>
      </c>
      <c r="E31">
        <v>30</v>
      </c>
      <c r="F31">
        <f t="shared" si="2"/>
        <v>225898</v>
      </c>
      <c r="G31">
        <f t="shared" si="3"/>
        <v>223286.3094927326</v>
      </c>
    </row>
    <row r="32" spans="1:8" x14ac:dyDescent="0.3">
      <c r="A32" s="1">
        <v>43466</v>
      </c>
      <c r="D32">
        <f t="shared" si="6"/>
        <v>0.9187373974517925</v>
      </c>
      <c r="E32">
        <v>31</v>
      </c>
      <c r="F32">
        <f t="shared" si="2"/>
        <v>227524</v>
      </c>
      <c r="G32">
        <f t="shared" si="3"/>
        <v>209034.80761782164</v>
      </c>
    </row>
    <row r="33" spans="1:7" x14ac:dyDescent="0.3">
      <c r="A33" s="1">
        <v>43497</v>
      </c>
      <c r="D33">
        <f t="shared" si="6"/>
        <v>0.89074193463293672</v>
      </c>
      <c r="E33">
        <v>32</v>
      </c>
      <c r="F33">
        <f t="shared" si="2"/>
        <v>229150</v>
      </c>
      <c r="G33">
        <f t="shared" si="3"/>
        <v>204113.51432113745</v>
      </c>
    </row>
    <row r="34" spans="1:7" x14ac:dyDescent="0.3">
      <c r="A34" s="1">
        <v>43525</v>
      </c>
      <c r="D34">
        <f t="shared" si="6"/>
        <v>1.0259533092405497</v>
      </c>
      <c r="E34">
        <v>33</v>
      </c>
      <c r="F34">
        <f t="shared" si="2"/>
        <v>230776</v>
      </c>
      <c r="G34">
        <f t="shared" ref="G34:G65" si="7">F34*D34</f>
        <v>236765.4008932971</v>
      </c>
    </row>
    <row r="35" spans="1:7" x14ac:dyDescent="0.3">
      <c r="A35" s="1">
        <v>43556</v>
      </c>
      <c r="D35">
        <f t="shared" si="6"/>
        <v>1.0626500303358042</v>
      </c>
      <c r="E35">
        <v>34</v>
      </c>
      <c r="F35">
        <f t="shared" si="2"/>
        <v>232402</v>
      </c>
      <c r="G35">
        <f t="shared" si="7"/>
        <v>246961.99235010156</v>
      </c>
    </row>
    <row r="36" spans="1:7" x14ac:dyDescent="0.3">
      <c r="A36" s="1">
        <v>43586</v>
      </c>
      <c r="D36">
        <f t="shared" si="6"/>
        <v>1.1379630166978818</v>
      </c>
      <c r="E36">
        <v>35</v>
      </c>
      <c r="F36">
        <f t="shared" si="2"/>
        <v>234028</v>
      </c>
      <c r="G36">
        <f t="shared" si="7"/>
        <v>266315.20887177187</v>
      </c>
    </row>
    <row r="37" spans="1:7" x14ac:dyDescent="0.3">
      <c r="A37" s="1">
        <v>43617</v>
      </c>
      <c r="D37">
        <f t="shared" si="6"/>
        <v>1.2535383154396054</v>
      </c>
      <c r="E37">
        <v>36</v>
      </c>
      <c r="F37">
        <f t="shared" si="2"/>
        <v>235654</v>
      </c>
      <c r="G37">
        <f t="shared" si="7"/>
        <v>295401.31818660477</v>
      </c>
    </row>
    <row r="38" spans="1:7" x14ac:dyDescent="0.3">
      <c r="A38" s="1">
        <v>43647</v>
      </c>
      <c r="D38">
        <f t="shared" si="6"/>
        <v>0.97067145005143896</v>
      </c>
      <c r="E38">
        <v>37</v>
      </c>
      <c r="F38">
        <f t="shared" si="2"/>
        <v>237280</v>
      </c>
      <c r="G38">
        <f t="shared" si="7"/>
        <v>230320.92166820544</v>
      </c>
    </row>
    <row r="39" spans="1:7" x14ac:dyDescent="0.3">
      <c r="A39" s="1">
        <v>43678</v>
      </c>
      <c r="D39">
        <f t="shared" si="6"/>
        <v>0.91613664301353237</v>
      </c>
      <c r="E39">
        <v>38</v>
      </c>
      <c r="F39">
        <f t="shared" si="2"/>
        <v>238906</v>
      </c>
      <c r="G39">
        <f t="shared" si="7"/>
        <v>218870.54083579098</v>
      </c>
    </row>
    <row r="40" spans="1:7" x14ac:dyDescent="0.3">
      <c r="A40" s="1">
        <v>43709</v>
      </c>
      <c r="D40">
        <f t="shared" si="6"/>
        <v>0.90324936031021652</v>
      </c>
      <c r="E40">
        <v>39</v>
      </c>
      <c r="F40">
        <f t="shared" si="2"/>
        <v>240532</v>
      </c>
      <c r="G40">
        <f t="shared" si="7"/>
        <v>217260.37513413699</v>
      </c>
    </row>
    <row r="41" spans="1:7" x14ac:dyDescent="0.3">
      <c r="A41" s="1">
        <v>43739</v>
      </c>
      <c r="D41">
        <f t="shared" si="6"/>
        <v>0.94039937745654067</v>
      </c>
      <c r="E41">
        <v>40</v>
      </c>
      <c r="F41">
        <f t="shared" si="2"/>
        <v>242158</v>
      </c>
      <c r="G41">
        <f t="shared" si="7"/>
        <v>227725.23244612096</v>
      </c>
    </row>
    <row r="42" spans="1:7" x14ac:dyDescent="0.3">
      <c r="A42" s="1">
        <v>43770</v>
      </c>
      <c r="D42">
        <f t="shared" si="6"/>
        <v>0.99152053602047008</v>
      </c>
      <c r="E42">
        <v>41</v>
      </c>
      <c r="F42">
        <f t="shared" si="2"/>
        <v>243784</v>
      </c>
      <c r="G42">
        <f t="shared" si="7"/>
        <v>241716.84235321428</v>
      </c>
    </row>
    <row r="43" spans="1:7" x14ac:dyDescent="0.3">
      <c r="A43" s="1">
        <v>43800</v>
      </c>
      <c r="D43">
        <f t="shared" si="6"/>
        <v>0.9884386293492311</v>
      </c>
      <c r="E43">
        <v>42</v>
      </c>
      <c r="F43">
        <f t="shared" si="2"/>
        <v>245410</v>
      </c>
      <c r="G43">
        <f t="shared" si="7"/>
        <v>242572.72402859479</v>
      </c>
    </row>
    <row r="44" spans="1:7" x14ac:dyDescent="0.3">
      <c r="A44" s="1">
        <v>43831</v>
      </c>
      <c r="D44">
        <f t="shared" si="6"/>
        <v>0.9187373974517925</v>
      </c>
      <c r="E44">
        <v>43</v>
      </c>
      <c r="F44">
        <f t="shared" si="2"/>
        <v>247036</v>
      </c>
      <c r="G44">
        <f t="shared" si="7"/>
        <v>226961.21171690102</v>
      </c>
    </row>
    <row r="45" spans="1:7" x14ac:dyDescent="0.3">
      <c r="A45" s="1">
        <v>43862</v>
      </c>
      <c r="D45">
        <f t="shared" si="6"/>
        <v>0.89074193463293672</v>
      </c>
      <c r="E45">
        <v>44</v>
      </c>
      <c r="F45">
        <f t="shared" si="2"/>
        <v>248662</v>
      </c>
      <c r="G45">
        <f t="shared" si="7"/>
        <v>221493.67094969531</v>
      </c>
    </row>
    <row r="46" spans="1:7" x14ac:dyDescent="0.3">
      <c r="A46" s="1">
        <v>43891</v>
      </c>
      <c r="D46">
        <f t="shared" si="6"/>
        <v>1.0259533092405497</v>
      </c>
      <c r="E46">
        <v>45</v>
      </c>
      <c r="F46">
        <f t="shared" si="2"/>
        <v>250288</v>
      </c>
      <c r="G46">
        <f t="shared" si="7"/>
        <v>256783.80186319872</v>
      </c>
    </row>
    <row r="47" spans="1:7" x14ac:dyDescent="0.3">
      <c r="A47" s="1">
        <v>43922</v>
      </c>
      <c r="D47">
        <f t="shared" si="6"/>
        <v>1.0626500303358042</v>
      </c>
      <c r="E47">
        <v>46</v>
      </c>
      <c r="F47">
        <f t="shared" si="2"/>
        <v>251914</v>
      </c>
      <c r="G47">
        <f t="shared" si="7"/>
        <v>267696.41974201379</v>
      </c>
    </row>
    <row r="48" spans="1:7" x14ac:dyDescent="0.3">
      <c r="A48" s="1">
        <v>43952</v>
      </c>
      <c r="D48">
        <f t="shared" si="6"/>
        <v>1.1379630166978818</v>
      </c>
      <c r="E48">
        <v>47</v>
      </c>
      <c r="F48">
        <f t="shared" si="2"/>
        <v>253540</v>
      </c>
      <c r="G48">
        <f t="shared" si="7"/>
        <v>288519.14325358096</v>
      </c>
    </row>
    <row r="49" spans="1:7" x14ac:dyDescent="0.3">
      <c r="A49" s="1">
        <v>43983</v>
      </c>
      <c r="D49">
        <f t="shared" si="6"/>
        <v>1.2535383154396054</v>
      </c>
      <c r="E49">
        <v>48</v>
      </c>
      <c r="F49">
        <f t="shared" si="2"/>
        <v>255166</v>
      </c>
      <c r="G49">
        <f t="shared" si="7"/>
        <v>319860.35779746232</v>
      </c>
    </row>
    <row r="50" spans="1:7" x14ac:dyDescent="0.3">
      <c r="A50" s="1">
        <v>44013</v>
      </c>
      <c r="D50">
        <f t="shared" si="6"/>
        <v>0.97067145005143896</v>
      </c>
      <c r="E50">
        <v>49</v>
      </c>
      <c r="F50">
        <f t="shared" si="2"/>
        <v>256792</v>
      </c>
      <c r="G50">
        <f t="shared" si="7"/>
        <v>249260.66300160912</v>
      </c>
    </row>
    <row r="51" spans="1:7" x14ac:dyDescent="0.3">
      <c r="A51" s="1">
        <v>44044</v>
      </c>
      <c r="D51">
        <f t="shared" si="6"/>
        <v>0.91613664301353237</v>
      </c>
      <c r="E51">
        <v>50</v>
      </c>
      <c r="F51">
        <f t="shared" si="2"/>
        <v>258418</v>
      </c>
      <c r="G51">
        <f t="shared" si="7"/>
        <v>236746.199014271</v>
      </c>
    </row>
    <row r="52" spans="1:7" x14ac:dyDescent="0.3">
      <c r="A52" s="1">
        <v>44075</v>
      </c>
      <c r="D52">
        <f t="shared" si="6"/>
        <v>0.90324936031021652</v>
      </c>
      <c r="E52">
        <v>51</v>
      </c>
      <c r="F52">
        <f t="shared" si="2"/>
        <v>260044</v>
      </c>
      <c r="G52">
        <f t="shared" si="7"/>
        <v>234884.57665250995</v>
      </c>
    </row>
    <row r="53" spans="1:7" x14ac:dyDescent="0.3">
      <c r="A53" s="1">
        <v>44105</v>
      </c>
      <c r="D53">
        <f t="shared" si="6"/>
        <v>0.94039937745654067</v>
      </c>
      <c r="E53">
        <v>52</v>
      </c>
      <c r="F53">
        <f t="shared" si="2"/>
        <v>261670</v>
      </c>
      <c r="G53">
        <f t="shared" si="7"/>
        <v>246074.30509905299</v>
      </c>
    </row>
    <row r="54" spans="1:7" x14ac:dyDescent="0.3">
      <c r="A54" s="1">
        <v>44136</v>
      </c>
      <c r="D54">
        <f t="shared" si="6"/>
        <v>0.99152053602047008</v>
      </c>
      <c r="E54">
        <v>53</v>
      </c>
      <c r="F54">
        <f t="shared" si="2"/>
        <v>263296</v>
      </c>
      <c r="G54">
        <f t="shared" si="7"/>
        <v>261063.39105204568</v>
      </c>
    </row>
    <row r="55" spans="1:7" x14ac:dyDescent="0.3">
      <c r="A55" s="1">
        <v>44166</v>
      </c>
      <c r="D55">
        <f t="shared" si="6"/>
        <v>0.9884386293492311</v>
      </c>
      <c r="E55">
        <v>54</v>
      </c>
      <c r="F55">
        <f t="shared" si="2"/>
        <v>264922</v>
      </c>
      <c r="G55">
        <f t="shared" si="7"/>
        <v>261859.13856445701</v>
      </c>
    </row>
    <row r="56" spans="1:7" x14ac:dyDescent="0.3">
      <c r="A56" s="1">
        <v>44197</v>
      </c>
      <c r="D56">
        <f t="shared" si="6"/>
        <v>0.9187373974517925</v>
      </c>
      <c r="E56">
        <v>55</v>
      </c>
      <c r="F56">
        <f t="shared" si="2"/>
        <v>266548</v>
      </c>
      <c r="G56">
        <f t="shared" si="7"/>
        <v>244887.61581598039</v>
      </c>
    </row>
    <row r="57" spans="1:7" x14ac:dyDescent="0.3">
      <c r="A57" s="1">
        <v>44228</v>
      </c>
      <c r="D57">
        <f t="shared" si="6"/>
        <v>0.89074193463293672</v>
      </c>
      <c r="E57">
        <v>56</v>
      </c>
      <c r="F57">
        <f t="shared" si="2"/>
        <v>268174</v>
      </c>
      <c r="G57">
        <f t="shared" si="7"/>
        <v>238873.82757825317</v>
      </c>
    </row>
    <row r="58" spans="1:7" x14ac:dyDescent="0.3">
      <c r="A58" s="1">
        <v>44256</v>
      </c>
      <c r="D58">
        <f t="shared" si="6"/>
        <v>1.0259533092405497</v>
      </c>
      <c r="E58">
        <v>57</v>
      </c>
      <c r="F58">
        <f t="shared" si="2"/>
        <v>269800</v>
      </c>
      <c r="G58">
        <f t="shared" si="7"/>
        <v>276802.20283310034</v>
      </c>
    </row>
    <row r="59" spans="1:7" x14ac:dyDescent="0.3">
      <c r="A59" s="1">
        <v>44287</v>
      </c>
      <c r="D59">
        <f t="shared" si="6"/>
        <v>1.0626500303358042</v>
      </c>
      <c r="E59">
        <v>58</v>
      </c>
      <c r="F59">
        <f t="shared" si="2"/>
        <v>271426</v>
      </c>
      <c r="G59">
        <f t="shared" si="7"/>
        <v>288430.847133926</v>
      </c>
    </row>
    <row r="60" spans="1:7" x14ac:dyDescent="0.3">
      <c r="A60" s="1">
        <v>44317</v>
      </c>
      <c r="D60">
        <f t="shared" si="6"/>
        <v>1.1379630166978818</v>
      </c>
      <c r="E60">
        <v>59</v>
      </c>
      <c r="F60">
        <f t="shared" si="2"/>
        <v>273052</v>
      </c>
      <c r="G60">
        <f t="shared" si="7"/>
        <v>310723.07763539004</v>
      </c>
    </row>
    <row r="61" spans="1:7" x14ac:dyDescent="0.3">
      <c r="A61" s="1">
        <v>44348</v>
      </c>
      <c r="D61">
        <f t="shared" si="6"/>
        <v>1.2535383154396054</v>
      </c>
      <c r="E61">
        <v>60</v>
      </c>
      <c r="F61">
        <f t="shared" si="2"/>
        <v>274678</v>
      </c>
      <c r="G61">
        <f t="shared" si="7"/>
        <v>344319.39740831993</v>
      </c>
    </row>
    <row r="62" spans="1:7" x14ac:dyDescent="0.3">
      <c r="A62" s="1">
        <v>44378</v>
      </c>
      <c r="D62">
        <f t="shared" si="6"/>
        <v>0.97067145005143896</v>
      </c>
      <c r="E62">
        <v>61</v>
      </c>
      <c r="F62">
        <f t="shared" si="2"/>
        <v>276304</v>
      </c>
      <c r="G62">
        <f t="shared" si="7"/>
        <v>268200.40433501278</v>
      </c>
    </row>
    <row r="63" spans="1:7" x14ac:dyDescent="0.3">
      <c r="A63" s="1">
        <v>44409</v>
      </c>
      <c r="D63">
        <f t="shared" si="6"/>
        <v>0.91613664301353237</v>
      </c>
      <c r="E63">
        <v>62</v>
      </c>
      <c r="F63">
        <f t="shared" si="2"/>
        <v>277930</v>
      </c>
      <c r="G63">
        <f t="shared" si="7"/>
        <v>254621.85719275105</v>
      </c>
    </row>
    <row r="64" spans="1:7" x14ac:dyDescent="0.3">
      <c r="A64" s="1">
        <v>44440</v>
      </c>
      <c r="D64">
        <f t="shared" si="6"/>
        <v>0.90324936031021652</v>
      </c>
      <c r="E64">
        <v>63</v>
      </c>
      <c r="F64">
        <f t="shared" si="2"/>
        <v>279556</v>
      </c>
      <c r="G64">
        <f t="shared" si="7"/>
        <v>252508.7781708829</v>
      </c>
    </row>
    <row r="65" spans="1:7" x14ac:dyDescent="0.3">
      <c r="A65" s="1">
        <v>44470</v>
      </c>
      <c r="D65">
        <f t="shared" si="6"/>
        <v>0.94039937745654067</v>
      </c>
      <c r="E65">
        <v>64</v>
      </c>
      <c r="F65">
        <f t="shared" si="2"/>
        <v>281182</v>
      </c>
      <c r="G65">
        <f t="shared" si="7"/>
        <v>264423.37775198504</v>
      </c>
    </row>
    <row r="66" spans="1:7" x14ac:dyDescent="0.3">
      <c r="A66" s="1">
        <v>44501</v>
      </c>
      <c r="D66">
        <f t="shared" si="6"/>
        <v>0.99152053602047008</v>
      </c>
      <c r="E66">
        <v>65</v>
      </c>
      <c r="F66">
        <f t="shared" si="2"/>
        <v>282808</v>
      </c>
      <c r="G66">
        <f t="shared" ref="G66:G97" si="8">F66*D66</f>
        <v>280409.93975087709</v>
      </c>
    </row>
    <row r="67" spans="1:7" x14ac:dyDescent="0.3">
      <c r="A67" s="1">
        <v>44531</v>
      </c>
      <c r="D67">
        <f t="shared" si="6"/>
        <v>0.9884386293492311</v>
      </c>
      <c r="E67">
        <v>66</v>
      </c>
      <c r="F67">
        <f t="shared" ref="F67:F73" si="9">E67*1626+177118</f>
        <v>284434</v>
      </c>
      <c r="G67">
        <f t="shared" si="8"/>
        <v>281145.55310031917</v>
      </c>
    </row>
    <row r="68" spans="1:7" x14ac:dyDescent="0.3">
      <c r="A68" s="1">
        <v>44562</v>
      </c>
      <c r="D68">
        <f t="shared" si="6"/>
        <v>0.9187373974517925</v>
      </c>
      <c r="E68">
        <v>67</v>
      </c>
      <c r="F68">
        <f t="shared" si="9"/>
        <v>286060</v>
      </c>
      <c r="G68">
        <f t="shared" si="8"/>
        <v>262814.01991505979</v>
      </c>
    </row>
    <row r="69" spans="1:7" x14ac:dyDescent="0.3">
      <c r="A69" s="1">
        <v>44593</v>
      </c>
      <c r="D69">
        <f t="shared" si="6"/>
        <v>0.89074193463293672</v>
      </c>
      <c r="E69">
        <v>68</v>
      </c>
      <c r="F69">
        <f t="shared" si="9"/>
        <v>287686</v>
      </c>
      <c r="G69">
        <f t="shared" si="8"/>
        <v>256253.98420681103</v>
      </c>
    </row>
    <row r="70" spans="1:7" x14ac:dyDescent="0.3">
      <c r="A70" s="1">
        <v>44621</v>
      </c>
      <c r="D70">
        <f t="shared" si="6"/>
        <v>1.0259533092405497</v>
      </c>
      <c r="E70">
        <v>69</v>
      </c>
      <c r="F70">
        <f t="shared" si="9"/>
        <v>289312</v>
      </c>
      <c r="G70">
        <f t="shared" si="8"/>
        <v>296820.60380300193</v>
      </c>
    </row>
    <row r="71" spans="1:7" x14ac:dyDescent="0.3">
      <c r="A71" s="1">
        <v>44652</v>
      </c>
      <c r="D71">
        <f t="shared" si="6"/>
        <v>1.0626500303358042</v>
      </c>
      <c r="E71">
        <v>70</v>
      </c>
      <c r="F71">
        <f t="shared" si="9"/>
        <v>290938</v>
      </c>
      <c r="G71">
        <f t="shared" si="8"/>
        <v>309165.27452583821</v>
      </c>
    </row>
    <row r="72" spans="1:7" x14ac:dyDescent="0.3">
      <c r="A72" s="1">
        <v>44682</v>
      </c>
      <c r="D72">
        <f t="shared" si="6"/>
        <v>1.1379630166978818</v>
      </c>
      <c r="E72">
        <v>71</v>
      </c>
      <c r="F72">
        <f t="shared" si="9"/>
        <v>292564</v>
      </c>
      <c r="G72">
        <f t="shared" si="8"/>
        <v>332927.01201719907</v>
      </c>
    </row>
    <row r="73" spans="1:7" x14ac:dyDescent="0.3">
      <c r="A73" s="1">
        <v>44713</v>
      </c>
      <c r="D73">
        <f t="shared" si="6"/>
        <v>1.2535383154396054</v>
      </c>
      <c r="E73">
        <v>72</v>
      </c>
      <c r="F73">
        <f t="shared" si="9"/>
        <v>294190</v>
      </c>
      <c r="G73">
        <f t="shared" si="8"/>
        <v>368778.43701917748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E24C-7052-4AA8-A860-5D2DA4DE6161}">
  <dimension ref="A1:G73"/>
  <sheetViews>
    <sheetView workbookViewId="0">
      <selection activeCell="C1" sqref="C1"/>
    </sheetView>
  </sheetViews>
  <sheetFormatPr defaultRowHeight="14.4" x14ac:dyDescent="0.3"/>
  <cols>
    <col min="1" max="1" width="9.5546875" bestFit="1" customWidth="1"/>
    <col min="2" max="2" width="18.33203125" customWidth="1"/>
    <col min="3" max="3" width="10.109375" bestFit="1" customWidth="1"/>
    <col min="7" max="7" width="18.33203125" customWidth="1"/>
  </cols>
  <sheetData>
    <row r="1" spans="1:7" x14ac:dyDescent="0.3">
      <c r="A1" t="s">
        <v>0</v>
      </c>
      <c r="B1" t="s">
        <v>1</v>
      </c>
      <c r="C1" t="s">
        <v>10</v>
      </c>
      <c r="D1" t="s">
        <v>6</v>
      </c>
      <c r="E1" t="s">
        <v>8</v>
      </c>
      <c r="F1" t="s">
        <v>2</v>
      </c>
      <c r="G1" t="s">
        <v>9</v>
      </c>
    </row>
    <row r="2" spans="1:7" x14ac:dyDescent="0.3">
      <c r="A2" s="1">
        <v>42552</v>
      </c>
      <c r="B2">
        <v>130028</v>
      </c>
      <c r="C2">
        <f>B2+B14</f>
        <v>274725</v>
      </c>
      <c r="D2">
        <f>C2*12/SUM($B$2:$B$25)</f>
        <v>1.0070130776991826</v>
      </c>
      <c r="E2">
        <v>1</v>
      </c>
      <c r="F2">
        <f>E2*821+126143</f>
        <v>126964</v>
      </c>
      <c r="G2">
        <f>F2*D2</f>
        <v>127854.40839699902</v>
      </c>
    </row>
    <row r="3" spans="1:7" x14ac:dyDescent="0.3">
      <c r="A3" s="1">
        <v>42583</v>
      </c>
      <c r="B3">
        <v>130663</v>
      </c>
      <c r="C3">
        <f t="shared" ref="C3:C13" si="0">B3+B15</f>
        <v>272710</v>
      </c>
      <c r="D3">
        <f t="shared" ref="D3:D13" si="1">C3*12/SUM($B$2:$B$25)</f>
        <v>0.99962703219344473</v>
      </c>
      <c r="E3">
        <v>2</v>
      </c>
      <c r="F3">
        <f t="shared" ref="F3:F66" si="2">E3*821+126143</f>
        <v>127785</v>
      </c>
      <c r="G3">
        <f t="shared" ref="G3:G66" si="3">F3*D3</f>
        <v>127737.34030883934</v>
      </c>
    </row>
    <row r="4" spans="1:7" x14ac:dyDescent="0.3">
      <c r="A4" s="1">
        <v>42614</v>
      </c>
      <c r="B4">
        <v>135261</v>
      </c>
      <c r="C4">
        <f t="shared" si="0"/>
        <v>268497</v>
      </c>
      <c r="D4">
        <f t="shared" si="1"/>
        <v>0.98418414895985973</v>
      </c>
      <c r="E4">
        <v>3</v>
      </c>
      <c r="F4">
        <f t="shared" si="2"/>
        <v>128606</v>
      </c>
      <c r="G4">
        <f t="shared" si="3"/>
        <v>126571.98666113173</v>
      </c>
    </row>
    <row r="5" spans="1:7" x14ac:dyDescent="0.3">
      <c r="A5" s="1">
        <v>42644</v>
      </c>
      <c r="B5">
        <v>134587</v>
      </c>
      <c r="C5">
        <f t="shared" si="0"/>
        <v>274028</v>
      </c>
      <c r="D5">
        <f t="shared" si="1"/>
        <v>1.0044582024051383</v>
      </c>
      <c r="E5">
        <v>4</v>
      </c>
      <c r="F5">
        <f t="shared" si="2"/>
        <v>129427</v>
      </c>
      <c r="G5">
        <f t="shared" si="3"/>
        <v>130004.01176268983</v>
      </c>
    </row>
    <row r="6" spans="1:7" x14ac:dyDescent="0.3">
      <c r="A6" s="1">
        <v>42675</v>
      </c>
      <c r="B6">
        <v>130889</v>
      </c>
      <c r="C6">
        <f t="shared" si="0"/>
        <v>272457</v>
      </c>
      <c r="D6">
        <f t="shared" si="1"/>
        <v>0.99869965278255057</v>
      </c>
      <c r="E6">
        <v>5</v>
      </c>
      <c r="F6">
        <f t="shared" si="2"/>
        <v>130248</v>
      </c>
      <c r="G6">
        <f t="shared" si="3"/>
        <v>130078.63237562164</v>
      </c>
    </row>
    <row r="7" spans="1:7" x14ac:dyDescent="0.3">
      <c r="A7" s="1">
        <v>42705</v>
      </c>
      <c r="B7">
        <v>127564</v>
      </c>
      <c r="C7">
        <f t="shared" si="0"/>
        <v>261556</v>
      </c>
      <c r="D7">
        <f t="shared" si="1"/>
        <v>0.95874169642619866</v>
      </c>
      <c r="E7">
        <v>6</v>
      </c>
      <c r="F7">
        <f t="shared" si="2"/>
        <v>131069</v>
      </c>
      <c r="G7">
        <f t="shared" si="3"/>
        <v>125661.31540888544</v>
      </c>
    </row>
    <row r="8" spans="1:7" x14ac:dyDescent="0.3">
      <c r="A8" s="1">
        <v>42736</v>
      </c>
      <c r="B8">
        <v>117741</v>
      </c>
      <c r="C8">
        <f t="shared" si="0"/>
        <v>237755</v>
      </c>
      <c r="D8">
        <f t="shared" si="1"/>
        <v>0.87149838670805047</v>
      </c>
      <c r="E8">
        <v>7</v>
      </c>
      <c r="F8">
        <f t="shared" si="2"/>
        <v>131890</v>
      </c>
      <c r="G8">
        <f t="shared" si="3"/>
        <v>114941.92222292478</v>
      </c>
    </row>
    <row r="9" spans="1:7" x14ac:dyDescent="0.3">
      <c r="A9" s="1">
        <v>42767</v>
      </c>
      <c r="B9">
        <v>121393</v>
      </c>
      <c r="C9">
        <f t="shared" si="0"/>
        <v>255017</v>
      </c>
      <c r="D9">
        <f t="shared" si="1"/>
        <v>0.93477278746241688</v>
      </c>
      <c r="E9">
        <v>8</v>
      </c>
      <c r="F9">
        <f t="shared" si="2"/>
        <v>132711</v>
      </c>
      <c r="G9">
        <f t="shared" si="3"/>
        <v>124054.6313969248</v>
      </c>
    </row>
    <row r="10" spans="1:7" x14ac:dyDescent="0.3">
      <c r="A10" s="1">
        <v>42795</v>
      </c>
      <c r="B10">
        <v>143775</v>
      </c>
      <c r="C10">
        <f t="shared" si="0"/>
        <v>323616</v>
      </c>
      <c r="D10">
        <f t="shared" si="1"/>
        <v>1.1862245669403901</v>
      </c>
      <c r="E10">
        <v>9</v>
      </c>
      <c r="F10">
        <f t="shared" si="2"/>
        <v>133532</v>
      </c>
      <c r="G10">
        <f t="shared" si="3"/>
        <v>158398.93887268417</v>
      </c>
    </row>
    <row r="11" spans="1:7" x14ac:dyDescent="0.3">
      <c r="A11" s="1">
        <v>42826</v>
      </c>
      <c r="B11">
        <v>128981</v>
      </c>
      <c r="C11">
        <f t="shared" si="0"/>
        <v>278674</v>
      </c>
      <c r="D11">
        <f t="shared" si="1"/>
        <v>1.0214882606779216</v>
      </c>
      <c r="E11">
        <v>10</v>
      </c>
      <c r="F11">
        <f t="shared" si="2"/>
        <v>134353</v>
      </c>
      <c r="G11">
        <f t="shared" si="3"/>
        <v>137240.01228686082</v>
      </c>
    </row>
    <row r="12" spans="1:7" x14ac:dyDescent="0.3">
      <c r="A12" s="1">
        <v>42856</v>
      </c>
      <c r="B12">
        <v>125924</v>
      </c>
      <c r="C12">
        <f t="shared" si="0"/>
        <v>254629</v>
      </c>
      <c r="D12">
        <f t="shared" si="1"/>
        <v>0.93335056133029459</v>
      </c>
      <c r="E12">
        <v>11</v>
      </c>
      <c r="F12">
        <f t="shared" si="2"/>
        <v>135174</v>
      </c>
      <c r="G12">
        <f t="shared" si="3"/>
        <v>126164.72877726125</v>
      </c>
    </row>
    <row r="13" spans="1:7" x14ac:dyDescent="0.3">
      <c r="A13" s="1">
        <v>42887</v>
      </c>
      <c r="B13">
        <v>146352</v>
      </c>
      <c r="C13">
        <f t="shared" si="0"/>
        <v>300077</v>
      </c>
      <c r="D13">
        <f t="shared" si="1"/>
        <v>1.0999416264145514</v>
      </c>
      <c r="E13">
        <v>12</v>
      </c>
      <c r="F13">
        <f t="shared" si="2"/>
        <v>135995</v>
      </c>
      <c r="G13">
        <f t="shared" si="3"/>
        <v>149586.56148424692</v>
      </c>
    </row>
    <row r="14" spans="1:7" x14ac:dyDescent="0.3">
      <c r="A14" s="1">
        <v>42917</v>
      </c>
      <c r="B14">
        <v>144697</v>
      </c>
      <c r="C14">
        <f>C2</f>
        <v>274725</v>
      </c>
      <c r="D14">
        <f>D2</f>
        <v>1.0070130776991826</v>
      </c>
      <c r="E14">
        <v>13</v>
      </c>
      <c r="F14">
        <f t="shared" si="2"/>
        <v>136816</v>
      </c>
      <c r="G14">
        <f t="shared" si="3"/>
        <v>137775.50123849136</v>
      </c>
    </row>
    <row r="15" spans="1:7" x14ac:dyDescent="0.3">
      <c r="A15" s="1">
        <v>42948</v>
      </c>
      <c r="B15">
        <v>142047</v>
      </c>
      <c r="C15">
        <f t="shared" ref="C15:D25" si="4">C3</f>
        <v>272710</v>
      </c>
      <c r="D15">
        <f t="shared" si="4"/>
        <v>0.99962703219344473</v>
      </c>
      <c r="E15">
        <v>14</v>
      </c>
      <c r="F15">
        <f t="shared" si="2"/>
        <v>137637</v>
      </c>
      <c r="G15">
        <f t="shared" si="3"/>
        <v>137585.66583000915</v>
      </c>
    </row>
    <row r="16" spans="1:7" x14ac:dyDescent="0.3">
      <c r="A16" s="1">
        <v>42979</v>
      </c>
      <c r="B16">
        <v>133236</v>
      </c>
      <c r="C16">
        <f t="shared" si="4"/>
        <v>268497</v>
      </c>
      <c r="D16">
        <f t="shared" si="4"/>
        <v>0.98418414895985973</v>
      </c>
      <c r="E16">
        <v>15</v>
      </c>
      <c r="F16">
        <f t="shared" si="2"/>
        <v>138458</v>
      </c>
      <c r="G16">
        <f t="shared" si="3"/>
        <v>136268.16889668425</v>
      </c>
    </row>
    <row r="17" spans="1:7" x14ac:dyDescent="0.3">
      <c r="A17" s="1">
        <v>43009</v>
      </c>
      <c r="B17">
        <v>139441</v>
      </c>
      <c r="C17">
        <f t="shared" si="4"/>
        <v>274028</v>
      </c>
      <c r="D17">
        <f t="shared" si="4"/>
        <v>1.0044582024051383</v>
      </c>
      <c r="E17">
        <v>16</v>
      </c>
      <c r="F17">
        <f t="shared" si="2"/>
        <v>139279</v>
      </c>
      <c r="G17">
        <f t="shared" si="3"/>
        <v>139899.93397278525</v>
      </c>
    </row>
    <row r="18" spans="1:7" x14ac:dyDescent="0.3">
      <c r="A18" s="1">
        <v>43040</v>
      </c>
      <c r="B18">
        <v>141568</v>
      </c>
      <c r="C18">
        <f t="shared" si="4"/>
        <v>272457</v>
      </c>
      <c r="D18">
        <f t="shared" si="4"/>
        <v>0.99869965278255057</v>
      </c>
      <c r="E18">
        <v>17</v>
      </c>
      <c r="F18">
        <f t="shared" si="2"/>
        <v>140100</v>
      </c>
      <c r="G18">
        <f t="shared" si="3"/>
        <v>139917.82135483532</v>
      </c>
    </row>
    <row r="19" spans="1:7" x14ac:dyDescent="0.3">
      <c r="A19" s="1">
        <v>43070</v>
      </c>
      <c r="B19">
        <v>133992</v>
      </c>
      <c r="C19">
        <f t="shared" si="4"/>
        <v>261556</v>
      </c>
      <c r="D19">
        <f t="shared" si="4"/>
        <v>0.95874169642619866</v>
      </c>
      <c r="E19">
        <v>18</v>
      </c>
      <c r="F19">
        <f t="shared" si="2"/>
        <v>140921</v>
      </c>
      <c r="G19">
        <f t="shared" si="3"/>
        <v>135106.83860207634</v>
      </c>
    </row>
    <row r="20" spans="1:7" x14ac:dyDescent="0.3">
      <c r="A20" s="1">
        <v>43101</v>
      </c>
      <c r="B20">
        <v>120014</v>
      </c>
      <c r="C20">
        <f t="shared" si="4"/>
        <v>237755</v>
      </c>
      <c r="D20">
        <f t="shared" si="4"/>
        <v>0.87149838670805047</v>
      </c>
      <c r="E20">
        <v>19</v>
      </c>
      <c r="F20">
        <f t="shared" si="2"/>
        <v>141742</v>
      </c>
      <c r="G20">
        <f t="shared" si="3"/>
        <v>123527.92432877248</v>
      </c>
    </row>
    <row r="21" spans="1:7" x14ac:dyDescent="0.3">
      <c r="A21" s="1">
        <v>43132</v>
      </c>
      <c r="B21">
        <v>133624</v>
      </c>
      <c r="C21">
        <f t="shared" si="4"/>
        <v>255017</v>
      </c>
      <c r="D21">
        <f t="shared" si="4"/>
        <v>0.93477278746241688</v>
      </c>
      <c r="E21">
        <v>20</v>
      </c>
      <c r="F21">
        <f t="shared" si="2"/>
        <v>142563</v>
      </c>
      <c r="G21">
        <f t="shared" si="3"/>
        <v>133264.01289900453</v>
      </c>
    </row>
    <row r="22" spans="1:7" x14ac:dyDescent="0.3">
      <c r="A22" s="1">
        <v>43160</v>
      </c>
      <c r="B22">
        <v>179841</v>
      </c>
      <c r="C22">
        <f t="shared" si="4"/>
        <v>323616</v>
      </c>
      <c r="D22">
        <f t="shared" si="4"/>
        <v>1.1862245669403901</v>
      </c>
      <c r="E22">
        <v>21</v>
      </c>
      <c r="F22">
        <f t="shared" si="2"/>
        <v>143384</v>
      </c>
      <c r="G22">
        <f t="shared" si="3"/>
        <v>170085.6233061809</v>
      </c>
    </row>
    <row r="23" spans="1:7" x14ac:dyDescent="0.3">
      <c r="A23" s="1">
        <v>43191</v>
      </c>
      <c r="B23">
        <v>149693</v>
      </c>
      <c r="C23">
        <f t="shared" si="4"/>
        <v>278674</v>
      </c>
      <c r="D23">
        <f t="shared" si="4"/>
        <v>1.0214882606779216</v>
      </c>
      <c r="E23">
        <v>22</v>
      </c>
      <c r="F23">
        <f t="shared" si="2"/>
        <v>144205</v>
      </c>
      <c r="G23">
        <f t="shared" si="3"/>
        <v>147303.7146310597</v>
      </c>
    </row>
    <row r="24" spans="1:7" x14ac:dyDescent="0.3">
      <c r="A24" s="1">
        <v>43221</v>
      </c>
      <c r="B24">
        <v>128705</v>
      </c>
      <c r="C24">
        <f t="shared" si="4"/>
        <v>254629</v>
      </c>
      <c r="D24">
        <f t="shared" si="4"/>
        <v>0.93335056133029459</v>
      </c>
      <c r="E24">
        <v>23</v>
      </c>
      <c r="F24">
        <f t="shared" si="2"/>
        <v>145026</v>
      </c>
      <c r="G24">
        <f t="shared" si="3"/>
        <v>135360.0985074873</v>
      </c>
    </row>
    <row r="25" spans="1:7" x14ac:dyDescent="0.3">
      <c r="A25" s="1">
        <v>43252</v>
      </c>
      <c r="B25">
        <v>153725</v>
      </c>
      <c r="C25">
        <f t="shared" si="4"/>
        <v>300077</v>
      </c>
      <c r="D25">
        <f t="shared" si="4"/>
        <v>1.0999416264145514</v>
      </c>
      <c r="E25">
        <v>24</v>
      </c>
      <c r="F25">
        <f t="shared" si="2"/>
        <v>145847</v>
      </c>
      <c r="G25">
        <f t="shared" si="3"/>
        <v>160423.18638768309</v>
      </c>
    </row>
    <row r="26" spans="1:7" x14ac:dyDescent="0.3">
      <c r="A26" s="1">
        <v>43282</v>
      </c>
      <c r="D26">
        <f t="shared" ref="D26:D73" si="5">D14</f>
        <v>1.0070130776991826</v>
      </c>
      <c r="E26">
        <v>25</v>
      </c>
      <c r="F26">
        <f t="shared" si="2"/>
        <v>146668</v>
      </c>
      <c r="G26">
        <f t="shared" si="3"/>
        <v>147696.59407998371</v>
      </c>
    </row>
    <row r="27" spans="1:7" x14ac:dyDescent="0.3">
      <c r="A27" s="1">
        <v>43313</v>
      </c>
      <c r="D27">
        <f t="shared" si="5"/>
        <v>0.99962703219344473</v>
      </c>
      <c r="E27">
        <v>26</v>
      </c>
      <c r="F27">
        <f t="shared" si="2"/>
        <v>147489</v>
      </c>
      <c r="G27">
        <f t="shared" si="3"/>
        <v>147433.99135117896</v>
      </c>
    </row>
    <row r="28" spans="1:7" x14ac:dyDescent="0.3">
      <c r="A28" s="1">
        <v>43344</v>
      </c>
      <c r="D28">
        <f t="shared" si="5"/>
        <v>0.98418414895985973</v>
      </c>
      <c r="E28">
        <v>27</v>
      </c>
      <c r="F28">
        <f t="shared" si="2"/>
        <v>148310</v>
      </c>
      <c r="G28">
        <f t="shared" si="3"/>
        <v>145964.3511322368</v>
      </c>
    </row>
    <row r="29" spans="1:7" x14ac:dyDescent="0.3">
      <c r="A29" s="1">
        <v>43374</v>
      </c>
      <c r="D29">
        <f t="shared" si="5"/>
        <v>1.0044582024051383</v>
      </c>
      <c r="E29">
        <v>28</v>
      </c>
      <c r="F29">
        <f t="shared" si="2"/>
        <v>149131</v>
      </c>
      <c r="G29">
        <f t="shared" si="3"/>
        <v>149795.85618288067</v>
      </c>
    </row>
    <row r="30" spans="1:7" x14ac:dyDescent="0.3">
      <c r="A30" s="1">
        <v>43405</v>
      </c>
      <c r="D30">
        <f t="shared" si="5"/>
        <v>0.99869965278255057</v>
      </c>
      <c r="E30">
        <v>29</v>
      </c>
      <c r="F30">
        <f t="shared" si="2"/>
        <v>149952</v>
      </c>
      <c r="G30">
        <f t="shared" si="3"/>
        <v>149757.01033404903</v>
      </c>
    </row>
    <row r="31" spans="1:7" x14ac:dyDescent="0.3">
      <c r="A31" s="1">
        <v>43435</v>
      </c>
      <c r="D31">
        <f t="shared" si="5"/>
        <v>0.95874169642619866</v>
      </c>
      <c r="E31">
        <v>30</v>
      </c>
      <c r="F31">
        <f t="shared" si="2"/>
        <v>150773</v>
      </c>
      <c r="G31">
        <f t="shared" si="3"/>
        <v>144552.36179526726</v>
      </c>
    </row>
    <row r="32" spans="1:7" x14ac:dyDescent="0.3">
      <c r="A32" s="1">
        <v>43466</v>
      </c>
      <c r="D32">
        <f t="shared" si="5"/>
        <v>0.87149838670805047</v>
      </c>
      <c r="E32">
        <v>31</v>
      </c>
      <c r="F32">
        <f t="shared" si="2"/>
        <v>151594</v>
      </c>
      <c r="G32">
        <f t="shared" si="3"/>
        <v>132113.9264346202</v>
      </c>
    </row>
    <row r="33" spans="1:7" x14ac:dyDescent="0.3">
      <c r="A33" s="1">
        <v>43497</v>
      </c>
      <c r="D33">
        <f t="shared" si="5"/>
        <v>0.93477278746241688</v>
      </c>
      <c r="E33">
        <v>32</v>
      </c>
      <c r="F33">
        <f t="shared" si="2"/>
        <v>152415</v>
      </c>
      <c r="G33">
        <f t="shared" si="3"/>
        <v>142473.39440108428</v>
      </c>
    </row>
    <row r="34" spans="1:7" x14ac:dyDescent="0.3">
      <c r="A34" s="1">
        <v>43525</v>
      </c>
      <c r="D34">
        <f t="shared" si="5"/>
        <v>1.1862245669403901</v>
      </c>
      <c r="E34">
        <v>33</v>
      </c>
      <c r="F34">
        <f t="shared" si="2"/>
        <v>153236</v>
      </c>
      <c r="G34">
        <f t="shared" si="3"/>
        <v>181772.30773967764</v>
      </c>
    </row>
    <row r="35" spans="1:7" x14ac:dyDescent="0.3">
      <c r="A35" s="1">
        <v>43556</v>
      </c>
      <c r="D35">
        <f t="shared" si="5"/>
        <v>1.0214882606779216</v>
      </c>
      <c r="E35">
        <v>34</v>
      </c>
      <c r="F35">
        <f t="shared" si="2"/>
        <v>154057</v>
      </c>
      <c r="G35">
        <f t="shared" si="3"/>
        <v>157367.41697525859</v>
      </c>
    </row>
    <row r="36" spans="1:7" x14ac:dyDescent="0.3">
      <c r="A36" s="1">
        <v>43586</v>
      </c>
      <c r="D36">
        <f t="shared" si="5"/>
        <v>0.93335056133029459</v>
      </c>
      <c r="E36">
        <v>35</v>
      </c>
      <c r="F36">
        <f t="shared" si="2"/>
        <v>154878</v>
      </c>
      <c r="G36">
        <f t="shared" si="3"/>
        <v>144555.46823771336</v>
      </c>
    </row>
    <row r="37" spans="1:7" x14ac:dyDescent="0.3">
      <c r="A37" s="1">
        <v>43617</v>
      </c>
      <c r="D37">
        <f t="shared" si="5"/>
        <v>1.0999416264145514</v>
      </c>
      <c r="E37">
        <v>36</v>
      </c>
      <c r="F37">
        <f t="shared" si="2"/>
        <v>155699</v>
      </c>
      <c r="G37">
        <f t="shared" si="3"/>
        <v>171259.81129111923</v>
      </c>
    </row>
    <row r="38" spans="1:7" x14ac:dyDescent="0.3">
      <c r="A38" s="1">
        <v>43647</v>
      </c>
      <c r="D38">
        <f t="shared" si="5"/>
        <v>1.0070130776991826</v>
      </c>
      <c r="E38">
        <v>37</v>
      </c>
      <c r="F38">
        <f t="shared" si="2"/>
        <v>156520</v>
      </c>
      <c r="G38">
        <f t="shared" si="3"/>
        <v>157617.68692147607</v>
      </c>
    </row>
    <row r="39" spans="1:7" x14ac:dyDescent="0.3">
      <c r="A39" s="1">
        <v>43678</v>
      </c>
      <c r="D39">
        <f t="shared" si="5"/>
        <v>0.99962703219344473</v>
      </c>
      <c r="E39">
        <v>38</v>
      </c>
      <c r="F39">
        <f t="shared" si="2"/>
        <v>157341</v>
      </c>
      <c r="G39">
        <f t="shared" si="3"/>
        <v>157282.31687234878</v>
      </c>
    </row>
    <row r="40" spans="1:7" x14ac:dyDescent="0.3">
      <c r="A40" s="1">
        <v>43709</v>
      </c>
      <c r="D40">
        <f t="shared" si="5"/>
        <v>0.98418414895985973</v>
      </c>
      <c r="E40">
        <v>39</v>
      </c>
      <c r="F40">
        <f t="shared" si="2"/>
        <v>158162</v>
      </c>
      <c r="G40">
        <f t="shared" si="3"/>
        <v>155660.53336778932</v>
      </c>
    </row>
    <row r="41" spans="1:7" x14ac:dyDescent="0.3">
      <c r="A41" s="1">
        <v>43739</v>
      </c>
      <c r="D41">
        <f t="shared" si="5"/>
        <v>1.0044582024051383</v>
      </c>
      <c r="E41">
        <v>40</v>
      </c>
      <c r="F41">
        <f t="shared" si="2"/>
        <v>158983</v>
      </c>
      <c r="G41">
        <f t="shared" si="3"/>
        <v>159691.77839297609</v>
      </c>
    </row>
    <row r="42" spans="1:7" x14ac:dyDescent="0.3">
      <c r="A42" s="1">
        <v>43770</v>
      </c>
      <c r="D42">
        <f t="shared" si="5"/>
        <v>0.99869965278255057</v>
      </c>
      <c r="E42">
        <v>41</v>
      </c>
      <c r="F42">
        <f t="shared" si="2"/>
        <v>159804</v>
      </c>
      <c r="G42">
        <f t="shared" si="3"/>
        <v>159596.19931326271</v>
      </c>
    </row>
    <row r="43" spans="1:7" x14ac:dyDescent="0.3">
      <c r="A43" s="1">
        <v>43800</v>
      </c>
      <c r="D43">
        <f t="shared" si="5"/>
        <v>0.95874169642619866</v>
      </c>
      <c r="E43">
        <v>42</v>
      </c>
      <c r="F43">
        <f t="shared" si="2"/>
        <v>160625</v>
      </c>
      <c r="G43">
        <f t="shared" si="3"/>
        <v>153997.88498845816</v>
      </c>
    </row>
    <row r="44" spans="1:7" x14ac:dyDescent="0.3">
      <c r="A44" s="1">
        <v>43831</v>
      </c>
      <c r="D44">
        <f t="shared" si="5"/>
        <v>0.87149838670805047</v>
      </c>
      <c r="E44">
        <v>43</v>
      </c>
      <c r="F44">
        <f t="shared" si="2"/>
        <v>161446</v>
      </c>
      <c r="G44">
        <f t="shared" si="3"/>
        <v>140699.92854046792</v>
      </c>
    </row>
    <row r="45" spans="1:7" x14ac:dyDescent="0.3">
      <c r="A45" s="1">
        <v>43862</v>
      </c>
      <c r="D45">
        <f t="shared" si="5"/>
        <v>0.93477278746241688</v>
      </c>
      <c r="E45">
        <v>44</v>
      </c>
      <c r="F45">
        <f t="shared" si="2"/>
        <v>162267</v>
      </c>
      <c r="G45">
        <f t="shared" si="3"/>
        <v>151682.775903164</v>
      </c>
    </row>
    <row r="46" spans="1:7" x14ac:dyDescent="0.3">
      <c r="A46" s="1">
        <v>43891</v>
      </c>
      <c r="D46">
        <f t="shared" si="5"/>
        <v>1.1862245669403901</v>
      </c>
      <c r="E46">
        <v>45</v>
      </c>
      <c r="F46">
        <f t="shared" si="2"/>
        <v>163088</v>
      </c>
      <c r="G46">
        <f t="shared" si="3"/>
        <v>193458.99217317434</v>
      </c>
    </row>
    <row r="47" spans="1:7" x14ac:dyDescent="0.3">
      <c r="A47" s="1">
        <v>43922</v>
      </c>
      <c r="D47">
        <f t="shared" si="5"/>
        <v>1.0214882606779216</v>
      </c>
      <c r="E47">
        <v>46</v>
      </c>
      <c r="F47">
        <f t="shared" si="2"/>
        <v>163909</v>
      </c>
      <c r="G47">
        <f t="shared" si="3"/>
        <v>167431.11931945744</v>
      </c>
    </row>
    <row r="48" spans="1:7" x14ac:dyDescent="0.3">
      <c r="A48" s="1">
        <v>43952</v>
      </c>
      <c r="D48">
        <f t="shared" si="5"/>
        <v>0.93335056133029459</v>
      </c>
      <c r="E48">
        <v>47</v>
      </c>
      <c r="F48">
        <f t="shared" si="2"/>
        <v>164730</v>
      </c>
      <c r="G48">
        <f t="shared" si="3"/>
        <v>153750.83796793944</v>
      </c>
    </row>
    <row r="49" spans="1:7" x14ac:dyDescent="0.3">
      <c r="A49" s="1">
        <v>43983</v>
      </c>
      <c r="D49">
        <f t="shared" si="5"/>
        <v>1.0999416264145514</v>
      </c>
      <c r="E49">
        <v>48</v>
      </c>
      <c r="F49">
        <f t="shared" si="2"/>
        <v>165551</v>
      </c>
      <c r="G49">
        <f t="shared" si="3"/>
        <v>182096.4361945554</v>
      </c>
    </row>
    <row r="50" spans="1:7" x14ac:dyDescent="0.3">
      <c r="A50" s="1">
        <v>44013</v>
      </c>
      <c r="D50">
        <f t="shared" si="5"/>
        <v>1.0070130776991826</v>
      </c>
      <c r="E50">
        <v>49</v>
      </c>
      <c r="F50">
        <f t="shared" si="2"/>
        <v>166372</v>
      </c>
      <c r="G50">
        <f t="shared" si="3"/>
        <v>167538.77976296839</v>
      </c>
    </row>
    <row r="51" spans="1:7" x14ac:dyDescent="0.3">
      <c r="A51" s="1">
        <v>44044</v>
      </c>
      <c r="D51">
        <f t="shared" si="5"/>
        <v>0.99962703219344473</v>
      </c>
      <c r="E51">
        <v>50</v>
      </c>
      <c r="F51">
        <f t="shared" si="2"/>
        <v>167193</v>
      </c>
      <c r="G51">
        <f t="shared" si="3"/>
        <v>167130.64239351862</v>
      </c>
    </row>
    <row r="52" spans="1:7" x14ac:dyDescent="0.3">
      <c r="A52" s="1">
        <v>44075</v>
      </c>
      <c r="D52">
        <f t="shared" si="5"/>
        <v>0.98418414895985973</v>
      </c>
      <c r="E52">
        <v>51</v>
      </c>
      <c r="F52">
        <f t="shared" si="2"/>
        <v>168014</v>
      </c>
      <c r="G52">
        <f t="shared" si="3"/>
        <v>165356.71560334187</v>
      </c>
    </row>
    <row r="53" spans="1:7" x14ac:dyDescent="0.3">
      <c r="A53" s="1">
        <v>44105</v>
      </c>
      <c r="D53">
        <f t="shared" si="5"/>
        <v>1.0044582024051383</v>
      </c>
      <c r="E53">
        <v>52</v>
      </c>
      <c r="F53">
        <f t="shared" si="2"/>
        <v>168835</v>
      </c>
      <c r="G53">
        <f t="shared" si="3"/>
        <v>169587.70060307151</v>
      </c>
    </row>
    <row r="54" spans="1:7" x14ac:dyDescent="0.3">
      <c r="A54" s="1">
        <v>44136</v>
      </c>
      <c r="D54">
        <f t="shared" si="5"/>
        <v>0.99869965278255057</v>
      </c>
      <c r="E54">
        <v>53</v>
      </c>
      <c r="F54">
        <f t="shared" si="2"/>
        <v>169656</v>
      </c>
      <c r="G54">
        <f t="shared" si="3"/>
        <v>169435.38829247639</v>
      </c>
    </row>
    <row r="55" spans="1:7" x14ac:dyDescent="0.3">
      <c r="A55" s="1">
        <v>44166</v>
      </c>
      <c r="D55">
        <f t="shared" si="5"/>
        <v>0.95874169642619866</v>
      </c>
      <c r="E55">
        <v>54</v>
      </c>
      <c r="F55">
        <f t="shared" si="2"/>
        <v>170477</v>
      </c>
      <c r="G55">
        <f t="shared" si="3"/>
        <v>163443.40818164908</v>
      </c>
    </row>
    <row r="56" spans="1:7" x14ac:dyDescent="0.3">
      <c r="A56" s="1">
        <v>44197</v>
      </c>
      <c r="D56">
        <f t="shared" si="5"/>
        <v>0.87149838670805047</v>
      </c>
      <c r="E56">
        <v>55</v>
      </c>
      <c r="F56">
        <f t="shared" si="2"/>
        <v>171298</v>
      </c>
      <c r="G56">
        <f t="shared" si="3"/>
        <v>149285.93064631562</v>
      </c>
    </row>
    <row r="57" spans="1:7" x14ac:dyDescent="0.3">
      <c r="A57" s="1">
        <v>44228</v>
      </c>
      <c r="D57">
        <f t="shared" si="5"/>
        <v>0.93477278746241688</v>
      </c>
      <c r="E57">
        <v>56</v>
      </c>
      <c r="F57">
        <f t="shared" si="2"/>
        <v>172119</v>
      </c>
      <c r="G57">
        <f t="shared" si="3"/>
        <v>160892.15740524372</v>
      </c>
    </row>
    <row r="58" spans="1:7" x14ac:dyDescent="0.3">
      <c r="A58" s="1">
        <v>44256</v>
      </c>
      <c r="D58">
        <f t="shared" si="5"/>
        <v>1.1862245669403901</v>
      </c>
      <c r="E58">
        <v>57</v>
      </c>
      <c r="F58">
        <f t="shared" si="2"/>
        <v>172940</v>
      </c>
      <c r="G58">
        <f t="shared" si="3"/>
        <v>205145.67660667107</v>
      </c>
    </row>
    <row r="59" spans="1:7" x14ac:dyDescent="0.3">
      <c r="A59" s="1">
        <v>44287</v>
      </c>
      <c r="D59">
        <f t="shared" si="5"/>
        <v>1.0214882606779216</v>
      </c>
      <c r="E59">
        <v>58</v>
      </c>
      <c r="F59">
        <f t="shared" si="2"/>
        <v>173761</v>
      </c>
      <c r="G59">
        <f t="shared" si="3"/>
        <v>177494.82166365633</v>
      </c>
    </row>
    <row r="60" spans="1:7" x14ac:dyDescent="0.3">
      <c r="A60" s="1">
        <v>44317</v>
      </c>
      <c r="D60">
        <f t="shared" si="5"/>
        <v>0.93335056133029459</v>
      </c>
      <c r="E60">
        <v>59</v>
      </c>
      <c r="F60">
        <f t="shared" si="2"/>
        <v>174582</v>
      </c>
      <c r="G60">
        <f t="shared" si="3"/>
        <v>162946.2076981655</v>
      </c>
    </row>
    <row r="61" spans="1:7" x14ac:dyDescent="0.3">
      <c r="A61" s="1">
        <v>44348</v>
      </c>
      <c r="D61">
        <f t="shared" si="5"/>
        <v>1.0999416264145514</v>
      </c>
      <c r="E61">
        <v>60</v>
      </c>
      <c r="F61">
        <f t="shared" si="2"/>
        <v>175403</v>
      </c>
      <c r="G61">
        <f t="shared" si="3"/>
        <v>192933.06109799157</v>
      </c>
    </row>
    <row r="62" spans="1:7" x14ac:dyDescent="0.3">
      <c r="A62" s="1">
        <v>44378</v>
      </c>
      <c r="D62">
        <f t="shared" si="5"/>
        <v>1.0070130776991826</v>
      </c>
      <c r="E62">
        <v>61</v>
      </c>
      <c r="F62">
        <f t="shared" si="2"/>
        <v>176224</v>
      </c>
      <c r="G62">
        <f t="shared" si="3"/>
        <v>177459.87260446075</v>
      </c>
    </row>
    <row r="63" spans="1:7" x14ac:dyDescent="0.3">
      <c r="A63" s="1">
        <v>44409</v>
      </c>
      <c r="D63">
        <f t="shared" si="5"/>
        <v>0.99962703219344473</v>
      </c>
      <c r="E63">
        <v>62</v>
      </c>
      <c r="F63">
        <f t="shared" si="2"/>
        <v>177045</v>
      </c>
      <c r="G63">
        <f t="shared" si="3"/>
        <v>176978.96791468843</v>
      </c>
    </row>
    <row r="64" spans="1:7" x14ac:dyDescent="0.3">
      <c r="A64" s="1">
        <v>44440</v>
      </c>
      <c r="D64">
        <f t="shared" si="5"/>
        <v>0.98418414895985973</v>
      </c>
      <c r="E64">
        <v>63</v>
      </c>
      <c r="F64">
        <f t="shared" si="2"/>
        <v>177866</v>
      </c>
      <c r="G64">
        <f t="shared" si="3"/>
        <v>175052.89783889442</v>
      </c>
    </row>
    <row r="65" spans="1:7" x14ac:dyDescent="0.3">
      <c r="A65" s="1">
        <v>44470</v>
      </c>
      <c r="D65">
        <f t="shared" si="5"/>
        <v>1.0044582024051383</v>
      </c>
      <c r="E65">
        <v>64</v>
      </c>
      <c r="F65">
        <f t="shared" si="2"/>
        <v>178687</v>
      </c>
      <c r="G65">
        <f t="shared" si="3"/>
        <v>179483.62281316693</v>
      </c>
    </row>
    <row r="66" spans="1:7" x14ac:dyDescent="0.3">
      <c r="A66" s="1">
        <v>44501</v>
      </c>
      <c r="D66">
        <f t="shared" si="5"/>
        <v>0.99869965278255057</v>
      </c>
      <c r="E66">
        <v>65</v>
      </c>
      <c r="F66">
        <f t="shared" si="2"/>
        <v>179508</v>
      </c>
      <c r="G66">
        <f t="shared" si="3"/>
        <v>179274.5772716901</v>
      </c>
    </row>
    <row r="67" spans="1:7" x14ac:dyDescent="0.3">
      <c r="A67" s="1">
        <v>44531</v>
      </c>
      <c r="D67">
        <f t="shared" si="5"/>
        <v>0.95874169642619866</v>
      </c>
      <c r="E67">
        <v>66</v>
      </c>
      <c r="F67">
        <f t="shared" ref="F67:F73" si="6">E67*821+126143</f>
        <v>180329</v>
      </c>
      <c r="G67">
        <f t="shared" ref="G67:G73" si="7">F67*D67</f>
        <v>172888.93137483997</v>
      </c>
    </row>
    <row r="68" spans="1:7" x14ac:dyDescent="0.3">
      <c r="A68" s="1">
        <v>44562</v>
      </c>
      <c r="D68">
        <f t="shared" si="5"/>
        <v>0.87149838670805047</v>
      </c>
      <c r="E68">
        <v>67</v>
      </c>
      <c r="F68">
        <f t="shared" si="6"/>
        <v>181150</v>
      </c>
      <c r="G68">
        <f t="shared" si="7"/>
        <v>157871.93275216335</v>
      </c>
    </row>
    <row r="69" spans="1:7" x14ac:dyDescent="0.3">
      <c r="A69" s="1">
        <v>44593</v>
      </c>
      <c r="D69">
        <f t="shared" si="5"/>
        <v>0.93477278746241688</v>
      </c>
      <c r="E69">
        <v>68</v>
      </c>
      <c r="F69">
        <f t="shared" si="6"/>
        <v>181971</v>
      </c>
      <c r="G69">
        <f t="shared" si="7"/>
        <v>170101.53890732347</v>
      </c>
    </row>
    <row r="70" spans="1:7" x14ac:dyDescent="0.3">
      <c r="A70" s="1">
        <v>44621</v>
      </c>
      <c r="D70">
        <f t="shared" si="5"/>
        <v>1.1862245669403901</v>
      </c>
      <c r="E70">
        <v>69</v>
      </c>
      <c r="F70">
        <f t="shared" si="6"/>
        <v>182792</v>
      </c>
      <c r="G70">
        <f t="shared" si="7"/>
        <v>216832.3610401678</v>
      </c>
    </row>
    <row r="71" spans="1:7" x14ac:dyDescent="0.3">
      <c r="A71" s="1">
        <v>44652</v>
      </c>
      <c r="D71">
        <f t="shared" si="5"/>
        <v>1.0214882606779216</v>
      </c>
      <c r="E71">
        <v>70</v>
      </c>
      <c r="F71">
        <f t="shared" si="6"/>
        <v>183613</v>
      </c>
      <c r="G71">
        <f t="shared" si="7"/>
        <v>187558.52400785522</v>
      </c>
    </row>
    <row r="72" spans="1:7" x14ac:dyDescent="0.3">
      <c r="A72" s="1">
        <v>44682</v>
      </c>
      <c r="D72">
        <f t="shared" si="5"/>
        <v>0.93335056133029459</v>
      </c>
      <c r="E72">
        <v>71</v>
      </c>
      <c r="F72">
        <f t="shared" si="6"/>
        <v>184434</v>
      </c>
      <c r="G72">
        <f t="shared" si="7"/>
        <v>172141.57742839155</v>
      </c>
    </row>
    <row r="73" spans="1:7" x14ac:dyDescent="0.3">
      <c r="A73" s="1">
        <v>44713</v>
      </c>
      <c r="D73">
        <f t="shared" si="5"/>
        <v>1.0999416264145514</v>
      </c>
      <c r="E73">
        <v>72</v>
      </c>
      <c r="F73">
        <f t="shared" si="6"/>
        <v>185255</v>
      </c>
      <c r="G73">
        <f t="shared" si="7"/>
        <v>203769.68600142773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0ECC-00D4-4981-828D-5BDF6F57E225}">
  <dimension ref="A1:G73"/>
  <sheetViews>
    <sheetView workbookViewId="0">
      <selection activeCell="H4" sqref="H4"/>
    </sheetView>
  </sheetViews>
  <sheetFormatPr defaultRowHeight="14.4" x14ac:dyDescent="0.3"/>
  <cols>
    <col min="1" max="1" width="9.5546875" bestFit="1" customWidth="1"/>
    <col min="2" max="2" width="18.33203125" customWidth="1"/>
    <col min="3" max="3" width="10.109375" bestFit="1" customWidth="1"/>
  </cols>
  <sheetData>
    <row r="1" spans="1:7" x14ac:dyDescent="0.3">
      <c r="A1" t="s">
        <v>0</v>
      </c>
      <c r="B1" t="s">
        <v>1</v>
      </c>
      <c r="C1" t="s">
        <v>10</v>
      </c>
      <c r="D1" t="s">
        <v>6</v>
      </c>
      <c r="E1" t="s">
        <v>11</v>
      </c>
      <c r="F1" t="s">
        <v>2</v>
      </c>
      <c r="G1" t="s">
        <v>9</v>
      </c>
    </row>
    <row r="2" spans="1:7" x14ac:dyDescent="0.3">
      <c r="A2" s="1">
        <v>42552</v>
      </c>
      <c r="B2" s="2">
        <v>189453.89369999999</v>
      </c>
      <c r="C2" s="2">
        <f>B2+B14</f>
        <v>339350.89370000002</v>
      </c>
      <c r="D2">
        <f>C2*12/SUM($B$2:$B$25)</f>
        <v>1.1919222400899838</v>
      </c>
      <c r="E2">
        <v>1</v>
      </c>
      <c r="F2">
        <f>-3528.9*E2+186466</f>
        <v>182937.1</v>
      </c>
      <c r="G2">
        <f>F2*D2</f>
        <v>218046.79802756538</v>
      </c>
    </row>
    <row r="3" spans="1:7" x14ac:dyDescent="0.3">
      <c r="A3" s="1">
        <v>42583</v>
      </c>
      <c r="B3" s="2">
        <v>166218.61489999999</v>
      </c>
      <c r="C3" s="2">
        <f t="shared" ref="C3:C13" si="0">B3+B15</f>
        <v>294037.61489999999</v>
      </c>
      <c r="D3">
        <f t="shared" ref="D3:D13" si="1">C3*12/SUM($B$2:$B$25)</f>
        <v>1.0327657275367417</v>
      </c>
      <c r="E3">
        <v>2</v>
      </c>
      <c r="F3">
        <f t="shared" ref="F3:F66" si="2">-3528.9*E3+186466</f>
        <v>179408.2</v>
      </c>
      <c r="G3">
        <f t="shared" ref="G3:G66" si="3">F3*D3</f>
        <v>185286.64019905726</v>
      </c>
    </row>
    <row r="4" spans="1:7" x14ac:dyDescent="0.3">
      <c r="A4" s="1">
        <v>42614</v>
      </c>
      <c r="B4" s="2">
        <v>175197.25150000001</v>
      </c>
      <c r="C4" s="2">
        <f t="shared" si="0"/>
        <v>287601.25150000001</v>
      </c>
      <c r="D4">
        <f t="shared" si="1"/>
        <v>1.0101589072095107</v>
      </c>
      <c r="E4">
        <v>3</v>
      </c>
      <c r="F4">
        <f t="shared" si="2"/>
        <v>175879.3</v>
      </c>
      <c r="G4">
        <f t="shared" si="3"/>
        <v>177666.04148877368</v>
      </c>
    </row>
    <row r="5" spans="1:7" x14ac:dyDescent="0.3">
      <c r="A5" s="1">
        <v>42644</v>
      </c>
      <c r="B5" s="2">
        <v>175008.03839999999</v>
      </c>
      <c r="C5" s="2">
        <f t="shared" si="0"/>
        <v>288516.03839999996</v>
      </c>
      <c r="D5">
        <f t="shared" si="1"/>
        <v>1.0133719674114881</v>
      </c>
      <c r="E5">
        <v>4</v>
      </c>
      <c r="F5">
        <f t="shared" si="2"/>
        <v>172350.4</v>
      </c>
      <c r="G5">
        <f t="shared" si="3"/>
        <v>174655.06393215692</v>
      </c>
    </row>
    <row r="6" spans="1:7" x14ac:dyDescent="0.3">
      <c r="A6" s="1">
        <v>42675</v>
      </c>
      <c r="B6" s="2">
        <v>171211.94639999999</v>
      </c>
      <c r="C6" s="2">
        <f t="shared" si="0"/>
        <v>276721.94640000002</v>
      </c>
      <c r="D6">
        <f t="shared" si="1"/>
        <v>0.97194687964114368</v>
      </c>
      <c r="E6">
        <v>5</v>
      </c>
      <c r="F6">
        <f t="shared" si="2"/>
        <v>168821.5</v>
      </c>
      <c r="G6">
        <f t="shared" si="3"/>
        <v>164085.53014133734</v>
      </c>
    </row>
    <row r="7" spans="1:7" x14ac:dyDescent="0.3">
      <c r="A7" s="1">
        <v>42705</v>
      </c>
      <c r="B7" s="2">
        <v>175834.29519999999</v>
      </c>
      <c r="C7" s="2">
        <f t="shared" si="0"/>
        <v>282661.29519999999</v>
      </c>
      <c r="D7">
        <f t="shared" si="1"/>
        <v>0.99280800615590115</v>
      </c>
      <c r="E7">
        <v>6</v>
      </c>
      <c r="F7">
        <f t="shared" si="2"/>
        <v>165292.6</v>
      </c>
      <c r="G7">
        <f t="shared" si="3"/>
        <v>164103.8166383249</v>
      </c>
    </row>
    <row r="8" spans="1:7" x14ac:dyDescent="0.3">
      <c r="A8" s="1">
        <v>42736</v>
      </c>
      <c r="B8" s="2">
        <v>165566.85620000001</v>
      </c>
      <c r="C8" s="2">
        <f t="shared" si="0"/>
        <v>268050.85620000004</v>
      </c>
      <c r="D8">
        <f t="shared" si="1"/>
        <v>0.94149089603515068</v>
      </c>
      <c r="E8">
        <v>7</v>
      </c>
      <c r="F8">
        <f t="shared" si="2"/>
        <v>161763.70000000001</v>
      </c>
      <c r="G8">
        <f t="shared" si="3"/>
        <v>152299.0508589613</v>
      </c>
    </row>
    <row r="9" spans="1:7" x14ac:dyDescent="0.3">
      <c r="A9" s="1">
        <v>42767</v>
      </c>
      <c r="B9" s="2">
        <v>159328.5453</v>
      </c>
      <c r="C9" s="2">
        <f t="shared" si="0"/>
        <v>289313.5453</v>
      </c>
      <c r="D9">
        <f t="shared" si="1"/>
        <v>1.0161730981242174</v>
      </c>
      <c r="E9">
        <v>8</v>
      </c>
      <c r="F9">
        <f t="shared" si="2"/>
        <v>158234.79999999999</v>
      </c>
      <c r="G9">
        <f t="shared" si="3"/>
        <v>160793.94694706591</v>
      </c>
    </row>
    <row r="10" spans="1:7" x14ac:dyDescent="0.3">
      <c r="A10" s="1">
        <v>42795</v>
      </c>
      <c r="B10" s="2">
        <v>196900.51850000001</v>
      </c>
      <c r="C10" s="2">
        <f t="shared" si="0"/>
        <v>331142.51850000001</v>
      </c>
      <c r="D10">
        <f t="shared" si="1"/>
        <v>1.1630914777801833</v>
      </c>
      <c r="E10">
        <v>9</v>
      </c>
      <c r="F10">
        <f t="shared" si="2"/>
        <v>154705.9</v>
      </c>
      <c r="G10">
        <f t="shared" si="3"/>
        <v>179937.11385231325</v>
      </c>
    </row>
    <row r="11" spans="1:7" x14ac:dyDescent="0.3">
      <c r="A11" s="1">
        <v>42826</v>
      </c>
      <c r="B11" s="2">
        <v>141888.6378</v>
      </c>
      <c r="C11" s="2">
        <f t="shared" si="0"/>
        <v>247230.6378</v>
      </c>
      <c r="D11">
        <f t="shared" si="1"/>
        <v>0.86836280998853144</v>
      </c>
      <c r="E11">
        <v>10</v>
      </c>
      <c r="F11">
        <f t="shared" si="2"/>
        <v>151177</v>
      </c>
      <c r="G11">
        <f t="shared" si="3"/>
        <v>131276.48452563622</v>
      </c>
    </row>
    <row r="12" spans="1:7" x14ac:dyDescent="0.3">
      <c r="A12" s="1">
        <v>42856</v>
      </c>
      <c r="B12" s="2">
        <v>144126.5177</v>
      </c>
      <c r="C12" s="2">
        <f t="shared" si="0"/>
        <v>263905.51769999997</v>
      </c>
      <c r="D12">
        <f t="shared" si="1"/>
        <v>0.92693097813724967</v>
      </c>
      <c r="E12">
        <v>11</v>
      </c>
      <c r="F12">
        <f t="shared" si="2"/>
        <v>147648.1</v>
      </c>
      <c r="G12">
        <f t="shared" si="3"/>
        <v>136859.59775310647</v>
      </c>
    </row>
    <row r="13" spans="1:7" x14ac:dyDescent="0.3">
      <c r="A13" s="1">
        <v>42887</v>
      </c>
      <c r="B13" s="2">
        <v>130595.9244</v>
      </c>
      <c r="C13" s="2">
        <f t="shared" si="0"/>
        <v>247974.92440000002</v>
      </c>
      <c r="D13">
        <f t="shared" si="1"/>
        <v>0.87097701188989796</v>
      </c>
      <c r="E13">
        <v>12</v>
      </c>
      <c r="F13">
        <f t="shared" si="2"/>
        <v>144119.20000000001</v>
      </c>
      <c r="G13">
        <f t="shared" si="3"/>
        <v>125524.5101719626</v>
      </c>
    </row>
    <row r="14" spans="1:7" x14ac:dyDescent="0.3">
      <c r="A14" s="1">
        <v>42917</v>
      </c>
      <c r="B14" s="2">
        <v>149897</v>
      </c>
      <c r="C14" s="2">
        <f>C2</f>
        <v>339350.89370000002</v>
      </c>
      <c r="D14">
        <f>D2</f>
        <v>1.1919222400899838</v>
      </c>
      <c r="E14">
        <v>13</v>
      </c>
      <c r="F14">
        <f t="shared" si="2"/>
        <v>140590.29999999999</v>
      </c>
      <c r="G14">
        <f t="shared" si="3"/>
        <v>167572.70531092284</v>
      </c>
    </row>
    <row r="15" spans="1:7" x14ac:dyDescent="0.3">
      <c r="A15" s="1">
        <v>42948</v>
      </c>
      <c r="B15" s="2">
        <v>127819</v>
      </c>
      <c r="C15" s="2">
        <f t="shared" ref="C15:D25" si="4">C3</f>
        <v>294037.61489999999</v>
      </c>
      <c r="D15">
        <f t="shared" si="4"/>
        <v>1.0327657275367417</v>
      </c>
      <c r="E15">
        <v>14</v>
      </c>
      <c r="F15">
        <f t="shared" si="2"/>
        <v>137061.4</v>
      </c>
      <c r="G15">
        <f t="shared" si="3"/>
        <v>141552.31648820435</v>
      </c>
    </row>
    <row r="16" spans="1:7" x14ac:dyDescent="0.3">
      <c r="A16" s="1">
        <v>42979</v>
      </c>
      <c r="B16" s="2">
        <v>112404</v>
      </c>
      <c r="C16" s="2">
        <f t="shared" si="4"/>
        <v>287601.25150000001</v>
      </c>
      <c r="D16">
        <f t="shared" si="4"/>
        <v>1.0101589072095107</v>
      </c>
      <c r="E16">
        <v>15</v>
      </c>
      <c r="F16">
        <f t="shared" si="2"/>
        <v>133532.5</v>
      </c>
      <c r="G16">
        <f t="shared" si="3"/>
        <v>134889.04427695399</v>
      </c>
    </row>
    <row r="17" spans="1:7" x14ac:dyDescent="0.3">
      <c r="A17" s="1">
        <v>43009</v>
      </c>
      <c r="B17" s="2">
        <v>113508</v>
      </c>
      <c r="C17" s="2">
        <f t="shared" si="4"/>
        <v>288516.03839999996</v>
      </c>
      <c r="D17">
        <f t="shared" si="4"/>
        <v>1.0133719674114881</v>
      </c>
      <c r="E17">
        <v>16</v>
      </c>
      <c r="F17">
        <f t="shared" si="2"/>
        <v>130003.6</v>
      </c>
      <c r="G17">
        <f t="shared" si="3"/>
        <v>131742.00390257614</v>
      </c>
    </row>
    <row r="18" spans="1:7" x14ac:dyDescent="0.3">
      <c r="A18" s="1">
        <v>43040</v>
      </c>
      <c r="B18" s="2">
        <v>105510</v>
      </c>
      <c r="C18" s="2">
        <f t="shared" si="4"/>
        <v>276721.94640000002</v>
      </c>
      <c r="D18">
        <f t="shared" si="4"/>
        <v>0.97194687964114368</v>
      </c>
      <c r="E18">
        <v>17</v>
      </c>
      <c r="F18">
        <f t="shared" si="2"/>
        <v>126474.7</v>
      </c>
      <c r="G18">
        <f t="shared" si="3"/>
        <v>122926.69001854975</v>
      </c>
    </row>
    <row r="19" spans="1:7" x14ac:dyDescent="0.3">
      <c r="A19" s="1">
        <v>43070</v>
      </c>
      <c r="B19" s="2">
        <v>106827</v>
      </c>
      <c r="C19" s="2">
        <f t="shared" si="4"/>
        <v>282661.29519999999</v>
      </c>
      <c r="D19">
        <f t="shared" si="4"/>
        <v>0.99280800615590115</v>
      </c>
      <c r="E19">
        <v>18</v>
      </c>
      <c r="F19">
        <f t="shared" si="2"/>
        <v>122945.79999999999</v>
      </c>
      <c r="G19">
        <f t="shared" si="3"/>
        <v>122061.57456324217</v>
      </c>
    </row>
    <row r="20" spans="1:7" x14ac:dyDescent="0.3">
      <c r="A20" s="1">
        <v>43101</v>
      </c>
      <c r="B20" s="2">
        <v>102484</v>
      </c>
      <c r="C20" s="2">
        <f t="shared" si="4"/>
        <v>268050.85620000004</v>
      </c>
      <c r="D20">
        <f t="shared" si="4"/>
        <v>0.94149089603515068</v>
      </c>
      <c r="E20">
        <v>19</v>
      </c>
      <c r="F20">
        <f t="shared" si="2"/>
        <v>119416.9</v>
      </c>
      <c r="G20">
        <f t="shared" si="3"/>
        <v>112429.92418273998</v>
      </c>
    </row>
    <row r="21" spans="1:7" x14ac:dyDescent="0.3">
      <c r="A21" s="1">
        <v>43132</v>
      </c>
      <c r="B21" s="2">
        <v>129985</v>
      </c>
      <c r="C21" s="2">
        <f t="shared" si="4"/>
        <v>289313.5453</v>
      </c>
      <c r="D21">
        <f t="shared" si="4"/>
        <v>1.0161730981242174</v>
      </c>
      <c r="E21">
        <v>20</v>
      </c>
      <c r="F21">
        <f t="shared" si="2"/>
        <v>115888</v>
      </c>
      <c r="G21">
        <f t="shared" si="3"/>
        <v>117762.2679954193</v>
      </c>
    </row>
    <row r="22" spans="1:7" x14ac:dyDescent="0.3">
      <c r="A22" s="1">
        <v>43160</v>
      </c>
      <c r="B22" s="2">
        <v>134242</v>
      </c>
      <c r="C22" s="2">
        <f t="shared" si="4"/>
        <v>331142.51850000001</v>
      </c>
      <c r="D22">
        <f t="shared" si="4"/>
        <v>1.1630914777801833</v>
      </c>
      <c r="E22">
        <v>21</v>
      </c>
      <c r="F22">
        <f t="shared" si="2"/>
        <v>112359.09999999999</v>
      </c>
      <c r="G22">
        <f t="shared" si="3"/>
        <v>130683.91166105139</v>
      </c>
    </row>
    <row r="23" spans="1:7" x14ac:dyDescent="0.3">
      <c r="A23" s="1">
        <v>43191</v>
      </c>
      <c r="B23" s="2">
        <v>105342</v>
      </c>
      <c r="C23" s="2">
        <f t="shared" si="4"/>
        <v>247230.6378</v>
      </c>
      <c r="D23">
        <f t="shared" si="4"/>
        <v>0.86836280998853144</v>
      </c>
      <c r="E23">
        <v>22</v>
      </c>
      <c r="F23">
        <f t="shared" si="2"/>
        <v>108830.2</v>
      </c>
      <c r="G23">
        <f t="shared" si="3"/>
        <v>94504.098283613872</v>
      </c>
    </row>
    <row r="24" spans="1:7" x14ac:dyDescent="0.3">
      <c r="A24" s="1">
        <v>43221</v>
      </c>
      <c r="B24" s="2">
        <v>119779</v>
      </c>
      <c r="C24" s="2">
        <f t="shared" si="4"/>
        <v>263905.51769999997</v>
      </c>
      <c r="D24">
        <f t="shared" si="4"/>
        <v>0.92693097813724967</v>
      </c>
      <c r="E24">
        <v>23</v>
      </c>
      <c r="F24">
        <f t="shared" si="2"/>
        <v>105301.3</v>
      </c>
      <c r="G24">
        <f t="shared" si="3"/>
        <v>97607.037008123967</v>
      </c>
    </row>
    <row r="25" spans="1:7" x14ac:dyDescent="0.3">
      <c r="A25" s="1">
        <v>43252</v>
      </c>
      <c r="B25" s="2">
        <v>117379</v>
      </c>
      <c r="C25" s="2">
        <f t="shared" si="4"/>
        <v>247974.92440000002</v>
      </c>
      <c r="D25">
        <f t="shared" si="4"/>
        <v>0.87097701188989796</v>
      </c>
      <c r="E25">
        <v>24</v>
      </c>
      <c r="F25">
        <f t="shared" si="2"/>
        <v>101772.4</v>
      </c>
      <c r="G25">
        <f t="shared" si="3"/>
        <v>88641.420844863445</v>
      </c>
    </row>
    <row r="26" spans="1:7" x14ac:dyDescent="0.3">
      <c r="A26" s="1">
        <v>43282</v>
      </c>
      <c r="D26">
        <f t="shared" ref="D26:D73" si="5">D14</f>
        <v>1.1919222400899838</v>
      </c>
      <c r="E26">
        <v>25</v>
      </c>
      <c r="F26">
        <f t="shared" si="2"/>
        <v>98243.5</v>
      </c>
      <c r="G26">
        <f t="shared" si="3"/>
        <v>117098.61259428032</v>
      </c>
    </row>
    <row r="27" spans="1:7" x14ac:dyDescent="0.3">
      <c r="A27" s="1">
        <v>43313</v>
      </c>
      <c r="D27">
        <f t="shared" si="5"/>
        <v>1.0327657275367417</v>
      </c>
      <c r="E27">
        <v>26</v>
      </c>
      <c r="F27">
        <f t="shared" si="2"/>
        <v>94714.599999999991</v>
      </c>
      <c r="G27">
        <f t="shared" si="3"/>
        <v>97817.992777351465</v>
      </c>
    </row>
    <row r="28" spans="1:7" x14ac:dyDescent="0.3">
      <c r="A28" s="1">
        <v>43344</v>
      </c>
      <c r="D28">
        <f t="shared" si="5"/>
        <v>1.0101589072095107</v>
      </c>
      <c r="E28">
        <v>27</v>
      </c>
      <c r="F28">
        <f t="shared" si="2"/>
        <v>91185.7</v>
      </c>
      <c r="G28">
        <f t="shared" si="3"/>
        <v>92112.047065134277</v>
      </c>
    </row>
    <row r="29" spans="1:7" x14ac:dyDescent="0.3">
      <c r="A29" s="1">
        <v>43374</v>
      </c>
      <c r="D29">
        <f t="shared" si="5"/>
        <v>1.0133719674114881</v>
      </c>
      <c r="E29">
        <v>28</v>
      </c>
      <c r="F29">
        <f t="shared" si="2"/>
        <v>87656.8</v>
      </c>
      <c r="G29">
        <f t="shared" si="3"/>
        <v>88828.943872995325</v>
      </c>
    </row>
    <row r="30" spans="1:7" x14ac:dyDescent="0.3">
      <c r="A30" s="1">
        <v>43405</v>
      </c>
      <c r="D30">
        <f t="shared" si="5"/>
        <v>0.97194687964114368</v>
      </c>
      <c r="E30">
        <v>29</v>
      </c>
      <c r="F30">
        <f t="shared" si="2"/>
        <v>84127.9</v>
      </c>
      <c r="G30">
        <f t="shared" si="3"/>
        <v>81767.849895762163</v>
      </c>
    </row>
    <row r="31" spans="1:7" x14ac:dyDescent="0.3">
      <c r="A31" s="1">
        <v>43435</v>
      </c>
      <c r="D31">
        <f t="shared" si="5"/>
        <v>0.99280800615590115</v>
      </c>
      <c r="E31">
        <v>30</v>
      </c>
      <c r="F31">
        <f t="shared" si="2"/>
        <v>80599</v>
      </c>
      <c r="G31">
        <f t="shared" si="3"/>
        <v>80019.332488159474</v>
      </c>
    </row>
    <row r="32" spans="1:7" x14ac:dyDescent="0.3">
      <c r="A32" s="1">
        <v>43466</v>
      </c>
      <c r="D32">
        <f t="shared" si="5"/>
        <v>0.94149089603515068</v>
      </c>
      <c r="E32">
        <v>31</v>
      </c>
      <c r="F32">
        <f t="shared" si="2"/>
        <v>77070.099999999991</v>
      </c>
      <c r="G32">
        <f t="shared" si="3"/>
        <v>72560.797506518662</v>
      </c>
    </row>
    <row r="33" spans="1:7" x14ac:dyDescent="0.3">
      <c r="A33" s="1">
        <v>43497</v>
      </c>
      <c r="D33">
        <f t="shared" si="5"/>
        <v>1.0161730981242174</v>
      </c>
      <c r="E33">
        <v>32</v>
      </c>
      <c r="F33">
        <f t="shared" si="2"/>
        <v>73541.2</v>
      </c>
      <c r="G33">
        <f t="shared" si="3"/>
        <v>74730.589043772692</v>
      </c>
    </row>
    <row r="34" spans="1:7" x14ac:dyDescent="0.3">
      <c r="A34" s="1">
        <v>43525</v>
      </c>
      <c r="D34">
        <f t="shared" si="5"/>
        <v>1.1630914777801833</v>
      </c>
      <c r="E34">
        <v>33</v>
      </c>
      <c r="F34">
        <f t="shared" si="2"/>
        <v>70012.3</v>
      </c>
      <c r="G34">
        <f t="shared" si="3"/>
        <v>81430.709469789537</v>
      </c>
    </row>
    <row r="35" spans="1:7" x14ac:dyDescent="0.3">
      <c r="A35" s="1">
        <v>43556</v>
      </c>
      <c r="D35">
        <f t="shared" si="5"/>
        <v>0.86836280998853144</v>
      </c>
      <c r="E35">
        <v>34</v>
      </c>
      <c r="F35">
        <f t="shared" si="2"/>
        <v>66483.399999999994</v>
      </c>
      <c r="G35">
        <f t="shared" si="3"/>
        <v>57731.712041591527</v>
      </c>
    </row>
    <row r="36" spans="1:7" x14ac:dyDescent="0.3">
      <c r="A36" s="1">
        <v>43586</v>
      </c>
      <c r="D36">
        <f t="shared" si="5"/>
        <v>0.92693097813724967</v>
      </c>
      <c r="E36">
        <v>35</v>
      </c>
      <c r="F36">
        <f t="shared" si="2"/>
        <v>62954.5</v>
      </c>
      <c r="G36">
        <f t="shared" si="3"/>
        <v>58354.476263141485</v>
      </c>
    </row>
    <row r="37" spans="1:7" x14ac:dyDescent="0.3">
      <c r="A37" s="1">
        <v>43617</v>
      </c>
      <c r="D37">
        <f t="shared" si="5"/>
        <v>0.87097701188989796</v>
      </c>
      <c r="E37">
        <v>36</v>
      </c>
      <c r="F37">
        <f t="shared" si="2"/>
        <v>59425.599999999991</v>
      </c>
      <c r="G37">
        <f t="shared" si="3"/>
        <v>51758.331517764309</v>
      </c>
    </row>
    <row r="38" spans="1:7" x14ac:dyDescent="0.3">
      <c r="A38" s="1">
        <v>43647</v>
      </c>
      <c r="D38">
        <f t="shared" si="5"/>
        <v>1.1919222400899838</v>
      </c>
      <c r="E38">
        <v>37</v>
      </c>
      <c r="F38">
        <f t="shared" si="2"/>
        <v>55896.7</v>
      </c>
      <c r="G38">
        <f t="shared" si="3"/>
        <v>66624.519877637795</v>
      </c>
    </row>
    <row r="39" spans="1:7" x14ac:dyDescent="0.3">
      <c r="A39" s="1">
        <v>43678</v>
      </c>
      <c r="D39">
        <f t="shared" si="5"/>
        <v>1.0327657275367417</v>
      </c>
      <c r="E39">
        <v>38</v>
      </c>
      <c r="F39">
        <f t="shared" si="2"/>
        <v>52367.799999999988</v>
      </c>
      <c r="G39">
        <f t="shared" si="3"/>
        <v>54083.669066498565</v>
      </c>
    </row>
    <row r="40" spans="1:7" x14ac:dyDescent="0.3">
      <c r="A40" s="1">
        <v>43709</v>
      </c>
      <c r="D40">
        <f t="shared" si="5"/>
        <v>1.0101589072095107</v>
      </c>
      <c r="E40">
        <v>39</v>
      </c>
      <c r="F40">
        <f t="shared" si="2"/>
        <v>48838.899999999994</v>
      </c>
      <c r="G40">
        <f t="shared" si="3"/>
        <v>49335.049853314566</v>
      </c>
    </row>
    <row r="41" spans="1:7" x14ac:dyDescent="0.3">
      <c r="A41" s="1">
        <v>43739</v>
      </c>
      <c r="D41">
        <f t="shared" si="5"/>
        <v>1.0133719674114881</v>
      </c>
      <c r="E41">
        <v>40</v>
      </c>
      <c r="F41">
        <f t="shared" si="2"/>
        <v>45310</v>
      </c>
      <c r="G41">
        <f t="shared" si="3"/>
        <v>45915.883843414522</v>
      </c>
    </row>
    <row r="42" spans="1:7" x14ac:dyDescent="0.3">
      <c r="A42" s="1">
        <v>43770</v>
      </c>
      <c r="D42">
        <f t="shared" si="5"/>
        <v>0.97194687964114368</v>
      </c>
      <c r="E42">
        <v>41</v>
      </c>
      <c r="F42">
        <f t="shared" si="2"/>
        <v>41781.100000000006</v>
      </c>
      <c r="G42">
        <f t="shared" si="3"/>
        <v>40609.00977297459</v>
      </c>
    </row>
    <row r="43" spans="1:7" x14ac:dyDescent="0.3">
      <c r="A43" s="1">
        <v>43800</v>
      </c>
      <c r="D43">
        <f t="shared" si="5"/>
        <v>0.99280800615590115</v>
      </c>
      <c r="E43">
        <v>42</v>
      </c>
      <c r="F43">
        <f t="shared" si="2"/>
        <v>38252.199999999983</v>
      </c>
      <c r="G43">
        <f t="shared" si="3"/>
        <v>37977.090413076745</v>
      </c>
    </row>
    <row r="44" spans="1:7" x14ac:dyDescent="0.3">
      <c r="A44" s="1">
        <v>43831</v>
      </c>
      <c r="D44">
        <f t="shared" si="5"/>
        <v>0.94149089603515068</v>
      </c>
      <c r="E44">
        <v>43</v>
      </c>
      <c r="F44">
        <f t="shared" si="2"/>
        <v>34723.299999999988</v>
      </c>
      <c r="G44">
        <f t="shared" si="3"/>
        <v>32691.670830297338</v>
      </c>
    </row>
    <row r="45" spans="1:7" x14ac:dyDescent="0.3">
      <c r="A45" s="1">
        <v>43862</v>
      </c>
      <c r="D45">
        <f t="shared" si="5"/>
        <v>1.0161730981242174</v>
      </c>
      <c r="E45">
        <v>44</v>
      </c>
      <c r="F45">
        <f t="shared" si="2"/>
        <v>31194.399999999994</v>
      </c>
      <c r="G45">
        <f t="shared" si="3"/>
        <v>31698.910092126083</v>
      </c>
    </row>
    <row r="46" spans="1:7" x14ac:dyDescent="0.3">
      <c r="A46" s="1">
        <v>43891</v>
      </c>
      <c r="D46">
        <f t="shared" si="5"/>
        <v>1.1630914777801833</v>
      </c>
      <c r="E46">
        <v>45</v>
      </c>
      <c r="F46">
        <f t="shared" si="2"/>
        <v>27665.5</v>
      </c>
      <c r="G46">
        <f t="shared" si="3"/>
        <v>32177.507278527661</v>
      </c>
    </row>
    <row r="47" spans="1:7" x14ac:dyDescent="0.3">
      <c r="A47" s="1">
        <v>43922</v>
      </c>
      <c r="D47">
        <f t="shared" si="5"/>
        <v>0.86836280998853144</v>
      </c>
      <c r="E47">
        <v>46</v>
      </c>
      <c r="F47">
        <f t="shared" si="2"/>
        <v>24136.600000000006</v>
      </c>
      <c r="G47">
        <f t="shared" si="3"/>
        <v>20959.325799569193</v>
      </c>
    </row>
    <row r="48" spans="1:7" x14ac:dyDescent="0.3">
      <c r="A48" s="1">
        <v>43952</v>
      </c>
      <c r="D48">
        <f t="shared" si="5"/>
        <v>0.92693097813724967</v>
      </c>
      <c r="E48">
        <v>47</v>
      </c>
      <c r="F48">
        <f t="shared" si="2"/>
        <v>20607.699999999983</v>
      </c>
      <c r="G48">
        <f t="shared" si="3"/>
        <v>19101.915518158985</v>
      </c>
    </row>
    <row r="49" spans="1:7" x14ac:dyDescent="0.3">
      <c r="A49" s="1">
        <v>43983</v>
      </c>
      <c r="D49">
        <f t="shared" si="5"/>
        <v>0.87097701188989796</v>
      </c>
      <c r="E49">
        <v>48</v>
      </c>
      <c r="F49">
        <f t="shared" si="2"/>
        <v>17078.799999999988</v>
      </c>
      <c r="G49">
        <f t="shared" si="3"/>
        <v>14875.24219066518</v>
      </c>
    </row>
    <row r="50" spans="1:7" x14ac:dyDescent="0.3">
      <c r="A50" s="1">
        <v>44013</v>
      </c>
      <c r="D50">
        <f t="shared" si="5"/>
        <v>1.1919222400899838</v>
      </c>
      <c r="E50">
        <v>49</v>
      </c>
      <c r="F50">
        <f t="shared" si="2"/>
        <v>13549.899999999994</v>
      </c>
      <c r="G50">
        <f t="shared" si="3"/>
        <v>16150.427160995265</v>
      </c>
    </row>
    <row r="51" spans="1:7" x14ac:dyDescent="0.3">
      <c r="A51" s="1">
        <v>44044</v>
      </c>
      <c r="D51">
        <f t="shared" si="5"/>
        <v>1.0327657275367417</v>
      </c>
      <c r="E51">
        <v>50</v>
      </c>
      <c r="F51">
        <f t="shared" si="2"/>
        <v>10021</v>
      </c>
      <c r="G51">
        <f t="shared" si="3"/>
        <v>10349.345355645688</v>
      </c>
    </row>
    <row r="52" spans="1:7" x14ac:dyDescent="0.3">
      <c r="A52" s="1">
        <v>44075</v>
      </c>
      <c r="D52">
        <f t="shared" si="5"/>
        <v>1.0101589072095107</v>
      </c>
      <c r="E52">
        <v>51</v>
      </c>
      <c r="F52">
        <f t="shared" si="2"/>
        <v>6492.1000000000058</v>
      </c>
      <c r="G52">
        <f t="shared" si="3"/>
        <v>6558.0526414948708</v>
      </c>
    </row>
    <row r="53" spans="1:7" x14ac:dyDescent="0.3">
      <c r="A53" s="1">
        <v>44105</v>
      </c>
      <c r="D53">
        <f t="shared" si="5"/>
        <v>1.0133719674114881</v>
      </c>
      <c r="E53">
        <v>52</v>
      </c>
      <c r="F53">
        <f t="shared" si="2"/>
        <v>2963.1999999999825</v>
      </c>
      <c r="G53">
        <f t="shared" si="3"/>
        <v>3002.8238138337038</v>
      </c>
    </row>
    <row r="54" spans="1:7" x14ac:dyDescent="0.3">
      <c r="A54" s="1">
        <v>44136</v>
      </c>
      <c r="D54">
        <f t="shared" si="5"/>
        <v>0.97194687964114368</v>
      </c>
      <c r="E54">
        <v>53</v>
      </c>
      <c r="F54">
        <f t="shared" si="2"/>
        <v>-565.70000000001164</v>
      </c>
      <c r="G54">
        <f t="shared" si="3"/>
        <v>-549.83034981300625</v>
      </c>
    </row>
    <row r="55" spans="1:7" x14ac:dyDescent="0.3">
      <c r="A55" s="1">
        <v>44166</v>
      </c>
      <c r="D55">
        <f t="shared" si="5"/>
        <v>0.99280800615590115</v>
      </c>
      <c r="E55">
        <v>54</v>
      </c>
      <c r="F55">
        <f t="shared" si="2"/>
        <v>-4094.6000000000058</v>
      </c>
      <c r="G55">
        <f t="shared" si="3"/>
        <v>-4065.1516620059588</v>
      </c>
    </row>
    <row r="56" spans="1:7" x14ac:dyDescent="0.3">
      <c r="A56" s="1">
        <v>44197</v>
      </c>
      <c r="D56">
        <f t="shared" si="5"/>
        <v>0.94149089603515068</v>
      </c>
      <c r="E56">
        <v>55</v>
      </c>
      <c r="F56">
        <f t="shared" si="2"/>
        <v>-7623.5</v>
      </c>
      <c r="G56">
        <f t="shared" si="3"/>
        <v>-7177.4558459239715</v>
      </c>
    </row>
    <row r="57" spans="1:7" x14ac:dyDescent="0.3">
      <c r="A57" s="1">
        <v>44228</v>
      </c>
      <c r="D57">
        <f t="shared" si="5"/>
        <v>1.0161730981242174</v>
      </c>
      <c r="E57">
        <v>56</v>
      </c>
      <c r="F57">
        <f t="shared" si="2"/>
        <v>-11152.399999999994</v>
      </c>
      <c r="G57">
        <f t="shared" si="3"/>
        <v>-11332.768859520516</v>
      </c>
    </row>
    <row r="58" spans="1:7" x14ac:dyDescent="0.3">
      <c r="A58" s="1">
        <v>44256</v>
      </c>
      <c r="D58">
        <f t="shared" si="5"/>
        <v>1.1630914777801833</v>
      </c>
      <c r="E58">
        <v>57</v>
      </c>
      <c r="F58">
        <f t="shared" si="2"/>
        <v>-14681.300000000017</v>
      </c>
      <c r="G58">
        <f t="shared" si="3"/>
        <v>-17075.694912734227</v>
      </c>
    </row>
    <row r="59" spans="1:7" x14ac:dyDescent="0.3">
      <c r="A59" s="1">
        <v>44287</v>
      </c>
      <c r="D59">
        <f t="shared" si="5"/>
        <v>0.86836280998853144</v>
      </c>
      <c r="E59">
        <v>58</v>
      </c>
      <c r="F59">
        <f t="shared" si="2"/>
        <v>-18210.200000000012</v>
      </c>
      <c r="G59">
        <f t="shared" si="3"/>
        <v>-15813.060442453165</v>
      </c>
    </row>
    <row r="60" spans="1:7" x14ac:dyDescent="0.3">
      <c r="A60" s="1">
        <v>44317</v>
      </c>
      <c r="D60">
        <f t="shared" si="5"/>
        <v>0.92693097813724967</v>
      </c>
      <c r="E60">
        <v>59</v>
      </c>
      <c r="F60">
        <f t="shared" si="2"/>
        <v>-21739.100000000006</v>
      </c>
      <c r="G60">
        <f t="shared" si="3"/>
        <v>-20150.64522682349</v>
      </c>
    </row>
    <row r="61" spans="1:7" x14ac:dyDescent="0.3">
      <c r="A61" s="1">
        <v>44348</v>
      </c>
      <c r="D61">
        <f t="shared" si="5"/>
        <v>0.87097701188989796</v>
      </c>
      <c r="E61">
        <v>60</v>
      </c>
      <c r="F61">
        <f t="shared" si="2"/>
        <v>-25268</v>
      </c>
      <c r="G61">
        <f t="shared" si="3"/>
        <v>-22007.847136433942</v>
      </c>
    </row>
    <row r="62" spans="1:7" x14ac:dyDescent="0.3">
      <c r="A62" s="1">
        <v>44378</v>
      </c>
      <c r="D62">
        <f t="shared" si="5"/>
        <v>1.1919222400899838</v>
      </c>
      <c r="E62">
        <v>61</v>
      </c>
      <c r="F62">
        <f t="shared" si="2"/>
        <v>-28796.899999999994</v>
      </c>
      <c r="G62">
        <f t="shared" si="3"/>
        <v>-34323.665555647247</v>
      </c>
    </row>
    <row r="63" spans="1:7" x14ac:dyDescent="0.3">
      <c r="A63" s="1">
        <v>44409</v>
      </c>
      <c r="D63">
        <f t="shared" si="5"/>
        <v>1.0327657275367417</v>
      </c>
      <c r="E63">
        <v>62</v>
      </c>
      <c r="F63">
        <f t="shared" si="2"/>
        <v>-32325.800000000017</v>
      </c>
      <c r="G63">
        <f t="shared" si="3"/>
        <v>-33384.978355207219</v>
      </c>
    </row>
    <row r="64" spans="1:7" x14ac:dyDescent="0.3">
      <c r="A64" s="1">
        <v>44440</v>
      </c>
      <c r="D64">
        <f t="shared" si="5"/>
        <v>1.0101589072095107</v>
      </c>
      <c r="E64">
        <v>63</v>
      </c>
      <c r="F64">
        <f t="shared" si="2"/>
        <v>-35854.700000000012</v>
      </c>
      <c r="G64">
        <f t="shared" si="3"/>
        <v>-36218.944570324857</v>
      </c>
    </row>
    <row r="65" spans="1:7" x14ac:dyDescent="0.3">
      <c r="A65" s="1">
        <v>44470</v>
      </c>
      <c r="D65">
        <f t="shared" si="5"/>
        <v>1.0133719674114881</v>
      </c>
      <c r="E65">
        <v>64</v>
      </c>
      <c r="F65">
        <f t="shared" si="2"/>
        <v>-39383.600000000006</v>
      </c>
      <c r="G65">
        <f t="shared" si="3"/>
        <v>-39910.236215747085</v>
      </c>
    </row>
    <row r="66" spans="1:7" x14ac:dyDescent="0.3">
      <c r="A66" s="1">
        <v>44501</v>
      </c>
      <c r="D66">
        <f t="shared" si="5"/>
        <v>0.97194687964114368</v>
      </c>
      <c r="E66">
        <v>65</v>
      </c>
      <c r="F66">
        <f t="shared" si="2"/>
        <v>-42912.5</v>
      </c>
      <c r="G66">
        <f t="shared" si="3"/>
        <v>-41708.670472600577</v>
      </c>
    </row>
    <row r="67" spans="1:7" x14ac:dyDescent="0.3">
      <c r="A67" s="1">
        <v>44531</v>
      </c>
      <c r="D67">
        <f t="shared" si="5"/>
        <v>0.99280800615590115</v>
      </c>
      <c r="E67">
        <v>66</v>
      </c>
      <c r="F67">
        <f t="shared" ref="F67:F73" si="6">-3528.9*E67+186466</f>
        <v>-46441.399999999994</v>
      </c>
      <c r="G67">
        <f t="shared" ref="G67:G73" si="7">F67*D67</f>
        <v>-46107.393737088663</v>
      </c>
    </row>
    <row r="68" spans="1:7" x14ac:dyDescent="0.3">
      <c r="A68" s="1">
        <v>44562</v>
      </c>
      <c r="D68">
        <f t="shared" si="5"/>
        <v>0.94149089603515068</v>
      </c>
      <c r="E68">
        <v>67</v>
      </c>
      <c r="F68">
        <f t="shared" si="6"/>
        <v>-49970.300000000017</v>
      </c>
      <c r="G68">
        <f t="shared" si="7"/>
        <v>-47046.582522145305</v>
      </c>
    </row>
    <row r="69" spans="1:7" x14ac:dyDescent="0.3">
      <c r="A69" s="1">
        <v>44593</v>
      </c>
      <c r="D69">
        <f t="shared" si="5"/>
        <v>1.0161730981242174</v>
      </c>
      <c r="E69">
        <v>68</v>
      </c>
      <c r="F69">
        <f t="shared" si="6"/>
        <v>-53499.200000000012</v>
      </c>
      <c r="G69">
        <f t="shared" si="7"/>
        <v>-54364.447811167141</v>
      </c>
    </row>
    <row r="70" spans="1:7" x14ac:dyDescent="0.3">
      <c r="A70" s="1">
        <v>44621</v>
      </c>
      <c r="D70">
        <f t="shared" si="5"/>
        <v>1.1630914777801833</v>
      </c>
      <c r="E70">
        <v>69</v>
      </c>
      <c r="F70">
        <f t="shared" si="6"/>
        <v>-57028.100000000006</v>
      </c>
      <c r="G70">
        <f t="shared" si="7"/>
        <v>-66328.897103996074</v>
      </c>
    </row>
    <row r="71" spans="1:7" x14ac:dyDescent="0.3">
      <c r="A71" s="1">
        <v>44652</v>
      </c>
      <c r="D71">
        <f t="shared" si="5"/>
        <v>0.86836280998853144</v>
      </c>
      <c r="E71">
        <v>70</v>
      </c>
      <c r="F71">
        <f t="shared" si="6"/>
        <v>-60557</v>
      </c>
      <c r="G71">
        <f t="shared" si="7"/>
        <v>-52585.446684475501</v>
      </c>
    </row>
    <row r="72" spans="1:7" x14ac:dyDescent="0.3">
      <c r="A72" s="1">
        <v>44682</v>
      </c>
      <c r="D72">
        <f t="shared" si="5"/>
        <v>0.92693097813724967</v>
      </c>
      <c r="E72">
        <v>71</v>
      </c>
      <c r="F72">
        <f t="shared" si="6"/>
        <v>-64085.899999999994</v>
      </c>
      <c r="G72">
        <f t="shared" si="7"/>
        <v>-59403.205971805961</v>
      </c>
    </row>
    <row r="73" spans="1:7" x14ac:dyDescent="0.3">
      <c r="A73" s="1">
        <v>44713</v>
      </c>
      <c r="D73">
        <f t="shared" si="5"/>
        <v>0.87097701188989796</v>
      </c>
      <c r="E73">
        <v>72</v>
      </c>
      <c r="F73">
        <f t="shared" si="6"/>
        <v>-67614.800000000017</v>
      </c>
      <c r="G73">
        <f t="shared" si="7"/>
        <v>-58890.936463533086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MP_AR</vt:lpstr>
      <vt:lpstr>MH_Detrending</vt:lpstr>
      <vt:lpstr>UK_AR</vt:lpstr>
      <vt:lpstr>JH_AR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Imran</dc:creator>
  <cp:lastModifiedBy>my</cp:lastModifiedBy>
  <dcterms:created xsi:type="dcterms:W3CDTF">2018-09-18T07:06:55Z</dcterms:created>
  <dcterms:modified xsi:type="dcterms:W3CDTF">2018-09-18T13:12:37Z</dcterms:modified>
</cp:coreProperties>
</file>