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tianliao/SankaranLab/mpn-GWAS/data/experimental_data/GFI1B_small_enh_deletion/"/>
    </mc:Choice>
  </mc:AlternateContent>
  <xr:revisionPtr revIDLastSave="0" documentId="13_ncr:1_{345299E0-D300-4A49-A6C9-E968A59BCD45}" xr6:coauthVersionLast="45" xr6:coauthVersionMax="45" xr10:uidLastSave="{00000000-0000-0000-0000-000000000000}"/>
  <bookViews>
    <workbookView xWindow="11180" yWindow="460" windowWidth="18900" windowHeight="19140" xr2:uid="{51512780-31D0-BF4A-9EBE-BE718F7AB1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1" l="1"/>
  <c r="N15" i="1"/>
  <c r="N14" i="1"/>
  <c r="N13" i="1"/>
  <c r="N11" i="1"/>
  <c r="N10" i="1"/>
  <c r="N9" i="1"/>
  <c r="N8" i="1"/>
  <c r="N7" i="1"/>
  <c r="N12" i="1"/>
  <c r="L7" i="1"/>
  <c r="L8" i="1"/>
  <c r="L9" i="1"/>
  <c r="L10" i="1"/>
  <c r="L11" i="1"/>
  <c r="L12" i="1"/>
  <c r="L13" i="1"/>
  <c r="L14" i="1"/>
  <c r="M7" i="1"/>
  <c r="I7" i="1"/>
  <c r="J7" i="1"/>
  <c r="L24" i="1" l="1"/>
  <c r="L25" i="1"/>
  <c r="L26" i="1"/>
  <c r="H20" i="1"/>
  <c r="I20" i="1" s="1"/>
  <c r="J20" i="1" s="1"/>
  <c r="L20" i="1" s="1"/>
  <c r="G21" i="1"/>
  <c r="I21" i="1" s="1"/>
  <c r="J21" i="1" s="1"/>
  <c r="L21" i="1" s="1"/>
  <c r="G22" i="1"/>
  <c r="I22" i="1" s="1"/>
  <c r="J22" i="1" s="1"/>
  <c r="L22" i="1" s="1"/>
  <c r="G23" i="1"/>
  <c r="I23" i="1" s="1"/>
  <c r="J23" i="1" s="1"/>
  <c r="L23" i="1" s="1"/>
  <c r="G24" i="1"/>
  <c r="I24" i="1" s="1"/>
  <c r="J24" i="1" s="1"/>
  <c r="G25" i="1"/>
  <c r="I25" i="1" s="1"/>
  <c r="J25" i="1" s="1"/>
  <c r="G26" i="1"/>
  <c r="I26" i="1" s="1"/>
  <c r="J26" i="1" s="1"/>
  <c r="G27" i="1"/>
  <c r="G28" i="1"/>
  <c r="I28" i="1" s="1"/>
  <c r="J28" i="1" s="1"/>
  <c r="L28" i="1" s="1"/>
  <c r="G20" i="1"/>
  <c r="G7" i="1"/>
  <c r="I27" i="1"/>
  <c r="J27" i="1" s="1"/>
  <c r="L27" i="1" s="1"/>
  <c r="H7" i="1" l="1"/>
  <c r="G9" i="1"/>
  <c r="I9" i="1" s="1"/>
  <c r="J9" i="1" s="1"/>
  <c r="G8" i="1"/>
  <c r="I8" i="1" s="1"/>
  <c r="J8" i="1" s="1"/>
  <c r="G10" i="1"/>
  <c r="I10" i="1" s="1"/>
  <c r="J10" i="1" s="1"/>
  <c r="G11" i="1"/>
  <c r="I11" i="1" s="1"/>
  <c r="J11" i="1" s="1"/>
  <c r="G12" i="1"/>
  <c r="I12" i="1" s="1"/>
  <c r="J12" i="1" s="1"/>
  <c r="G13" i="1"/>
  <c r="I13" i="1" s="1"/>
  <c r="J13" i="1" s="1"/>
  <c r="G14" i="1"/>
  <c r="I14" i="1" s="1"/>
  <c r="J14" i="1" s="1"/>
  <c r="G15" i="1"/>
  <c r="I15" i="1" s="1"/>
  <c r="J15" i="1" s="1"/>
</calcChain>
</file>

<file path=xl/sharedStrings.xml><?xml version="1.0" encoding="utf-8"?>
<sst xmlns="http://schemas.openxmlformats.org/spreadsheetml/2006/main" count="36" uniqueCount="20">
  <si>
    <t>AAVS1#1</t>
  </si>
  <si>
    <t>AAVS1#2</t>
  </si>
  <si>
    <t>AAVS1#3</t>
  </si>
  <si>
    <t>G89#1</t>
  </si>
  <si>
    <t>G89#2</t>
  </si>
  <si>
    <t>G89#3</t>
  </si>
  <si>
    <t>G810#1</t>
  </si>
  <si>
    <t>G810#2</t>
  </si>
  <si>
    <t>G810#3</t>
  </si>
  <si>
    <t>Day 4</t>
  </si>
  <si>
    <t>Day 4*</t>
  </si>
  <si>
    <t xml:space="preserve">Day 7 </t>
  </si>
  <si>
    <t xml:space="preserve">Projected Cell Number on Day 7 </t>
  </si>
  <si>
    <t>FC</t>
  </si>
  <si>
    <t>% LT-HSC</t>
  </si>
  <si>
    <t>Total LT-HSC</t>
  </si>
  <si>
    <t>EXP 3</t>
  </si>
  <si>
    <t>EXP 2</t>
  </si>
  <si>
    <t>%CD34</t>
  </si>
  <si>
    <t>CD34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</si>
</sst>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name val="Microsoft Sans Serif"/>
      <family val="2"/>
    </font>
    <font>
      <sz val="8.25"/>
      <name val="Microsoft Sans Serif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31B9D-3869-284B-80C5-DE903904C189}">
  <dimension ref="D6:N32"/>
  <sheetViews>
    <sheetView tabSelected="1" topLeftCell="C1" zoomScale="119" zoomScaleNormal="140" workbookViewId="0">
      <selection activeCell="L16" sqref="L16"/>
    </sheetView>
  </sheetViews>
  <sheetFormatPr baseColWidth="10" defaultRowHeight="16" x14ac:dyDescent="0.2"/>
  <cols>
    <col min="9" max="9" width="5.33203125" customWidth="1"/>
    <col min="10" max="10" width="11.6640625" customWidth="1"/>
  </cols>
  <sheetData>
    <row r="6" spans="4:14" ht="46" customHeight="1" x14ac:dyDescent="0.2">
      <c r="D6" t="s">
        <v>16</v>
      </c>
      <c r="F6" s="2" t="s">
        <v>9</v>
      </c>
      <c r="G6" s="2" t="s">
        <v>10</v>
      </c>
      <c r="H6" s="2" t="s">
        <v>11</v>
      </c>
      <c r="I6" s="2" t="s">
        <v>13</v>
      </c>
      <c r="J6" s="2" t="s">
        <v>12</v>
      </c>
      <c r="K6" s="3" t="s">
        <v>14</v>
      </c>
      <c r="L6" s="3" t="s">
        <v>15</v>
      </c>
      <c r="M6" s="2" t="s">
        <v>18</v>
      </c>
      <c r="N6" s="2" t="s">
        <v>19</v>
      </c>
    </row>
    <row r="7" spans="4:14" x14ac:dyDescent="0.2">
      <c r="E7" s="4" t="s">
        <v>0</v>
      </c>
      <c r="F7">
        <v>483000</v>
      </c>
      <c r="G7">
        <f>F7-50000-3000</f>
        <v>430000</v>
      </c>
      <c r="H7">
        <f>1.89*1000000</f>
        <v>1890000</v>
      </c>
      <c r="I7">
        <f>H7/G7</f>
        <v>4.3953488372093021</v>
      </c>
      <c r="J7">
        <f>F7*I7</f>
        <v>2122953.4883720931</v>
      </c>
      <c r="K7">
        <v>9.5999999999999992E-3</v>
      </c>
      <c r="L7">
        <f>K7*J7</f>
        <v>20380.353488372093</v>
      </c>
      <c r="M7">
        <f>61.6/100</f>
        <v>0.61599999999999999</v>
      </c>
      <c r="N7">
        <f>ROUND(M7*J7,0)</f>
        <v>1307739</v>
      </c>
    </row>
    <row r="8" spans="4:14" x14ac:dyDescent="0.2">
      <c r="E8" s="4" t="s">
        <v>1</v>
      </c>
      <c r="F8">
        <v>299000</v>
      </c>
      <c r="G8">
        <f>F8-50000-3000</f>
        <v>246000</v>
      </c>
      <c r="H8">
        <v>1700000</v>
      </c>
      <c r="I8">
        <f t="shared" ref="I8:I15" si="0">H8/G8</f>
        <v>6.9105691056910565</v>
      </c>
      <c r="J8">
        <f t="shared" ref="J8:J15" si="1">F8*I8</f>
        <v>2066260.162601626</v>
      </c>
      <c r="K8">
        <v>1.01E-2</v>
      </c>
      <c r="L8">
        <f t="shared" ref="L8:L15" si="2">K8*J8</f>
        <v>20869.227642276423</v>
      </c>
      <c r="M8">
        <v>0.72299999999999998</v>
      </c>
      <c r="N8">
        <f>ROUND(M8*J8,0)</f>
        <v>1493906</v>
      </c>
    </row>
    <row r="9" spans="4:14" x14ac:dyDescent="0.2">
      <c r="E9" s="4" t="s">
        <v>2</v>
      </c>
      <c r="F9">
        <v>667000</v>
      </c>
      <c r="G9">
        <f>F9-50000-3000</f>
        <v>614000</v>
      </c>
      <c r="H9">
        <v>2220000</v>
      </c>
      <c r="I9">
        <f t="shared" si="0"/>
        <v>3.6156351791530943</v>
      </c>
      <c r="J9">
        <f t="shared" si="1"/>
        <v>2411628.6644951138</v>
      </c>
      <c r="K9">
        <v>2.5999999999999999E-3</v>
      </c>
      <c r="L9">
        <f t="shared" si="2"/>
        <v>6270.2345276872957</v>
      </c>
      <c r="M9">
        <v>0.69</v>
      </c>
      <c r="N9">
        <f>ROUND(M9*J9,0)</f>
        <v>1664024</v>
      </c>
    </row>
    <row r="10" spans="4:14" x14ac:dyDescent="0.2">
      <c r="E10" s="4" t="s">
        <v>3</v>
      </c>
      <c r="F10">
        <v>368000</v>
      </c>
      <c r="G10">
        <f t="shared" ref="G10:G15" si="3">F10-50000-3000</f>
        <v>315000</v>
      </c>
      <c r="H10">
        <v>1860000</v>
      </c>
      <c r="I10">
        <f t="shared" si="0"/>
        <v>5.9047619047619051</v>
      </c>
      <c r="J10">
        <f t="shared" si="1"/>
        <v>2172952.3809523811</v>
      </c>
      <c r="K10">
        <v>1.5699999999999999E-2</v>
      </c>
      <c r="L10">
        <f t="shared" si="2"/>
        <v>34115.352380952383</v>
      </c>
      <c r="M10">
        <v>0.69899999999999995</v>
      </c>
      <c r="N10">
        <f>ROUND(M10*J10,0)</f>
        <v>1518894</v>
      </c>
    </row>
    <row r="11" spans="4:14" x14ac:dyDescent="0.2">
      <c r="E11" s="4" t="s">
        <v>4</v>
      </c>
      <c r="F11">
        <v>368000</v>
      </c>
      <c r="G11">
        <f t="shared" si="3"/>
        <v>315000</v>
      </c>
      <c r="H11">
        <v>2120000</v>
      </c>
      <c r="I11">
        <f t="shared" si="0"/>
        <v>6.7301587301587302</v>
      </c>
      <c r="J11">
        <f t="shared" si="1"/>
        <v>2476698.4126984128</v>
      </c>
      <c r="K11">
        <v>1.21E-2</v>
      </c>
      <c r="L11">
        <f t="shared" si="2"/>
        <v>29968.050793650793</v>
      </c>
      <c r="M11">
        <v>0.73699999999999999</v>
      </c>
      <c r="N11">
        <f>ROUND(M11*J11,0)</f>
        <v>1825327</v>
      </c>
    </row>
    <row r="12" spans="4:14" x14ac:dyDescent="0.2">
      <c r="E12" s="4" t="s">
        <v>5</v>
      </c>
      <c r="F12">
        <v>483000</v>
      </c>
      <c r="G12">
        <f t="shared" si="3"/>
        <v>430000</v>
      </c>
      <c r="H12">
        <v>2000000</v>
      </c>
      <c r="I12">
        <f t="shared" si="0"/>
        <v>4.6511627906976747</v>
      </c>
      <c r="J12">
        <f t="shared" si="1"/>
        <v>2246511.6279069767</v>
      </c>
      <c r="K12">
        <v>1.21E-2</v>
      </c>
      <c r="L12">
        <f t="shared" si="2"/>
        <v>27182.790697674416</v>
      </c>
      <c r="M12">
        <v>0.753</v>
      </c>
      <c r="N12">
        <f t="shared" ref="N8:O15" si="4">ROUND(M12*J12,0)</f>
        <v>1691623</v>
      </c>
    </row>
    <row r="13" spans="4:14" x14ac:dyDescent="0.2">
      <c r="E13" s="4" t="s">
        <v>6</v>
      </c>
      <c r="F13">
        <v>552000</v>
      </c>
      <c r="G13">
        <f t="shared" si="3"/>
        <v>499000</v>
      </c>
      <c r="H13">
        <v>3480000</v>
      </c>
      <c r="I13">
        <f t="shared" si="0"/>
        <v>6.973947895791583</v>
      </c>
      <c r="J13">
        <f t="shared" si="1"/>
        <v>3849619.2384769539</v>
      </c>
      <c r="K13">
        <v>1.3100000000000001E-2</v>
      </c>
      <c r="L13">
        <f t="shared" si="2"/>
        <v>50430.012024048097</v>
      </c>
      <c r="M13">
        <v>0.71699999999999997</v>
      </c>
      <c r="N13">
        <f>ROUND(M13*J13,0)</f>
        <v>2760177</v>
      </c>
    </row>
    <row r="14" spans="4:14" x14ac:dyDescent="0.2">
      <c r="E14" s="4" t="s">
        <v>7</v>
      </c>
      <c r="F14">
        <v>759000</v>
      </c>
      <c r="G14">
        <f t="shared" si="3"/>
        <v>706000</v>
      </c>
      <c r="H14">
        <v>3510000</v>
      </c>
      <c r="I14">
        <f t="shared" si="0"/>
        <v>4.9716713881019832</v>
      </c>
      <c r="J14">
        <f t="shared" si="1"/>
        <v>3773498.5835694051</v>
      </c>
      <c r="K14">
        <v>9.1999999999999998E-3</v>
      </c>
      <c r="L14">
        <f t="shared" si="2"/>
        <v>34716.186968838527</v>
      </c>
      <c r="M14">
        <v>0.72699999999999998</v>
      </c>
      <c r="N14">
        <f>ROUND(M14*J14,0)</f>
        <v>2743333</v>
      </c>
    </row>
    <row r="15" spans="4:14" x14ac:dyDescent="0.2">
      <c r="E15" s="4" t="s">
        <v>8</v>
      </c>
      <c r="F15">
        <v>391000</v>
      </c>
      <c r="G15">
        <f t="shared" si="3"/>
        <v>338000</v>
      </c>
      <c r="H15">
        <v>3650000</v>
      </c>
      <c r="I15">
        <f t="shared" si="0"/>
        <v>10.798816568047338</v>
      </c>
      <c r="J15">
        <f t="shared" si="1"/>
        <v>4222337.2781065088</v>
      </c>
      <c r="K15">
        <v>1.8599999999999998E-2</v>
      </c>
      <c r="L15">
        <f>K15*J15</f>
        <v>78535.473372781053</v>
      </c>
      <c r="M15">
        <v>0.73899999999999999</v>
      </c>
      <c r="N15">
        <f>ROUND(M15*J15,0)</f>
        <v>3120307</v>
      </c>
    </row>
    <row r="17" spans="4:12" x14ac:dyDescent="0.2">
      <c r="D17" s="1"/>
    </row>
    <row r="18" spans="4:12" x14ac:dyDescent="0.2">
      <c r="D18" s="1"/>
    </row>
    <row r="19" spans="4:12" ht="51" x14ac:dyDescent="0.2">
      <c r="D19" t="s">
        <v>17</v>
      </c>
      <c r="F19" s="2" t="s">
        <v>9</v>
      </c>
      <c r="G19" s="2" t="s">
        <v>10</v>
      </c>
      <c r="H19" s="2" t="s">
        <v>11</v>
      </c>
      <c r="I19" s="2" t="s">
        <v>13</v>
      </c>
      <c r="J19" s="2" t="s">
        <v>12</v>
      </c>
      <c r="K19" s="3" t="s">
        <v>14</v>
      </c>
      <c r="L19" s="3" t="s">
        <v>15</v>
      </c>
    </row>
    <row r="20" spans="4:12" x14ac:dyDescent="0.2">
      <c r="D20" s="1"/>
      <c r="E20" s="4" t="s">
        <v>0</v>
      </c>
      <c r="F20">
        <v>390000</v>
      </c>
      <c r="G20">
        <f>F20-50000-1500-75000</f>
        <v>263500</v>
      </c>
      <c r="H20">
        <f>1.24*1000000</f>
        <v>1240000</v>
      </c>
      <c r="I20">
        <f>H20/G20</f>
        <v>4.7058823529411766</v>
      </c>
      <c r="J20">
        <f>F20*I20</f>
        <v>1835294.1176470588</v>
      </c>
      <c r="K20">
        <v>4.9399999999999999E-2</v>
      </c>
      <c r="L20">
        <f>J20*K20</f>
        <v>90663.529411764699</v>
      </c>
    </row>
    <row r="21" spans="4:12" x14ac:dyDescent="0.2">
      <c r="D21" s="1"/>
      <c r="E21" s="4" t="s">
        <v>1</v>
      </c>
      <c r="F21">
        <v>546000</v>
      </c>
      <c r="G21">
        <f t="shared" ref="G21:G28" si="5">F21-50000-1500-75000</f>
        <v>419500</v>
      </c>
      <c r="H21">
        <v>1200000</v>
      </c>
      <c r="I21">
        <f t="shared" ref="I21:I28" si="6">H21/G21</f>
        <v>2.8605482717520858</v>
      </c>
      <c r="J21">
        <f t="shared" ref="J21:J28" si="7">F21*I21</f>
        <v>1561859.3563766389</v>
      </c>
      <c r="K21">
        <v>5.7500000000000002E-2</v>
      </c>
      <c r="L21">
        <f t="shared" ref="L21:L28" si="8">J21*K21</f>
        <v>89806.912991656733</v>
      </c>
    </row>
    <row r="22" spans="4:12" x14ac:dyDescent="0.2">
      <c r="E22" s="4" t="s">
        <v>2</v>
      </c>
      <c r="F22">
        <v>728000</v>
      </c>
      <c r="G22">
        <f t="shared" si="5"/>
        <v>601500</v>
      </c>
      <c r="H22">
        <v>1320000</v>
      </c>
      <c r="I22">
        <f t="shared" si="6"/>
        <v>2.1945137157107233</v>
      </c>
      <c r="J22">
        <f t="shared" si="7"/>
        <v>1597605.9850374064</v>
      </c>
      <c r="K22">
        <v>4.2999999999999997E-2</v>
      </c>
      <c r="L22">
        <f t="shared" si="8"/>
        <v>68697.057356608479</v>
      </c>
    </row>
    <row r="23" spans="4:12" x14ac:dyDescent="0.2">
      <c r="D23" s="1"/>
      <c r="E23" s="4" t="s">
        <v>3</v>
      </c>
      <c r="F23">
        <v>572000</v>
      </c>
      <c r="G23">
        <f t="shared" si="5"/>
        <v>445500</v>
      </c>
      <c r="H23">
        <v>2400000</v>
      </c>
      <c r="I23">
        <f t="shared" si="6"/>
        <v>5.3872053872053876</v>
      </c>
      <c r="J23">
        <f t="shared" si="7"/>
        <v>3081481.4814814818</v>
      </c>
      <c r="K23">
        <v>4.7E-2</v>
      </c>
      <c r="L23">
        <f t="shared" si="8"/>
        <v>144829.62962962964</v>
      </c>
    </row>
    <row r="24" spans="4:12" x14ac:dyDescent="0.2">
      <c r="D24" s="1"/>
      <c r="E24" s="4" t="s">
        <v>4</v>
      </c>
      <c r="F24">
        <v>676000</v>
      </c>
      <c r="G24">
        <f t="shared" si="5"/>
        <v>549500</v>
      </c>
      <c r="H24">
        <v>2000000</v>
      </c>
      <c r="I24">
        <f t="shared" si="6"/>
        <v>3.6396724294813465</v>
      </c>
      <c r="J24">
        <f t="shared" si="7"/>
        <v>2460418.5623293901</v>
      </c>
      <c r="K24">
        <v>9.5600000000000004E-2</v>
      </c>
      <c r="L24">
        <f t="shared" si="8"/>
        <v>235216.0145586897</v>
      </c>
    </row>
    <row r="25" spans="4:12" x14ac:dyDescent="0.2">
      <c r="E25" s="4" t="s">
        <v>5</v>
      </c>
      <c r="F25">
        <v>650000</v>
      </c>
      <c r="G25">
        <f t="shared" si="5"/>
        <v>523500</v>
      </c>
      <c r="H25">
        <v>2920000</v>
      </c>
      <c r="I25">
        <f t="shared" si="6"/>
        <v>5.577841451766953</v>
      </c>
      <c r="J25">
        <f t="shared" si="7"/>
        <v>3625596.9436485195</v>
      </c>
      <c r="K25">
        <v>4.24E-2</v>
      </c>
      <c r="L25">
        <f t="shared" si="8"/>
        <v>153725.31041069722</v>
      </c>
    </row>
    <row r="26" spans="4:12" x14ac:dyDescent="0.2">
      <c r="D26" s="1"/>
      <c r="E26" s="4" t="s">
        <v>6</v>
      </c>
      <c r="F26">
        <v>910000</v>
      </c>
      <c r="G26">
        <f t="shared" si="5"/>
        <v>783500</v>
      </c>
      <c r="H26">
        <v>3000000</v>
      </c>
      <c r="I26">
        <f t="shared" si="6"/>
        <v>3.8289725590299937</v>
      </c>
      <c r="J26">
        <f t="shared" si="7"/>
        <v>3484365.0287172943</v>
      </c>
      <c r="K26">
        <v>9.5799999999999996E-2</v>
      </c>
      <c r="L26">
        <f t="shared" si="8"/>
        <v>333802.16975111677</v>
      </c>
    </row>
    <row r="27" spans="4:12" x14ac:dyDescent="0.2">
      <c r="D27" s="1"/>
      <c r="E27" s="4" t="s">
        <v>7</v>
      </c>
      <c r="F27">
        <v>468000</v>
      </c>
      <c r="G27">
        <f t="shared" si="5"/>
        <v>341500</v>
      </c>
      <c r="H27">
        <v>3720000</v>
      </c>
      <c r="I27">
        <f t="shared" si="6"/>
        <v>10.893118594436311</v>
      </c>
      <c r="J27">
        <f t="shared" si="7"/>
        <v>5097979.5021961937</v>
      </c>
      <c r="K27">
        <v>8.8200000000000001E-2</v>
      </c>
      <c r="L27">
        <f t="shared" si="8"/>
        <v>449641.79209370428</v>
      </c>
    </row>
    <row r="28" spans="4:12" x14ac:dyDescent="0.2">
      <c r="E28" s="4" t="s">
        <v>8</v>
      </c>
      <c r="F28">
        <v>546000</v>
      </c>
      <c r="G28">
        <f t="shared" si="5"/>
        <v>419500</v>
      </c>
      <c r="H28">
        <v>3000000</v>
      </c>
      <c r="I28">
        <f t="shared" si="6"/>
        <v>7.1513706793802143</v>
      </c>
      <c r="J28">
        <f t="shared" si="7"/>
        <v>3904648.3909415971</v>
      </c>
      <c r="K28">
        <v>7.5300000000000006E-2</v>
      </c>
      <c r="L28">
        <f t="shared" si="8"/>
        <v>294020.02383790229</v>
      </c>
    </row>
    <row r="29" spans="4:12" x14ac:dyDescent="0.2">
      <c r="D29" s="1"/>
    </row>
    <row r="30" spans="4:12" x14ac:dyDescent="0.2">
      <c r="D30" s="1"/>
    </row>
    <row r="32" spans="4:12" x14ac:dyDescent="0.2">
      <c r="D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2020-02-27T22:37:27Z</dcterms:created>
  <dcterms:modified xsi:type="dcterms:W3CDTF">2020-05-21T03:25:53Z</dcterms:modified>
</cp:coreProperties>
</file>