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tianliao/SankaranLab/mpn-GWAS/data/experimental_data/GFI1B_small_enh_deletion/"/>
    </mc:Choice>
  </mc:AlternateContent>
  <xr:revisionPtr revIDLastSave="0" documentId="13_ncr:1_{0158719B-0F7A-7D43-B2EA-5D277AF5A361}" xr6:coauthVersionLast="45" xr6:coauthVersionMax="45" xr10:uidLastSave="{00000000-0000-0000-0000-000000000000}"/>
  <bookViews>
    <workbookView xWindow="3700" yWindow="540" windowWidth="23420" windowHeight="20200" tabRatio="500" xr2:uid="{00000000-000D-0000-FFFF-FFFF00000000}"/>
  </bookViews>
  <sheets>
    <sheet name="EXP2_gfi1b_g89_g810_bulk_mRNA_d" sheetId="1" r:id="rId1"/>
  </sheets>
  <definedNames>
    <definedName name="_xlnm.Print_Area" localSheetId="0">EXP2_gfi1b_g89_g810_bulk_mRNA_d!$I$53:$T$82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1" l="1"/>
  <c r="L81" i="1"/>
  <c r="L79" i="1"/>
  <c r="N79" i="1" s="1"/>
  <c r="O79" i="1" s="1"/>
  <c r="L78" i="1"/>
  <c r="L77" i="1"/>
  <c r="N77" i="1" s="1"/>
  <c r="O77" i="1" s="1"/>
  <c r="L76" i="1"/>
  <c r="L75" i="1"/>
  <c r="N75" i="1" s="1"/>
  <c r="O75" i="1" s="1"/>
  <c r="L74" i="1"/>
  <c r="N74" i="1" s="1"/>
  <c r="O74" i="1" s="1"/>
  <c r="L27" i="1"/>
  <c r="L24" i="1"/>
  <c r="L23" i="1"/>
  <c r="N23" i="1" s="1"/>
  <c r="O23" i="1" s="1"/>
  <c r="L22" i="1"/>
  <c r="S21" i="1" s="1"/>
  <c r="L21" i="1"/>
  <c r="L43" i="1"/>
  <c r="L42" i="1"/>
  <c r="L41" i="1"/>
  <c r="S75" i="1"/>
  <c r="N82" i="1"/>
  <c r="O82" i="1"/>
  <c r="N81" i="1"/>
  <c r="O81" i="1"/>
  <c r="L80" i="1"/>
  <c r="N80" i="1"/>
  <c r="O80" i="1" s="1"/>
  <c r="N78" i="1"/>
  <c r="O78" i="1"/>
  <c r="N76" i="1"/>
  <c r="O76" i="1" s="1"/>
  <c r="L72" i="1"/>
  <c r="N72" i="1" s="1"/>
  <c r="O72" i="1" s="1"/>
  <c r="L71" i="1"/>
  <c r="N71" i="1"/>
  <c r="O71" i="1" s="1"/>
  <c r="L70" i="1"/>
  <c r="N70" i="1"/>
  <c r="O70" i="1" s="1"/>
  <c r="L69" i="1"/>
  <c r="N69" i="1"/>
  <c r="O69" i="1" s="1"/>
  <c r="L68" i="1"/>
  <c r="N68" i="1"/>
  <c r="O68" i="1"/>
  <c r="L67" i="1"/>
  <c r="N67" i="1"/>
  <c r="O67" i="1"/>
  <c r="L66" i="1"/>
  <c r="N66" i="1"/>
  <c r="O66" i="1"/>
  <c r="L64" i="1"/>
  <c r="N64" i="1" s="1"/>
  <c r="O64" i="1" s="1"/>
  <c r="L65" i="1"/>
  <c r="S65" i="1"/>
  <c r="N65" i="1"/>
  <c r="O65" i="1" s="1"/>
  <c r="L62" i="1"/>
  <c r="N62" i="1"/>
  <c r="O62" i="1"/>
  <c r="L61" i="1"/>
  <c r="N61" i="1"/>
  <c r="O61" i="1"/>
  <c r="L60" i="1"/>
  <c r="N60" i="1" s="1"/>
  <c r="O60" i="1" s="1"/>
  <c r="L59" i="1"/>
  <c r="N59" i="1" s="1"/>
  <c r="O59" i="1" s="1"/>
  <c r="L58" i="1"/>
  <c r="N58" i="1" s="1"/>
  <c r="O58" i="1" s="1"/>
  <c r="L57" i="1"/>
  <c r="N57" i="1"/>
  <c r="O57" i="1" s="1"/>
  <c r="L56" i="1"/>
  <c r="N56" i="1"/>
  <c r="O56" i="1" s="1"/>
  <c r="L55" i="1"/>
  <c r="N55" i="1"/>
  <c r="O55" i="1" s="1"/>
  <c r="L54" i="1"/>
  <c r="S54" i="1" s="1"/>
  <c r="N54" i="1"/>
  <c r="O54" i="1"/>
  <c r="S42" i="1"/>
  <c r="L49" i="1"/>
  <c r="N49" i="1"/>
  <c r="O49" i="1"/>
  <c r="L48" i="1"/>
  <c r="N48" i="1"/>
  <c r="O48" i="1"/>
  <c r="L47" i="1"/>
  <c r="N47" i="1" s="1"/>
  <c r="O47" i="1" s="1"/>
  <c r="L46" i="1"/>
  <c r="N46" i="1" s="1"/>
  <c r="O46" i="1" s="1"/>
  <c r="L45" i="1"/>
  <c r="N45" i="1" s="1"/>
  <c r="O45" i="1" s="1"/>
  <c r="L44" i="1"/>
  <c r="N44" i="1"/>
  <c r="O44" i="1" s="1"/>
  <c r="N43" i="1"/>
  <c r="O43" i="1"/>
  <c r="N42" i="1"/>
  <c r="O42" i="1"/>
  <c r="N41" i="1"/>
  <c r="O41" i="1" s="1"/>
  <c r="L39" i="1"/>
  <c r="N39" i="1" s="1"/>
  <c r="O39" i="1" s="1"/>
  <c r="L38" i="1"/>
  <c r="N38" i="1" s="1"/>
  <c r="O38" i="1" s="1"/>
  <c r="L37" i="1"/>
  <c r="N37" i="1"/>
  <c r="O37" i="1"/>
  <c r="L36" i="1"/>
  <c r="N36" i="1"/>
  <c r="O36" i="1"/>
  <c r="L35" i="1"/>
  <c r="N35" i="1" s="1"/>
  <c r="O35" i="1" s="1"/>
  <c r="L34" i="1"/>
  <c r="N34" i="1" s="1"/>
  <c r="O34" i="1" s="1"/>
  <c r="L33" i="1"/>
  <c r="N33" i="1" s="1"/>
  <c r="O33" i="1" s="1"/>
  <c r="L31" i="1"/>
  <c r="N31" i="1" s="1"/>
  <c r="O31" i="1" s="1"/>
  <c r="L32" i="1"/>
  <c r="N32" i="1" s="1"/>
  <c r="O32" i="1" s="1"/>
  <c r="L29" i="1"/>
  <c r="N29" i="1"/>
  <c r="O29" i="1" s="1"/>
  <c r="L28" i="1"/>
  <c r="N28" i="1"/>
  <c r="O28" i="1"/>
  <c r="N27" i="1"/>
  <c r="O27" i="1" s="1"/>
  <c r="L26" i="1"/>
  <c r="N26" i="1" s="1"/>
  <c r="O26" i="1" s="1"/>
  <c r="L25" i="1"/>
  <c r="N25" i="1" s="1"/>
  <c r="O25" i="1" s="1"/>
  <c r="N24" i="1"/>
  <c r="O24" i="1"/>
  <c r="Q24" i="1" s="1"/>
  <c r="N21" i="1"/>
  <c r="O21" i="1"/>
  <c r="Q31" i="1" l="1"/>
  <c r="P31" i="1"/>
  <c r="Q74" i="1"/>
  <c r="P74" i="1"/>
  <c r="Q47" i="1"/>
  <c r="P47" i="1"/>
  <c r="Q80" i="1"/>
  <c r="P80" i="1"/>
  <c r="Q64" i="1"/>
  <c r="P64" i="1"/>
  <c r="Q57" i="1"/>
  <c r="P57" i="1"/>
  <c r="Q60" i="1"/>
  <c r="P60" i="1"/>
  <c r="Q54" i="1"/>
  <c r="Q70" i="1"/>
  <c r="P70" i="1"/>
  <c r="Q27" i="1"/>
  <c r="P27" i="1"/>
  <c r="P37" i="1"/>
  <c r="Q37" i="1"/>
  <c r="Q21" i="1"/>
  <c r="P41" i="1"/>
  <c r="Q41" i="1"/>
  <c r="Q34" i="1"/>
  <c r="P34" i="1"/>
  <c r="P77" i="1"/>
  <c r="Q77" i="1"/>
  <c r="Q44" i="1"/>
  <c r="P44" i="1"/>
  <c r="Q67" i="1"/>
  <c r="N22" i="1"/>
  <c r="O22" i="1" s="1"/>
  <c r="P21" i="1" s="1"/>
  <c r="P67" i="1"/>
  <c r="S32" i="1"/>
  <c r="P24" i="1"/>
  <c r="P54" i="1"/>
</calcChain>
</file>

<file path=xl/sharedStrings.xml><?xml version="1.0" encoding="utf-8"?>
<sst xmlns="http://schemas.openxmlformats.org/spreadsheetml/2006/main" count="591" uniqueCount="179">
  <si>
    <t>File Name</t>
  </si>
  <si>
    <t>EXP2_gfi1b_g89_g810_bulk_mRNA_day7.pcrd</t>
  </si>
  <si>
    <t>Created By User</t>
  </si>
  <si>
    <t>admin</t>
  </si>
  <si>
    <t>Notes</t>
  </si>
  <si>
    <t>ID</t>
  </si>
  <si>
    <t>Run Started</t>
  </si>
  <si>
    <t>02/04/2020 19:56:24 UTC</t>
  </si>
  <si>
    <t>Run Ended</t>
  </si>
  <si>
    <t>02/04/2020 21:52:54 UTC</t>
  </si>
  <si>
    <t>Sample Vol</t>
  </si>
  <si>
    <t>Lid Temp</t>
  </si>
  <si>
    <t>Protocol File Name</t>
  </si>
  <si>
    <t>CFX_2StepAmp+Melt.prcl</t>
  </si>
  <si>
    <t>Plate Setup File Name</t>
  </si>
  <si>
    <t>QuickPlate_96 wells_All Channels.pltd</t>
  </si>
  <si>
    <t>Base Serial Number</t>
  </si>
  <si>
    <t>CT034038</t>
  </si>
  <si>
    <t>Optical Head Serial Number</t>
  </si>
  <si>
    <t>785BR06576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</si>
  <si>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</si>
  <si>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</si>
  <si>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</si>
  <si>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</si>
  <si>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</si>
  <si>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</si>
  <si>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Well</t>
  </si>
  <si>
    <t>Fluor</t>
  </si>
  <si>
    <t>Target</t>
  </si>
  <si>
    <t>Content</t>
  </si>
  <si>
    <t>Sample</t>
  </si>
  <si>
    <t>Cq</t>
  </si>
  <si>
    <t>Starting Quantity (SQ)</t>
  </si>
  <si>
    <t>A01</t>
  </si>
  <si>
    <t>SYBR</t>
  </si>
  <si>
    <t>SMIM1- 1</t>
  </si>
  <si>
    <t>Unkn</t>
  </si>
  <si>
    <t>K562_SMIM1</t>
  </si>
  <si>
    <t>A02</t>
  </si>
  <si>
    <t>A03</t>
  </si>
  <si>
    <t>A04</t>
  </si>
  <si>
    <t>K562_GFP</t>
  </si>
  <si>
    <t>A05</t>
  </si>
  <si>
    <t>A06</t>
  </si>
  <si>
    <t>A07</t>
  </si>
  <si>
    <t xml:space="preserve">K562 </t>
  </si>
  <si>
    <t>A08</t>
  </si>
  <si>
    <t>A09</t>
  </si>
  <si>
    <t>A10</t>
  </si>
  <si>
    <t>NTC</t>
  </si>
  <si>
    <t/>
  </si>
  <si>
    <t>A11</t>
  </si>
  <si>
    <t>A12</t>
  </si>
  <si>
    <t>B01</t>
  </si>
  <si>
    <t>SMIM1-2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</si>
  <si>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</si>
  <si>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</si>
  <si>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</si>
  <si>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</si>
  <si>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</si>
  <si>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</si>
  <si>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</si>
  <si>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</si>
  <si>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</si>
  <si>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</si>
  <si>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</si>
  <si>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</si>
  <si>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RBM38-1</t>
  </si>
  <si>
    <t>K562_RBM38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</si>
  <si>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</si>
  <si>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</si>
  <si>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</si>
  <si>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</si>
  <si>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</si>
  <si>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</si>
  <si>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</si>
  <si>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</si>
  <si>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</si>
  <si>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</si>
  <si>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</si>
  <si>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</si>
  <si>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RBM38-2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</si>
  <si>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</si>
  <si>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</si>
  <si>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</si>
  <si>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</si>
  <si>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</si>
  <si>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</si>
  <si>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</si>
  <si>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</si>
  <si>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</si>
  <si>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</si>
  <si>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</si>
  <si>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</si>
  <si>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Actin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</si>
  <si>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</si>
  <si>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</si>
  <si>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</si>
  <si>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</si>
  <si>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</si>
  <si>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</si>
  <si>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</si>
  <si>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</si>
  <si>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</si>
  <si>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</si>
  <si>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</si>
  <si>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</si>
  <si>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</si>
  <si>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</si>
  <si>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</si>
  <si>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</si>
  <si>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</si>
  <si>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</si>
  <si>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</si>
  <si>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</si>
  <si>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</si>
  <si>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</si>
  <si>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</si>
  <si>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</si>
  <si>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</si>
  <si>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</si>
  <si>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</si>
  <si>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</si>
  <si>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</si>
  <si>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</si>
  <si>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</si>
  <si>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</si>
  <si>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</si>
  <si>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</si>
  <si>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</si>
  <si>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</si>
  <si>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</si>
  <si>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</si>
  <si>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</si>
  <si>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</si>
  <si>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</si>
  <si>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</si>
  <si>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</si>
  <si>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</si>
  <si>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</si>
  <si>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</si>
  <si>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</si>
  <si>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GFI1B</t>
  </si>
  <si>
    <t>GAPDH</t>
  </si>
  <si>
    <t>ΔCt</t>
  </si>
  <si>
    <t>Normalizing Constant</t>
  </si>
  <si>
    <t>ΔΔCt</t>
  </si>
  <si>
    <t>Fold Change</t>
  </si>
  <si>
    <t>Average</t>
  </si>
  <si>
    <t>SD</t>
  </si>
  <si>
    <t>Normalizing constant</t>
  </si>
  <si>
    <t>AAVS_EXP1_1</t>
  </si>
  <si>
    <t>AAVS_EXP1_2</t>
  </si>
  <si>
    <t>AAVS_EXP1_3</t>
  </si>
  <si>
    <t>G89_EXP1_1</t>
  </si>
  <si>
    <t>G89_EXP1_2</t>
  </si>
  <si>
    <t>G89_EXP1_3</t>
  </si>
  <si>
    <t>G810_EXP1_1</t>
  </si>
  <si>
    <t>G810_EXP1_2</t>
  </si>
  <si>
    <t>G810_EXP1_3</t>
  </si>
  <si>
    <t>AAVS_EXP2_1</t>
  </si>
  <si>
    <t>AAVS_EXP2_2</t>
  </si>
  <si>
    <t>AAVS_EXP2_3</t>
  </si>
  <si>
    <t>G89_EXP2_1</t>
  </si>
  <si>
    <t>G89_EXP2_2</t>
  </si>
  <si>
    <t>G89_EXP2_3</t>
  </si>
  <si>
    <t>G810_EXP2_1</t>
  </si>
  <si>
    <t>G810_EXP2_2</t>
  </si>
  <si>
    <t>G810_EXP2_3</t>
  </si>
  <si>
    <t>ACTIN</t>
  </si>
  <si>
    <t>AAVS_EXP3_1</t>
  </si>
  <si>
    <t>AAVS_EXP3_2</t>
  </si>
  <si>
    <t>AAVS_EXP3_3</t>
  </si>
  <si>
    <t>G89_EXP3_1</t>
  </si>
  <si>
    <t>G89_EXP3_2</t>
  </si>
  <si>
    <t>G89_EXP3_3</t>
  </si>
  <si>
    <t>G810_EXP3_1</t>
  </si>
  <si>
    <t>G810_EXP3_2</t>
  </si>
  <si>
    <t>G810_EXP3_3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</si>
</sst>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##0.00;\-###0.00"/>
    <numFmt numFmtId="166" formatCode="###0.00000;\-###0.00000"/>
  </numFmts>
  <fonts count="18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2"/>
      <color theme="1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u/>
      <sz val="8.25"/>
      <color theme="10"/>
      <name val="Microsoft Sans Serif"/>
      <family val="2"/>
    </font>
    <font>
      <u/>
      <sz val="8.25"/>
      <color theme="11"/>
      <name val="Microsoft Sans Serif"/>
      <family val="2"/>
    </font>
    <font>
      <b/>
      <sz val="10"/>
      <color rgb="FFFF0000"/>
      <name val="Microsoft Sans Serif"/>
      <family val="2"/>
    </font>
    <font>
      <sz val="8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</cellStyleXfs>
  <cellXfs count="2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166" fontId="9" fillId="0" borderId="0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/>
    <xf numFmtId="0" fontId="10" fillId="2" borderId="1" xfId="0" applyFont="1" applyFill="1" applyBorder="1" applyAlignment="1" applyProtection="1"/>
    <xf numFmtId="0" fontId="10" fillId="2" borderId="2" xfId="0" applyFont="1" applyFill="1" applyBorder="1" applyAlignment="1">
      <alignment vertical="center"/>
      <protection locked="0"/>
    </xf>
    <xf numFmtId="0" fontId="10" fillId="2" borderId="2" xfId="0" applyFont="1" applyFill="1" applyBorder="1" applyAlignment="1" applyProtection="1"/>
    <xf numFmtId="0" fontId="1" fillId="0" borderId="0" xfId="0" applyFont="1" applyAlignment="1">
      <alignment vertical="center"/>
      <protection locked="0"/>
    </xf>
    <xf numFmtId="0" fontId="11" fillId="3" borderId="0" xfId="0" applyFont="1" applyFill="1" applyAlignment="1">
      <alignment vertical="center"/>
      <protection locked="0"/>
    </xf>
    <xf numFmtId="0" fontId="12" fillId="0" borderId="0" xfId="0" applyFont="1" applyAlignment="1">
      <alignment vertical="center"/>
      <protection locked="0"/>
    </xf>
    <xf numFmtId="165" fontId="13" fillId="0" borderId="0" xfId="0" applyNumberFormat="1" applyFont="1" applyAlignment="1" applyProtection="1"/>
    <xf numFmtId="2" fontId="13" fillId="0" borderId="0" xfId="0" applyNumberFormat="1" applyFont="1" applyAlignment="1" applyProtection="1"/>
    <xf numFmtId="0" fontId="13" fillId="0" borderId="0" xfId="0" applyFont="1" applyAlignment="1" applyProtection="1"/>
    <xf numFmtId="165" fontId="13" fillId="0" borderId="0" xfId="0" applyNumberFormat="1" applyFont="1" applyAlignment="1">
      <alignment vertical="center"/>
      <protection locked="0"/>
    </xf>
    <xf numFmtId="165" fontId="16" fillId="0" borderId="0" xfId="0" applyNumberFormat="1" applyFont="1" applyAlignment="1">
      <alignment vertical="center"/>
      <protection locked="0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C10" zoomScale="108" zoomScaleNormal="150" zoomScalePageLayoutView="150" workbookViewId="0">
      <selection activeCell="M30" sqref="M30"/>
    </sheetView>
  </sheetViews>
  <sheetFormatPr baseColWidth="10" defaultColWidth="10" defaultRowHeight="15" customHeight="1" x14ac:dyDescent="0.15"/>
  <cols>
    <col min="1" max="1" width="10" style="2" customWidth="1"/>
    <col min="2" max="2" width="10" style="3" customWidth="1"/>
    <col min="3" max="3" width="13.5" style="6" customWidth="1"/>
    <col min="4" max="4" width="11.5" style="6" customWidth="1"/>
    <col min="5" max="5" width="15" style="6" customWidth="1"/>
    <col min="6" max="6" width="15" style="7" customWidth="1"/>
    <col min="7" max="7" width="18.5" style="8" customWidth="1"/>
    <col min="8" max="8" width="10" style="1" customWidth="1"/>
    <col min="9" max="9" width="14.75" style="1" customWidth="1"/>
    <col min="10" max="14" width="10" style="1"/>
    <col min="15" max="15" width="15.5" style="1" customWidth="1"/>
    <col min="16" max="16384" width="10" style="1"/>
  </cols>
  <sheetData>
    <row r="1" spans="1:2" ht="15" customHeight="1" x14ac:dyDescent="0.15">
      <c r="A1" s="2" t="s">
        <v>0</v>
      </c>
      <c r="B1" s="3" t="s">
        <v>1</v>
      </c>
    </row>
    <row r="2" spans="1:2" ht="15" customHeight="1" x14ac:dyDescent="0.15">
      <c r="A2" s="2" t="s">
        <v>2</v>
      </c>
      <c r="B2" s="3" t="s">
        <v>3</v>
      </c>
    </row>
    <row r="3" spans="1:2" ht="15" customHeight="1" x14ac:dyDescent="0.15">
      <c r="A3" s="2" t="s">
        <v>4</v>
      </c>
    </row>
    <row r="4" spans="1:2" ht="15" customHeight="1" x14ac:dyDescent="0.15">
      <c r="A4" s="2" t="s">
        <v>5</v>
      </c>
    </row>
    <row r="5" spans="1:2" ht="15" customHeight="1" x14ac:dyDescent="0.15">
      <c r="A5" s="2" t="s">
        <v>6</v>
      </c>
      <c r="B5" s="3" t="s">
        <v>7</v>
      </c>
    </row>
    <row r="6" spans="1:2" ht="15" customHeight="1" x14ac:dyDescent="0.15">
      <c r="A6" s="2" t="s">
        <v>8</v>
      </c>
      <c r="B6" s="3" t="s">
        <v>9</v>
      </c>
    </row>
    <row r="7" spans="1:2" ht="15" customHeight="1" x14ac:dyDescent="0.15">
      <c r="A7" s="2" t="s">
        <v>10</v>
      </c>
      <c r="B7" s="4">
        <v>20</v>
      </c>
    </row>
    <row r="8" spans="1:2" ht="15" customHeight="1" x14ac:dyDescent="0.15">
      <c r="A8" s="2" t="s">
        <v>11</v>
      </c>
      <c r="B8" s="4">
        <v>105</v>
      </c>
    </row>
    <row r="9" spans="1:2" ht="15" customHeight="1" x14ac:dyDescent="0.15">
      <c r="A9" s="2" t="s">
        <v>12</v>
      </c>
      <c r="B9" s="3" t="s">
        <v>13</v>
      </c>
    </row>
    <row r="10" spans="1:2" ht="15" customHeight="1" x14ac:dyDescent="0.15">
      <c r="A10" s="2" t="s">
        <v>14</v>
      </c>
      <c r="B10" s="3" t="s">
        <v>15</v>
      </c>
    </row>
    <row r="11" spans="1:2" ht="15" customHeight="1" x14ac:dyDescent="0.15">
      <c r="A11" s="2" t="s">
        <v>16</v>
      </c>
      <c r="B11" s="3" t="s">
        <v>17</v>
      </c>
    </row>
    <row r="12" spans="1:2" ht="15" customHeight="1" x14ac:dyDescent="0.15">
      <c r="A12" s="2" t="s">
        <v>18</v>
      </c>
      <c r="B12" s="3" t="s">
        <v>19</v>
      </c>
    </row>
    <row r="13" spans="1:2" ht="15" customHeight="1" x14ac:dyDescent="0.15">
      <c r="A13" s="2" t="s">
        <v>20</v>
      </c>
      <c r="B13" s="3" t="s">
        <v>21</v>
      </c>
    </row>
    <row r="15" spans="1:2" ht="15" customHeight="1" x14ac:dyDescent="0.15">
      <c r="A15" s="2" t="s">
        <v>22</v>
      </c>
      <c r="B15" s="3" t="s">
        <v>23</v>
      </c>
    </row>
    <row r="16" spans="1:2" ht="15" customHeight="1" x14ac:dyDescent="0.15">
      <c r="A16" s="2" t="s">
        <v>24</v>
      </c>
      <c r="B16" s="5">
        <v>3</v>
      </c>
    </row>
    <row r="17" spans="1:20" ht="15" customHeight="1" x14ac:dyDescent="0.15">
      <c r="A17" s="2" t="s">
        <v>25</v>
      </c>
      <c r="B17" s="5">
        <v>6</v>
      </c>
    </row>
    <row r="20" spans="1:20" ht="15" customHeight="1" x14ac:dyDescent="0.2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31</v>
      </c>
      <c r="G20" s="6" t="s">
        <v>32</v>
      </c>
      <c r="I20" s="9" t="s">
        <v>30</v>
      </c>
      <c r="J20" s="9" t="s">
        <v>142</v>
      </c>
      <c r="K20" s="10" t="s">
        <v>169</v>
      </c>
      <c r="L20" s="11" t="s">
        <v>144</v>
      </c>
      <c r="M20" s="12" t="s">
        <v>145</v>
      </c>
      <c r="N20" s="11" t="s">
        <v>146</v>
      </c>
      <c r="O20" s="12" t="s">
        <v>147</v>
      </c>
      <c r="P20" s="12" t="s">
        <v>148</v>
      </c>
      <c r="Q20" s="12" t="s">
        <v>149</v>
      </c>
      <c r="R20" s="13"/>
      <c r="S20" s="14" t="s">
        <v>150</v>
      </c>
      <c r="T20" s="13"/>
    </row>
    <row r="21" spans="1:20" ht="15" customHeight="1" x14ac:dyDescent="0.15">
      <c r="A21" s="2" t="s">
        <v>33</v>
      </c>
      <c r="B21" s="3" t="s">
        <v>34</v>
      </c>
      <c r="C21" s="6" t="s">
        <v>35</v>
      </c>
      <c r="D21" s="6" t="s">
        <v>36</v>
      </c>
      <c r="E21" s="6" t="s">
        <v>37</v>
      </c>
      <c r="F21" s="7">
        <v>26.006756448030998</v>
      </c>
      <c r="I21" s="15" t="s">
        <v>151</v>
      </c>
      <c r="J21" s="7">
        <v>26.006756448030998</v>
      </c>
      <c r="K21" s="7">
        <v>19.540015560965699</v>
      </c>
      <c r="L21" s="16">
        <f>J21-K21</f>
        <v>6.4667408870652991</v>
      </c>
      <c r="M21" s="16">
        <v>6.63</v>
      </c>
      <c r="N21" s="16">
        <f>L21-M21</f>
        <v>-0.16325911293470075</v>
      </c>
      <c r="O21" s="17">
        <f>2^-N21</f>
        <v>1.1198139929948472</v>
      </c>
      <c r="P21" s="17">
        <f>AVERAGE(O21:O23)</f>
        <v>1.2953039829053679</v>
      </c>
      <c r="Q21" s="18">
        <f>_xlfn.STDEV.P(O21:O23)</f>
        <v>0.12690791346558014</v>
      </c>
      <c r="R21" s="13"/>
      <c r="S21" s="19">
        <f>AVERAGE(L21,L22,L23)</f>
        <v>6.2639455833197326</v>
      </c>
      <c r="T21" s="13"/>
    </row>
    <row r="22" spans="1:20" ht="15" customHeight="1" x14ac:dyDescent="0.15">
      <c r="A22" s="2" t="s">
        <v>38</v>
      </c>
      <c r="B22" s="3" t="s">
        <v>34</v>
      </c>
      <c r="C22" s="6" t="s">
        <v>35</v>
      </c>
      <c r="D22" s="6" t="s">
        <v>36</v>
      </c>
      <c r="E22" s="6" t="s">
        <v>37</v>
      </c>
      <c r="F22" s="7">
        <v>25.699217108613301</v>
      </c>
      <c r="I22" s="15" t="s">
        <v>152</v>
      </c>
      <c r="J22" s="7">
        <v>25.699217108613301</v>
      </c>
      <c r="K22" s="7">
        <v>19.5026871359808</v>
      </c>
      <c r="L22" s="16">
        <f>J22-K22</f>
        <v>6.1965299726325007</v>
      </c>
      <c r="M22" s="16">
        <v>6.63</v>
      </c>
      <c r="N22" s="16">
        <f>L22-M22</f>
        <v>-0.43347002736749918</v>
      </c>
      <c r="O22" s="17">
        <f t="shared" ref="O22:O28" si="0">2^-N22</f>
        <v>1.3504778966506836</v>
      </c>
      <c r="P22" s="18"/>
      <c r="Q22" s="18"/>
      <c r="R22" s="13"/>
      <c r="S22" s="13"/>
      <c r="T22" s="13"/>
    </row>
    <row r="23" spans="1:20" ht="15" customHeight="1" x14ac:dyDescent="0.15">
      <c r="A23" s="2" t="s">
        <v>39</v>
      </c>
      <c r="B23" s="3" t="s">
        <v>34</v>
      </c>
      <c r="C23" s="6" t="s">
        <v>35</v>
      </c>
      <c r="D23" s="6" t="s">
        <v>36</v>
      </c>
      <c r="E23" s="6" t="s">
        <v>37</v>
      </c>
      <c r="F23" s="7">
        <v>25.746902115688901</v>
      </c>
      <c r="I23" s="15" t="s">
        <v>153</v>
      </c>
      <c r="J23" s="7">
        <v>25.746902115688901</v>
      </c>
      <c r="K23" s="7">
        <v>19.618336225427502</v>
      </c>
      <c r="L23" s="16">
        <f>J23-K23</f>
        <v>6.1285658902613989</v>
      </c>
      <c r="M23" s="16">
        <v>6.63</v>
      </c>
      <c r="N23" s="16">
        <f t="shared" ref="N23:N29" si="1">L23-M23</f>
        <v>-0.50143410973860103</v>
      </c>
      <c r="O23" s="17">
        <f>2^-N23</f>
        <v>1.4156200590705725</v>
      </c>
      <c r="P23" s="18"/>
      <c r="Q23" s="18"/>
      <c r="R23" s="13"/>
      <c r="S23" s="13"/>
      <c r="T23" s="13"/>
    </row>
    <row r="24" spans="1:20" ht="15" customHeight="1" x14ac:dyDescent="0.15">
      <c r="A24" s="2" t="s">
        <v>40</v>
      </c>
      <c r="B24" s="3" t="s">
        <v>34</v>
      </c>
      <c r="C24" s="6" t="s">
        <v>35</v>
      </c>
      <c r="D24" s="6" t="s">
        <v>36</v>
      </c>
      <c r="E24" s="6" t="s">
        <v>41</v>
      </c>
      <c r="F24" s="7">
        <v>19.540015560965699</v>
      </c>
      <c r="I24" s="15" t="s">
        <v>154</v>
      </c>
      <c r="J24" s="7">
        <v>25.2907782979125</v>
      </c>
      <c r="K24" s="7">
        <v>17.7768549451308</v>
      </c>
      <c r="L24" s="16">
        <f>J24-K24</f>
        <v>7.5139233527816991</v>
      </c>
      <c r="M24" s="16">
        <v>6.63</v>
      </c>
      <c r="N24" s="16">
        <f>L24-M24</f>
        <v>0.8839233527816992</v>
      </c>
      <c r="O24" s="17">
        <f>2^-N24</f>
        <v>0.54189177217710371</v>
      </c>
      <c r="P24" s="17">
        <f>AVERAGE(O24:O26)</f>
        <v>0.56682278368416927</v>
      </c>
      <c r="Q24" s="18">
        <f>_xlfn.STDEV.S(O24:O26)</f>
        <v>2.5298470962688873E-2</v>
      </c>
      <c r="R24" s="13"/>
      <c r="S24" s="13"/>
      <c r="T24" s="13"/>
    </row>
    <row r="25" spans="1:20" ht="15" customHeight="1" x14ac:dyDescent="0.15">
      <c r="A25" s="2" t="s">
        <v>42</v>
      </c>
      <c r="B25" s="3" t="s">
        <v>34</v>
      </c>
      <c r="C25" s="6" t="s">
        <v>35</v>
      </c>
      <c r="D25" s="6" t="s">
        <v>36</v>
      </c>
      <c r="E25" s="6" t="s">
        <v>41</v>
      </c>
      <c r="F25" s="7">
        <v>19.5026871359808</v>
      </c>
      <c r="I25" s="15" t="s">
        <v>155</v>
      </c>
      <c r="J25" s="7">
        <v>25.259407489399401</v>
      </c>
      <c r="K25" s="7">
        <v>17.8085445169217</v>
      </c>
      <c r="L25" s="16">
        <f t="shared" ref="L25:L26" si="2">J25-K25</f>
        <v>7.4508629724777009</v>
      </c>
      <c r="M25" s="16">
        <v>6.63</v>
      </c>
      <c r="N25" s="16">
        <f t="shared" si="1"/>
        <v>0.82086297247770101</v>
      </c>
      <c r="O25" s="17">
        <f t="shared" si="0"/>
        <v>0.5661032171217858</v>
      </c>
      <c r="P25" s="18"/>
      <c r="Q25" s="18"/>
      <c r="R25" s="13"/>
      <c r="S25" s="13"/>
      <c r="T25" s="13"/>
    </row>
    <row r="26" spans="1:20" ht="15" customHeight="1" x14ac:dyDescent="0.15">
      <c r="A26" s="2" t="s">
        <v>43</v>
      </c>
      <c r="B26" s="3" t="s">
        <v>34</v>
      </c>
      <c r="C26" s="6" t="s">
        <v>35</v>
      </c>
      <c r="D26" s="6" t="s">
        <v>36</v>
      </c>
      <c r="E26" s="6" t="s">
        <v>41</v>
      </c>
      <c r="F26" s="7">
        <v>19.618336225427502</v>
      </c>
      <c r="I26" s="15" t="s">
        <v>156</v>
      </c>
      <c r="J26" s="7">
        <v>25.210105882135199</v>
      </c>
      <c r="K26" s="7">
        <v>17.8249280775796</v>
      </c>
      <c r="L26" s="16">
        <f t="shared" si="2"/>
        <v>7.3851778045555996</v>
      </c>
      <c r="M26" s="16">
        <v>6.63</v>
      </c>
      <c r="N26" s="16">
        <f>L26-M26</f>
        <v>0.75517780455559969</v>
      </c>
      <c r="O26" s="17">
        <f>2^-N26</f>
        <v>0.59247336175361809</v>
      </c>
      <c r="P26" s="18"/>
      <c r="Q26" s="18"/>
      <c r="R26" s="13"/>
      <c r="S26" s="13"/>
      <c r="T26" s="13"/>
    </row>
    <row r="27" spans="1:20" ht="15" customHeight="1" x14ac:dyDescent="0.15">
      <c r="A27" s="2" t="s">
        <v>44</v>
      </c>
      <c r="B27" s="3" t="s">
        <v>34</v>
      </c>
      <c r="C27" s="6" t="s">
        <v>35</v>
      </c>
      <c r="D27" s="6" t="s">
        <v>36</v>
      </c>
      <c r="E27" s="6" t="s">
        <v>45</v>
      </c>
      <c r="F27" s="7">
        <v>21.6600072998</v>
      </c>
      <c r="H27" s="7"/>
      <c r="I27" s="15" t="s">
        <v>157</v>
      </c>
      <c r="J27" s="7">
        <v>25.135832914979101</v>
      </c>
      <c r="K27" s="7">
        <v>17.480778375988098</v>
      </c>
      <c r="L27" s="16">
        <f>J27-K27</f>
        <v>7.6550545389910027</v>
      </c>
      <c r="M27" s="16">
        <v>6.63</v>
      </c>
      <c r="N27" s="16">
        <f t="shared" si="1"/>
        <v>1.0250545389910029</v>
      </c>
      <c r="O27" s="17">
        <f t="shared" si="0"/>
        <v>0.49139172257100072</v>
      </c>
      <c r="P27" s="17">
        <f>AVERAGE(O27:O29)</f>
        <v>0.51977815221050416</v>
      </c>
      <c r="Q27" s="18">
        <f>_xlfn.STDEV.P(O27:O29)</f>
        <v>2.3031218289712205E-2</v>
      </c>
      <c r="R27" s="13"/>
      <c r="S27" s="13"/>
      <c r="T27" s="13"/>
    </row>
    <row r="28" spans="1:20" ht="15" customHeight="1" x14ac:dyDescent="0.15">
      <c r="A28" s="2" t="s">
        <v>46</v>
      </c>
      <c r="B28" s="3" t="s">
        <v>34</v>
      </c>
      <c r="C28" s="6" t="s">
        <v>35</v>
      </c>
      <c r="D28" s="6" t="s">
        <v>36</v>
      </c>
      <c r="E28" s="6" t="s">
        <v>45</v>
      </c>
      <c r="F28" s="7">
        <v>21.564215940619601</v>
      </c>
      <c r="H28" s="7"/>
      <c r="I28" s="15" t="s">
        <v>158</v>
      </c>
      <c r="J28" s="7">
        <v>25.074147952257299</v>
      </c>
      <c r="K28" s="7">
        <v>17.5011191675205</v>
      </c>
      <c r="L28" s="16">
        <f>J28-K28</f>
        <v>7.573028784736799</v>
      </c>
      <c r="M28" s="16">
        <v>6.63</v>
      </c>
      <c r="N28" s="16">
        <f t="shared" si="1"/>
        <v>0.94302878473679908</v>
      </c>
      <c r="O28" s="17">
        <f t="shared" si="0"/>
        <v>0.52013975529829559</v>
      </c>
      <c r="P28" s="18"/>
      <c r="Q28" s="18"/>
      <c r="R28" s="13"/>
      <c r="S28" s="13"/>
      <c r="T28" s="13"/>
    </row>
    <row r="29" spans="1:20" ht="15" customHeight="1" x14ac:dyDescent="0.15">
      <c r="A29" s="2" t="s">
        <v>47</v>
      </c>
      <c r="B29" s="3" t="s">
        <v>34</v>
      </c>
      <c r="C29" s="6" t="s">
        <v>35</v>
      </c>
      <c r="D29" s="6" t="s">
        <v>36</v>
      </c>
      <c r="E29" s="6" t="s">
        <v>45</v>
      </c>
      <c r="F29" s="7">
        <v>21.614338201164401</v>
      </c>
      <c r="H29" s="7"/>
      <c r="I29" s="15" t="s">
        <v>159</v>
      </c>
      <c r="J29" s="7">
        <v>24.9936736855574</v>
      </c>
      <c r="K29" s="7">
        <v>17.495402701608899</v>
      </c>
      <c r="L29" s="16">
        <f>J29-K29</f>
        <v>7.4982709839485011</v>
      </c>
      <c r="M29" s="16">
        <v>6.63</v>
      </c>
      <c r="N29" s="16">
        <f t="shared" si="1"/>
        <v>0.86827098394850122</v>
      </c>
      <c r="O29" s="17">
        <f>2^-N29</f>
        <v>0.54780297876221618</v>
      </c>
      <c r="P29" s="18"/>
      <c r="Q29" s="18"/>
      <c r="R29" s="13"/>
      <c r="S29" s="13"/>
      <c r="T29" s="13"/>
    </row>
    <row r="30" spans="1:20" ht="15" customHeight="1" x14ac:dyDescent="0.15">
      <c r="A30" s="2" t="s">
        <v>48</v>
      </c>
      <c r="B30" s="3" t="s">
        <v>34</v>
      </c>
      <c r="C30" s="6" t="s">
        <v>49</v>
      </c>
      <c r="D30" s="6" t="s">
        <v>36</v>
      </c>
      <c r="E30" s="6" t="s">
        <v>50</v>
      </c>
      <c r="F30" s="7">
        <v>25.292345869928401</v>
      </c>
      <c r="H30" s="7"/>
      <c r="I30" s="13"/>
      <c r="J30" s="13"/>
      <c r="K30" s="13"/>
      <c r="L30" s="13"/>
      <c r="M30" s="16"/>
      <c r="N30" s="13"/>
      <c r="O30" s="13"/>
      <c r="P30" s="13"/>
      <c r="Q30" s="13"/>
      <c r="R30" s="13"/>
      <c r="S30" s="13"/>
      <c r="T30" s="13"/>
    </row>
    <row r="31" spans="1:20" ht="15" customHeight="1" x14ac:dyDescent="0.15">
      <c r="A31" s="2" t="s">
        <v>51</v>
      </c>
      <c r="B31" s="3" t="s">
        <v>34</v>
      </c>
      <c r="C31" s="6" t="s">
        <v>49</v>
      </c>
      <c r="D31" s="6" t="s">
        <v>36</v>
      </c>
      <c r="E31" s="6" t="s">
        <v>50</v>
      </c>
      <c r="F31" s="7">
        <v>25.239847149430101</v>
      </c>
      <c r="H31" s="7"/>
      <c r="I31" s="15" t="s">
        <v>160</v>
      </c>
      <c r="J31" s="7">
        <v>24.502026902034199</v>
      </c>
      <c r="K31" s="7">
        <v>17.9335553372417</v>
      </c>
      <c r="L31" s="16">
        <f t="shared" ref="L31:L39" si="3">J31-K31</f>
        <v>6.5684715647924996</v>
      </c>
      <c r="M31" s="16">
        <v>6.63</v>
      </c>
      <c r="N31" s="16">
        <f t="shared" ref="N31:N39" si="4">L31-M31</f>
        <v>-6.1528435207500287E-2</v>
      </c>
      <c r="O31" s="17">
        <f t="shared" ref="O31:O39" si="5">2^-N31</f>
        <v>1.0435707661552767</v>
      </c>
      <c r="P31" s="17">
        <f>AVERAGE(O31:O33)</f>
        <v>0.99916674255975291</v>
      </c>
      <c r="Q31" s="18">
        <f>_xlfn.STDEV.P(O31:O33)</f>
        <v>3.1545111353515183E-2</v>
      </c>
      <c r="R31" s="13"/>
      <c r="S31" s="14" t="s">
        <v>150</v>
      </c>
      <c r="T31" s="13"/>
    </row>
    <row r="32" spans="1:20" ht="15" customHeight="1" x14ac:dyDescent="0.15">
      <c r="A32" s="2" t="s">
        <v>52</v>
      </c>
      <c r="B32" s="3" t="s">
        <v>34</v>
      </c>
      <c r="C32" s="6" t="s">
        <v>49</v>
      </c>
      <c r="D32" s="6" t="s">
        <v>36</v>
      </c>
      <c r="E32" s="6" t="s">
        <v>50</v>
      </c>
      <c r="F32" s="7">
        <v>25.219964428838001</v>
      </c>
      <c r="H32" s="7"/>
      <c r="I32" s="15" t="s">
        <v>161</v>
      </c>
      <c r="J32" s="7">
        <v>24.5553012225126</v>
      </c>
      <c r="K32" s="7">
        <v>17.8861728298812</v>
      </c>
      <c r="L32" s="16">
        <f t="shared" si="3"/>
        <v>6.6691283926314</v>
      </c>
      <c r="M32" s="16">
        <v>6.63</v>
      </c>
      <c r="N32" s="16">
        <f t="shared" si="4"/>
        <v>3.9128392631400111E-2</v>
      </c>
      <c r="O32" s="17">
        <f t="shared" si="5"/>
        <v>0.97324275657419346</v>
      </c>
      <c r="P32" s="18"/>
      <c r="Q32" s="18"/>
      <c r="R32" s="13"/>
      <c r="S32" s="20">
        <f>AVERAGE(L31,L32,L33)</f>
        <v>6.6319119109311009</v>
      </c>
      <c r="T32" s="13"/>
    </row>
    <row r="33" spans="1:20" ht="15" customHeight="1" x14ac:dyDescent="0.15">
      <c r="A33" s="2" t="s">
        <v>53</v>
      </c>
      <c r="B33" s="3" t="s">
        <v>34</v>
      </c>
      <c r="C33" s="6" t="s">
        <v>54</v>
      </c>
      <c r="D33" s="6" t="s">
        <v>36</v>
      </c>
      <c r="E33" s="6" t="s">
        <v>37</v>
      </c>
      <c r="F33" s="7">
        <v>24.502026902034199</v>
      </c>
      <c r="I33" s="15" t="s">
        <v>162</v>
      </c>
      <c r="J33" s="7">
        <v>24.476959966529201</v>
      </c>
      <c r="K33" s="7">
        <v>17.818824191159798</v>
      </c>
      <c r="L33" s="16">
        <f t="shared" si="3"/>
        <v>6.6581357753694022</v>
      </c>
      <c r="M33" s="16">
        <v>6.63</v>
      </c>
      <c r="N33" s="16">
        <f t="shared" si="4"/>
        <v>2.8135775369402261E-2</v>
      </c>
      <c r="O33" s="17">
        <f t="shared" si="5"/>
        <v>0.98068670494978838</v>
      </c>
      <c r="P33" s="18"/>
      <c r="Q33" s="18"/>
      <c r="R33" s="13"/>
      <c r="S33" s="13"/>
      <c r="T33" s="13"/>
    </row>
    <row r="34" spans="1:20" ht="15" customHeight="1" x14ac:dyDescent="0.15">
      <c r="A34" s="2" t="s">
        <v>55</v>
      </c>
      <c r="B34" s="3" t="s">
        <v>34</v>
      </c>
      <c r="C34" s="6" t="s">
        <v>54</v>
      </c>
      <c r="D34" s="6" t="s">
        <v>36</v>
      </c>
      <c r="E34" s="6" t="s">
        <v>37</v>
      </c>
      <c r="F34" s="7">
        <v>24.5553012225126</v>
      </c>
      <c r="I34" s="15" t="s">
        <v>163</v>
      </c>
      <c r="J34" s="7">
        <v>25.015506741827799</v>
      </c>
      <c r="K34" s="7">
        <v>17.410580116310001</v>
      </c>
      <c r="L34" s="16">
        <f>J34-K34</f>
        <v>7.6049266255177983</v>
      </c>
      <c r="M34" s="16">
        <v>6.63</v>
      </c>
      <c r="N34" s="16">
        <f t="shared" si="4"/>
        <v>0.97492662551779841</v>
      </c>
      <c r="O34" s="17">
        <f t="shared" si="5"/>
        <v>0.50876572086964444</v>
      </c>
      <c r="P34" s="17">
        <f>AVERAGE(O34:O36)</f>
        <v>0.50532645850361846</v>
      </c>
      <c r="Q34" s="18">
        <f>_xlfn.STDEV.S(O34:O36)</f>
        <v>1.3416797838241873E-2</v>
      </c>
      <c r="R34" s="13"/>
      <c r="S34" s="13"/>
      <c r="T34" s="13"/>
    </row>
    <row r="35" spans="1:20" ht="15" customHeight="1" x14ac:dyDescent="0.15">
      <c r="A35" s="2" t="s">
        <v>56</v>
      </c>
      <c r="B35" s="3" t="s">
        <v>34</v>
      </c>
      <c r="C35" s="6" t="s">
        <v>54</v>
      </c>
      <c r="D35" s="6" t="s">
        <v>36</v>
      </c>
      <c r="E35" s="6" t="s">
        <v>37</v>
      </c>
      <c r="F35" s="7">
        <v>24.476959966529201</v>
      </c>
      <c r="H35" s="7"/>
      <c r="I35" s="15" t="s">
        <v>164</v>
      </c>
      <c r="J35" s="7">
        <v>25.046469354129499</v>
      </c>
      <c r="K35" s="7">
        <v>17.3888673789025</v>
      </c>
      <c r="L35" s="16">
        <f>J35-K35</f>
        <v>7.6576019752269993</v>
      </c>
      <c r="M35" s="16">
        <v>6.63</v>
      </c>
      <c r="N35" s="16">
        <f t="shared" si="4"/>
        <v>1.0276019752269994</v>
      </c>
      <c r="O35" s="17">
        <f t="shared" si="5"/>
        <v>0.49052481409574294</v>
      </c>
      <c r="P35" s="18"/>
      <c r="Q35" s="18"/>
      <c r="R35" s="13"/>
      <c r="S35" s="13"/>
      <c r="T35" s="13"/>
    </row>
    <row r="36" spans="1:20" ht="15" customHeight="1" x14ac:dyDescent="0.15">
      <c r="A36" s="2" t="s">
        <v>57</v>
      </c>
      <c r="B36" s="3" t="s">
        <v>34</v>
      </c>
      <c r="C36" s="6" t="s">
        <v>54</v>
      </c>
      <c r="D36" s="6" t="s">
        <v>36</v>
      </c>
      <c r="E36" s="6" t="s">
        <v>41</v>
      </c>
      <c r="F36" s="7">
        <v>17.9335553372417</v>
      </c>
      <c r="H36" s="7"/>
      <c r="I36" s="15" t="s">
        <v>165</v>
      </c>
      <c r="J36" s="7">
        <v>25.072446529855998</v>
      </c>
      <c r="K36" s="7">
        <v>17.489814159715401</v>
      </c>
      <c r="L36" s="16">
        <f>J36-K36</f>
        <v>7.5826323701405975</v>
      </c>
      <c r="M36" s="16">
        <v>6.63</v>
      </c>
      <c r="N36" s="16">
        <f t="shared" si="4"/>
        <v>0.95263237014059765</v>
      </c>
      <c r="O36" s="17">
        <f t="shared" si="5"/>
        <v>0.51668884054546815</v>
      </c>
      <c r="P36" s="18"/>
      <c r="Q36" s="18"/>
      <c r="R36" s="13"/>
      <c r="S36" s="13"/>
      <c r="T36" s="13"/>
    </row>
    <row r="37" spans="1:20" ht="15" customHeight="1" x14ac:dyDescent="0.15">
      <c r="A37" s="2" t="s">
        <v>58</v>
      </c>
      <c r="B37" s="3" t="s">
        <v>34</v>
      </c>
      <c r="C37" s="6" t="s">
        <v>54</v>
      </c>
      <c r="D37" s="6" t="s">
        <v>36</v>
      </c>
      <c r="E37" s="6" t="s">
        <v>41</v>
      </c>
      <c r="F37" s="7">
        <v>17.8861728298812</v>
      </c>
      <c r="H37" s="7"/>
      <c r="I37" s="15" t="s">
        <v>166</v>
      </c>
      <c r="J37" s="7">
        <v>25.075173106192999</v>
      </c>
      <c r="K37" s="7">
        <v>17.892731474477099</v>
      </c>
      <c r="L37" s="16">
        <f t="shared" si="3"/>
        <v>7.1824416317158999</v>
      </c>
      <c r="M37" s="16">
        <v>6.63</v>
      </c>
      <c r="N37" s="16">
        <f t="shared" si="4"/>
        <v>0.55244163171589999</v>
      </c>
      <c r="O37" s="17">
        <f t="shared" si="5"/>
        <v>0.68186515580553964</v>
      </c>
      <c r="P37" s="17">
        <f>AVERAGE(O37:O39)</f>
        <v>0.65615888172420811</v>
      </c>
      <c r="Q37" s="18">
        <f>_xlfn.STDEV.P(O37:O39)</f>
        <v>1.8826377922733513E-2</v>
      </c>
      <c r="R37" s="13"/>
      <c r="S37" s="13"/>
      <c r="T37" s="13"/>
    </row>
    <row r="38" spans="1:20" ht="15" customHeight="1" x14ac:dyDescent="0.15">
      <c r="A38" s="2" t="s">
        <v>59</v>
      </c>
      <c r="B38" s="3" t="s">
        <v>34</v>
      </c>
      <c r="C38" s="6" t="s">
        <v>54</v>
      </c>
      <c r="D38" s="6" t="s">
        <v>36</v>
      </c>
      <c r="E38" s="6" t="s">
        <v>41</v>
      </c>
      <c r="F38" s="7">
        <v>17.818824191159798</v>
      </c>
      <c r="H38" s="7"/>
      <c r="I38" s="15" t="s">
        <v>167</v>
      </c>
      <c r="J38" s="7">
        <v>25.0910818008749</v>
      </c>
      <c r="K38" s="7">
        <v>17.8111319476115</v>
      </c>
      <c r="L38" s="16">
        <f t="shared" si="3"/>
        <v>7.2799498532633997</v>
      </c>
      <c r="M38" s="16">
        <v>6.63</v>
      </c>
      <c r="N38" s="16">
        <f t="shared" si="4"/>
        <v>0.64994985326339982</v>
      </c>
      <c r="O38" s="17">
        <f t="shared" si="5"/>
        <v>0.63730246531506562</v>
      </c>
      <c r="P38" s="18"/>
      <c r="Q38" s="18"/>
      <c r="R38" s="13"/>
      <c r="S38" s="13"/>
      <c r="T38" s="13"/>
    </row>
    <row r="39" spans="1:20" ht="15" customHeight="1" x14ac:dyDescent="0.15">
      <c r="A39" s="2" t="s">
        <v>60</v>
      </c>
      <c r="B39" s="3" t="s">
        <v>34</v>
      </c>
      <c r="C39" s="6" t="s">
        <v>54</v>
      </c>
      <c r="D39" s="6" t="s">
        <v>36</v>
      </c>
      <c r="E39" s="6" t="s">
        <v>45</v>
      </c>
      <c r="F39" s="7">
        <v>20.118880363306701</v>
      </c>
      <c r="H39" s="7"/>
      <c r="I39" s="15" t="s">
        <v>168</v>
      </c>
      <c r="J39" s="7">
        <v>25.053896196185299</v>
      </c>
      <c r="K39" s="7">
        <v>17.800873361278502</v>
      </c>
      <c r="L39" s="16">
        <f t="shared" si="3"/>
        <v>7.2530228349067976</v>
      </c>
      <c r="M39" s="16">
        <v>6.63</v>
      </c>
      <c r="N39" s="16">
        <f t="shared" si="4"/>
        <v>0.62302283490679766</v>
      </c>
      <c r="O39" s="17">
        <f t="shared" si="5"/>
        <v>0.64930902405201896</v>
      </c>
      <c r="P39" s="18"/>
      <c r="Q39" s="18"/>
      <c r="R39" s="13"/>
      <c r="S39" s="13"/>
      <c r="T39" s="13"/>
    </row>
    <row r="40" spans="1:20" ht="15" customHeight="1" x14ac:dyDescent="0.15">
      <c r="A40" s="2" t="s">
        <v>61</v>
      </c>
      <c r="B40" s="3" t="s">
        <v>34</v>
      </c>
      <c r="C40" s="6" t="s">
        <v>54</v>
      </c>
      <c r="D40" s="6" t="s">
        <v>36</v>
      </c>
      <c r="E40" s="6" t="s">
        <v>45</v>
      </c>
      <c r="F40" s="7">
        <v>20.0903377983452</v>
      </c>
      <c r="H40" s="7"/>
      <c r="I40" s="13"/>
      <c r="J40" s="13"/>
      <c r="K40" s="13"/>
      <c r="L40" s="13"/>
      <c r="M40" s="16"/>
      <c r="N40" s="13"/>
      <c r="O40" s="13"/>
      <c r="P40" s="13"/>
      <c r="Q40" s="13"/>
      <c r="R40" s="13"/>
      <c r="S40" s="13"/>
      <c r="T40" s="13"/>
    </row>
    <row r="41" spans="1:20" ht="15" customHeight="1" x14ac:dyDescent="0.15">
      <c r="A41" s="2" t="s">
        <v>62</v>
      </c>
      <c r="B41" s="3" t="s">
        <v>34</v>
      </c>
      <c r="C41" s="6" t="s">
        <v>54</v>
      </c>
      <c r="D41" s="6" t="s">
        <v>36</v>
      </c>
      <c r="E41" s="6" t="s">
        <v>45</v>
      </c>
      <c r="F41" s="7">
        <v>20.047031659514499</v>
      </c>
      <c r="I41" s="15" t="s">
        <v>170</v>
      </c>
      <c r="J41" s="7">
        <v>25.258422998017</v>
      </c>
      <c r="K41" s="7">
        <v>18.531144302832701</v>
      </c>
      <c r="L41" s="16">
        <f>J41-K41</f>
        <v>6.7272786951842996</v>
      </c>
      <c r="M41" s="16">
        <v>6.63</v>
      </c>
      <c r="N41" s="16">
        <f t="shared" ref="N41:N49" si="6">L41-M41</f>
        <v>9.7278695184299657E-2</v>
      </c>
      <c r="O41" s="17">
        <f t="shared" ref="O41:O49" si="7">2^-N41</f>
        <v>0.93479459969645828</v>
      </c>
      <c r="P41" s="17">
        <f>AVERAGE(O41:O43)</f>
        <v>0.94366729316753617</v>
      </c>
      <c r="Q41" s="18">
        <f>_xlfn.STDEV.P(O41:O43)</f>
        <v>1.4106345789119516E-2</v>
      </c>
      <c r="R41" s="13"/>
      <c r="S41" s="14" t="s">
        <v>150</v>
      </c>
      <c r="T41" s="13"/>
    </row>
    <row r="42" spans="1:20" ht="15" customHeight="1" x14ac:dyDescent="0.15">
      <c r="A42" s="2" t="s">
        <v>63</v>
      </c>
      <c r="B42" s="3" t="s">
        <v>34</v>
      </c>
      <c r="C42" s="6" t="s">
        <v>49</v>
      </c>
      <c r="D42" s="6" t="s">
        <v>36</v>
      </c>
      <c r="E42" s="6" t="s">
        <v>50</v>
      </c>
      <c r="F42" s="7">
        <v>18.0001531642726</v>
      </c>
      <c r="I42" s="15" t="s">
        <v>171</v>
      </c>
      <c r="J42" s="7">
        <v>25.182419309742102</v>
      </c>
      <c r="K42" s="7">
        <v>18.451795730769302</v>
      </c>
      <c r="L42" s="16">
        <f>J42-K42</f>
        <v>6.7306235789727999</v>
      </c>
      <c r="M42" s="16">
        <v>6.63</v>
      </c>
      <c r="N42" s="16">
        <f t="shared" si="6"/>
        <v>0.10062357897280005</v>
      </c>
      <c r="O42" s="17">
        <f t="shared" si="7"/>
        <v>0.93262979195857432</v>
      </c>
      <c r="P42" s="18"/>
      <c r="Q42" s="18"/>
      <c r="R42" s="13"/>
      <c r="S42" s="19">
        <f>AVERAGE(L41,L42,L43)</f>
        <v>6.7138098936318995</v>
      </c>
      <c r="T42" s="13"/>
    </row>
    <row r="43" spans="1:20" ht="15" customHeight="1" x14ac:dyDescent="0.15">
      <c r="A43" s="2" t="s">
        <v>64</v>
      </c>
      <c r="B43" s="3" t="s">
        <v>34</v>
      </c>
      <c r="C43" s="6" t="s">
        <v>49</v>
      </c>
      <c r="D43" s="6" t="s">
        <v>36</v>
      </c>
      <c r="E43" s="6" t="s">
        <v>50</v>
      </c>
      <c r="F43" s="7">
        <v>18.047904875123201</v>
      </c>
      <c r="I43" s="15" t="s">
        <v>172</v>
      </c>
      <c r="J43" s="7">
        <v>25.181486161892099</v>
      </c>
      <c r="K43" s="7">
        <v>18.497958755153501</v>
      </c>
      <c r="L43" s="16">
        <f>J43-K43</f>
        <v>6.6835274067385981</v>
      </c>
      <c r="M43" s="16">
        <v>6.63</v>
      </c>
      <c r="N43" s="16">
        <f t="shared" si="6"/>
        <v>5.3527406738598238E-2</v>
      </c>
      <c r="O43" s="17">
        <f t="shared" si="7"/>
        <v>0.96357748784757602</v>
      </c>
      <c r="P43" s="18"/>
      <c r="Q43" s="18"/>
      <c r="R43" s="13"/>
      <c r="S43" s="13"/>
      <c r="T43" s="13"/>
    </row>
    <row r="44" spans="1:20" ht="15" customHeight="1" x14ac:dyDescent="0.15">
      <c r="A44" s="2" t="s">
        <v>65</v>
      </c>
      <c r="B44" s="3" t="s">
        <v>34</v>
      </c>
      <c r="C44" s="6" t="s">
        <v>49</v>
      </c>
      <c r="D44" s="6" t="s">
        <v>36</v>
      </c>
      <c r="E44" s="6" t="s">
        <v>50</v>
      </c>
      <c r="F44" s="7">
        <v>18.139439209516901</v>
      </c>
      <c r="I44" s="15" t="s">
        <v>173</v>
      </c>
      <c r="J44" s="7">
        <v>25.132461409339701</v>
      </c>
      <c r="K44" s="7">
        <v>17.552981666132698</v>
      </c>
      <c r="L44" s="16">
        <f t="shared" ref="L44:L49" si="8">J44-K44</f>
        <v>7.5794797432070027</v>
      </c>
      <c r="M44" s="16">
        <v>6.63</v>
      </c>
      <c r="N44" s="16">
        <f t="shared" si="6"/>
        <v>0.94947974320700279</v>
      </c>
      <c r="O44" s="17">
        <f t="shared" si="7"/>
        <v>0.51781916136850359</v>
      </c>
      <c r="P44" s="17">
        <f>AVERAGE(O44:O46)</f>
        <v>0.52133812314976746</v>
      </c>
      <c r="Q44" s="18">
        <f>_xlfn.STDEV.S(O44:O46)</f>
        <v>3.6290027445086637E-2</v>
      </c>
      <c r="R44" s="13"/>
      <c r="S44" s="13"/>
      <c r="T44" s="13"/>
    </row>
    <row r="45" spans="1:20" ht="15" customHeight="1" x14ac:dyDescent="0.15">
      <c r="A45" s="2" t="s">
        <v>66</v>
      </c>
      <c r="B45" s="3" t="s">
        <v>34</v>
      </c>
      <c r="C45" s="6" t="s">
        <v>67</v>
      </c>
      <c r="D45" s="6" t="s">
        <v>36</v>
      </c>
      <c r="E45" s="6" t="s">
        <v>68</v>
      </c>
      <c r="F45" s="7">
        <v>25.258422998017</v>
      </c>
      <c r="I45" s="15" t="s">
        <v>174</v>
      </c>
      <c r="J45" s="7">
        <v>25.108750706192598</v>
      </c>
      <c r="K45" s="7">
        <v>17.640340328732201</v>
      </c>
      <c r="L45" s="16">
        <f t="shared" si="8"/>
        <v>7.4684103774603976</v>
      </c>
      <c r="M45" s="16">
        <v>6.63</v>
      </c>
      <c r="N45" s="16">
        <f t="shared" si="6"/>
        <v>0.8384103774603977</v>
      </c>
      <c r="O45" s="17">
        <f t="shared" si="7"/>
        <v>0.55925944543366435</v>
      </c>
      <c r="P45" s="18"/>
      <c r="Q45" s="18"/>
      <c r="R45" s="13"/>
      <c r="S45" s="13"/>
      <c r="T45" s="13"/>
    </row>
    <row r="46" spans="1:20" ht="15" customHeight="1" x14ac:dyDescent="0.15">
      <c r="A46" s="2" t="s">
        <v>69</v>
      </c>
      <c r="B46" s="3" t="s">
        <v>34</v>
      </c>
      <c r="C46" s="6" t="s">
        <v>67</v>
      </c>
      <c r="D46" s="6" t="s">
        <v>36</v>
      </c>
      <c r="E46" s="6" t="s">
        <v>68</v>
      </c>
      <c r="F46" s="7">
        <v>25.182419309742102</v>
      </c>
      <c r="I46" s="15" t="s">
        <v>175</v>
      </c>
      <c r="J46" s="7">
        <v>25.215378048863801</v>
      </c>
      <c r="K46" s="7">
        <v>17.5471814161751</v>
      </c>
      <c r="L46" s="16">
        <f t="shared" si="8"/>
        <v>7.6681966326887014</v>
      </c>
      <c r="M46" s="16">
        <v>6.63</v>
      </c>
      <c r="N46" s="16">
        <f t="shared" si="6"/>
        <v>1.0381966326887015</v>
      </c>
      <c r="O46" s="17">
        <f t="shared" si="7"/>
        <v>0.48693576264713462</v>
      </c>
      <c r="P46" s="18"/>
      <c r="Q46" s="18"/>
      <c r="R46" s="13"/>
      <c r="S46" s="13"/>
      <c r="T46" s="13"/>
    </row>
    <row r="47" spans="1:20" ht="15" customHeight="1" x14ac:dyDescent="0.15">
      <c r="A47" s="2" t="s">
        <v>70</v>
      </c>
      <c r="B47" s="3" t="s">
        <v>34</v>
      </c>
      <c r="C47" s="6" t="s">
        <v>67</v>
      </c>
      <c r="D47" s="6" t="s">
        <v>36</v>
      </c>
      <c r="E47" s="6" t="s">
        <v>68</v>
      </c>
      <c r="F47" s="7">
        <v>25.181486161892099</v>
      </c>
      <c r="I47" s="15" t="s">
        <v>176</v>
      </c>
      <c r="J47" s="7">
        <v>25.292345869928401</v>
      </c>
      <c r="K47" s="7">
        <v>18.0001531642726</v>
      </c>
      <c r="L47" s="16">
        <f t="shared" si="8"/>
        <v>7.2921927056558005</v>
      </c>
      <c r="M47" s="16">
        <v>6.63</v>
      </c>
      <c r="N47" s="16">
        <f t="shared" si="6"/>
        <v>0.66219270565580057</v>
      </c>
      <c r="O47" s="17">
        <f t="shared" si="7"/>
        <v>0.63191713627983337</v>
      </c>
      <c r="P47" s="17">
        <f>AVERAGE(O47:O49)</f>
        <v>0.68036104053396274</v>
      </c>
      <c r="Q47" s="18">
        <f>_xlfn.STDEV.S(O47:O49)</f>
        <v>4.9995899071845241E-2</v>
      </c>
      <c r="R47" s="13"/>
      <c r="S47" s="13"/>
      <c r="T47" s="13"/>
    </row>
    <row r="48" spans="1:20" ht="15" customHeight="1" x14ac:dyDescent="0.15">
      <c r="A48" s="2" t="s">
        <v>71</v>
      </c>
      <c r="B48" s="3" t="s">
        <v>34</v>
      </c>
      <c r="C48" s="6" t="s">
        <v>67</v>
      </c>
      <c r="D48" s="6" t="s">
        <v>36</v>
      </c>
      <c r="E48" s="6" t="s">
        <v>41</v>
      </c>
      <c r="F48" s="7">
        <v>18.531144302832701</v>
      </c>
      <c r="I48" s="15" t="s">
        <v>177</v>
      </c>
      <c r="J48" s="7">
        <v>25.239847149430101</v>
      </c>
      <c r="K48" s="7">
        <v>18.047904875123201</v>
      </c>
      <c r="L48" s="16">
        <f t="shared" si="8"/>
        <v>7.1919422743068999</v>
      </c>
      <c r="M48" s="16">
        <v>6.63</v>
      </c>
      <c r="N48" s="16">
        <f t="shared" si="6"/>
        <v>0.56194227430690002</v>
      </c>
      <c r="O48" s="17">
        <f t="shared" si="7"/>
        <v>0.67738959218472228</v>
      </c>
      <c r="P48" s="18"/>
      <c r="Q48" s="18"/>
      <c r="R48" s="13"/>
      <c r="S48" s="13"/>
      <c r="T48" s="13"/>
    </row>
    <row r="49" spans="1:20" ht="15" customHeight="1" x14ac:dyDescent="0.15">
      <c r="A49" s="2" t="s">
        <v>72</v>
      </c>
      <c r="B49" s="3" t="s">
        <v>34</v>
      </c>
      <c r="C49" s="6" t="s">
        <v>67</v>
      </c>
      <c r="D49" s="6" t="s">
        <v>36</v>
      </c>
      <c r="E49" s="6" t="s">
        <v>41</v>
      </c>
      <c r="F49" s="7">
        <v>18.451795730769302</v>
      </c>
      <c r="I49" s="15" t="s">
        <v>178</v>
      </c>
      <c r="J49" s="7">
        <v>25.219964428838001</v>
      </c>
      <c r="K49" s="7">
        <v>18.139439209516901</v>
      </c>
      <c r="L49" s="16">
        <f t="shared" si="8"/>
        <v>7.0805252193210997</v>
      </c>
      <c r="M49" s="16">
        <v>6.63</v>
      </c>
      <c r="N49" s="16">
        <f t="shared" si="6"/>
        <v>0.45052521932109979</v>
      </c>
      <c r="O49" s="17">
        <f t="shared" si="7"/>
        <v>0.73177639313733223</v>
      </c>
      <c r="P49" s="18"/>
      <c r="Q49" s="18"/>
      <c r="R49" s="13"/>
      <c r="S49" s="13"/>
      <c r="T49" s="13"/>
    </row>
    <row r="50" spans="1:20" ht="15" customHeight="1" x14ac:dyDescent="0.15">
      <c r="A50" s="2" t="s">
        <v>73</v>
      </c>
      <c r="B50" s="3" t="s">
        <v>34</v>
      </c>
      <c r="C50" s="6" t="s">
        <v>67</v>
      </c>
      <c r="D50" s="6" t="s">
        <v>36</v>
      </c>
      <c r="E50" s="6" t="s">
        <v>41</v>
      </c>
      <c r="F50" s="7">
        <v>18.497958755153501</v>
      </c>
      <c r="J50" s="7"/>
    </row>
    <row r="51" spans="1:20" ht="15" customHeight="1" x14ac:dyDescent="0.15">
      <c r="A51" s="2" t="s">
        <v>74</v>
      </c>
      <c r="B51" s="3" t="s">
        <v>34</v>
      </c>
      <c r="C51" s="6" t="s">
        <v>67</v>
      </c>
      <c r="D51" s="6" t="s">
        <v>36</v>
      </c>
      <c r="E51" s="6" t="s">
        <v>45</v>
      </c>
      <c r="F51" s="7">
        <v>20.598123666510499</v>
      </c>
      <c r="J51" s="7"/>
    </row>
    <row r="52" spans="1:20" ht="15" customHeight="1" x14ac:dyDescent="0.15">
      <c r="A52" s="2" t="s">
        <v>75</v>
      </c>
      <c r="B52" s="3" t="s">
        <v>34</v>
      </c>
      <c r="C52" s="6" t="s">
        <v>67</v>
      </c>
      <c r="D52" s="6" t="s">
        <v>36</v>
      </c>
      <c r="E52" s="6" t="s">
        <v>45</v>
      </c>
      <c r="F52" s="7">
        <v>20.577914530960399</v>
      </c>
      <c r="J52" s="7"/>
    </row>
    <row r="53" spans="1:20" ht="15" customHeight="1" x14ac:dyDescent="0.2">
      <c r="A53" s="2" t="s">
        <v>76</v>
      </c>
      <c r="B53" s="3" t="s">
        <v>34</v>
      </c>
      <c r="C53" s="6" t="s">
        <v>67</v>
      </c>
      <c r="D53" s="6" t="s">
        <v>36</v>
      </c>
      <c r="E53" s="6" t="s">
        <v>45</v>
      </c>
      <c r="F53" s="7">
        <v>20.588539647723099</v>
      </c>
      <c r="I53" s="9" t="s">
        <v>30</v>
      </c>
      <c r="J53" s="9" t="s">
        <v>142</v>
      </c>
      <c r="K53" s="10" t="s">
        <v>143</v>
      </c>
      <c r="L53" s="11" t="s">
        <v>144</v>
      </c>
      <c r="M53" s="12" t="s">
        <v>145</v>
      </c>
      <c r="N53" s="11" t="s">
        <v>146</v>
      </c>
      <c r="O53" s="12" t="s">
        <v>147</v>
      </c>
      <c r="P53" s="12" t="s">
        <v>148</v>
      </c>
      <c r="Q53" s="12" t="s">
        <v>149</v>
      </c>
      <c r="R53" s="13"/>
      <c r="S53" s="14" t="s">
        <v>150</v>
      </c>
      <c r="T53" s="13"/>
    </row>
    <row r="54" spans="1:20" ht="15" customHeight="1" x14ac:dyDescent="0.15">
      <c r="A54" s="2" t="s">
        <v>77</v>
      </c>
      <c r="B54" s="3" t="s">
        <v>34</v>
      </c>
      <c r="C54" s="6" t="s">
        <v>49</v>
      </c>
      <c r="D54" s="6" t="s">
        <v>36</v>
      </c>
      <c r="E54" s="6" t="s">
        <v>50</v>
      </c>
      <c r="F54" s="7">
        <v>20.2884631810253</v>
      </c>
      <c r="I54" s="15" t="s">
        <v>151</v>
      </c>
      <c r="J54" s="7">
        <v>26.006756448030998</v>
      </c>
      <c r="K54" s="7">
        <v>21.6600072998</v>
      </c>
      <c r="L54" s="16">
        <f t="shared" ref="L54:L59" si="9">J54-K54</f>
        <v>4.3467491482309981</v>
      </c>
      <c r="M54" s="16">
        <v>4.43</v>
      </c>
      <c r="N54" s="16">
        <f>L54-M54</f>
        <v>-8.3250851769001599E-2</v>
      </c>
      <c r="O54" s="17">
        <f>2^-N54</f>
        <v>1.0594025246110601</v>
      </c>
      <c r="P54" s="17">
        <f>AVERAGE(O54:O56)</f>
        <v>1.1717483039653829</v>
      </c>
      <c r="Q54" s="18">
        <f>_xlfn.STDEV.P(O54:O56)</f>
        <v>7.9444976379608442E-2</v>
      </c>
      <c r="R54" s="13"/>
      <c r="S54" s="19">
        <f>AVERAGE(L54,L55,L56)</f>
        <v>4.2047714102497329</v>
      </c>
      <c r="T54" s="13"/>
    </row>
    <row r="55" spans="1:20" ht="15" customHeight="1" x14ac:dyDescent="0.15">
      <c r="A55" s="2" t="s">
        <v>78</v>
      </c>
      <c r="B55" s="3" t="s">
        <v>34</v>
      </c>
      <c r="C55" s="6" t="s">
        <v>49</v>
      </c>
      <c r="D55" s="6" t="s">
        <v>36</v>
      </c>
      <c r="E55" s="6" t="s">
        <v>50</v>
      </c>
      <c r="F55" s="7">
        <v>20.318369852761801</v>
      </c>
      <c r="I55" s="15" t="s">
        <v>152</v>
      </c>
      <c r="J55" s="7">
        <v>25.699217108613301</v>
      </c>
      <c r="K55" s="7">
        <v>21.564215940619601</v>
      </c>
      <c r="L55" s="16">
        <f t="shared" si="9"/>
        <v>4.1350011679936998</v>
      </c>
      <c r="M55" s="16">
        <v>4.43</v>
      </c>
      <c r="N55" s="16">
        <f>L55-M55</f>
        <v>-0.29499883200629995</v>
      </c>
      <c r="O55" s="17">
        <f t="shared" ref="O55" si="10">2^-N55</f>
        <v>1.2268839839785077</v>
      </c>
      <c r="P55" s="18"/>
      <c r="Q55" s="18"/>
      <c r="R55" s="13"/>
      <c r="S55" s="13"/>
      <c r="T55" s="13"/>
    </row>
    <row r="56" spans="1:20" ht="15" customHeight="1" x14ac:dyDescent="0.15">
      <c r="A56" s="2" t="s">
        <v>79</v>
      </c>
      <c r="B56" s="3" t="s">
        <v>34</v>
      </c>
      <c r="C56" s="6" t="s">
        <v>49</v>
      </c>
      <c r="D56" s="6" t="s">
        <v>36</v>
      </c>
      <c r="E56" s="6" t="s">
        <v>50</v>
      </c>
      <c r="F56" s="7">
        <v>20.295132924050701</v>
      </c>
      <c r="I56" s="15" t="s">
        <v>153</v>
      </c>
      <c r="J56" s="7">
        <v>25.746902115688901</v>
      </c>
      <c r="K56" s="7">
        <v>21.614338201164401</v>
      </c>
      <c r="L56" s="16">
        <f t="shared" si="9"/>
        <v>4.1325639145244999</v>
      </c>
      <c r="M56" s="16">
        <v>4.43</v>
      </c>
      <c r="N56" s="16">
        <f t="shared" ref="N56" si="11">L56-M56</f>
        <v>-0.29743608547549982</v>
      </c>
      <c r="O56" s="17">
        <f>2^-N56</f>
        <v>1.228958403306581</v>
      </c>
      <c r="P56" s="18"/>
      <c r="Q56" s="18"/>
      <c r="R56" s="13"/>
      <c r="S56" s="13"/>
      <c r="T56" s="13"/>
    </row>
    <row r="57" spans="1:20" ht="15" customHeight="1" x14ac:dyDescent="0.15">
      <c r="A57" s="2" t="s">
        <v>80</v>
      </c>
      <c r="B57" s="3" t="s">
        <v>34</v>
      </c>
      <c r="C57" s="6" t="s">
        <v>81</v>
      </c>
      <c r="D57" s="6" t="s">
        <v>36</v>
      </c>
      <c r="E57" s="6" t="s">
        <v>68</v>
      </c>
      <c r="F57" s="7">
        <v>25.2907782979125</v>
      </c>
      <c r="I57" s="15" t="s">
        <v>154</v>
      </c>
      <c r="J57" s="7">
        <v>25.2907782979125</v>
      </c>
      <c r="K57" s="7">
        <v>20.1517021822938</v>
      </c>
      <c r="L57" s="16">
        <f t="shared" si="9"/>
        <v>5.1390761156186997</v>
      </c>
      <c r="M57" s="16">
        <v>4.43</v>
      </c>
      <c r="N57" s="16">
        <f>L57-M57</f>
        <v>0.70907611561869999</v>
      </c>
      <c r="O57" s="17">
        <f>2^-N57</f>
        <v>0.61171174621481261</v>
      </c>
      <c r="P57" s="17">
        <f>AVERAGE(O57:O59)</f>
        <v>0.63470259096236348</v>
      </c>
      <c r="Q57" s="18">
        <f>_xlfn.STDEV.S(O57:O59)</f>
        <v>2.0689062005023202E-2</v>
      </c>
      <c r="R57" s="13"/>
      <c r="S57" s="13"/>
      <c r="T57" s="13"/>
    </row>
    <row r="58" spans="1:20" ht="15" customHeight="1" x14ac:dyDescent="0.15">
      <c r="A58" s="2" t="s">
        <v>82</v>
      </c>
      <c r="B58" s="3" t="s">
        <v>34</v>
      </c>
      <c r="C58" s="6" t="s">
        <v>81</v>
      </c>
      <c r="D58" s="6" t="s">
        <v>36</v>
      </c>
      <c r="E58" s="6" t="s">
        <v>68</v>
      </c>
      <c r="F58" s="7">
        <v>25.259407489399401</v>
      </c>
      <c r="I58" s="15" t="s">
        <v>155</v>
      </c>
      <c r="J58" s="7">
        <v>25.259407489399401</v>
      </c>
      <c r="K58" s="7">
        <v>20.1868499332247</v>
      </c>
      <c r="L58" s="16">
        <f t="shared" si="9"/>
        <v>5.0725575561747007</v>
      </c>
      <c r="M58" s="16">
        <v>4.43</v>
      </c>
      <c r="N58" s="16">
        <f t="shared" ref="N58" si="12">L58-M58</f>
        <v>0.64255755617470101</v>
      </c>
      <c r="O58" s="17">
        <f t="shared" ref="O58" si="13">2^-N58</f>
        <v>0.64057635166069093</v>
      </c>
      <c r="P58" s="18"/>
      <c r="Q58" s="18"/>
      <c r="R58" s="13"/>
      <c r="S58" s="13"/>
      <c r="T58" s="13"/>
    </row>
    <row r="59" spans="1:20" ht="15" customHeight="1" x14ac:dyDescent="0.15">
      <c r="A59" s="2" t="s">
        <v>83</v>
      </c>
      <c r="B59" s="3" t="s">
        <v>34</v>
      </c>
      <c r="C59" s="6" t="s">
        <v>81</v>
      </c>
      <c r="D59" s="6" t="s">
        <v>36</v>
      </c>
      <c r="E59" s="6" t="s">
        <v>68</v>
      </c>
      <c r="F59" s="7">
        <v>25.210105882135199</v>
      </c>
      <c r="I59" s="15" t="s">
        <v>156</v>
      </c>
      <c r="J59" s="7">
        <v>25.210105882135199</v>
      </c>
      <c r="K59" s="7">
        <v>20.162650687365499</v>
      </c>
      <c r="L59" s="16">
        <f t="shared" si="9"/>
        <v>5.0474551947697002</v>
      </c>
      <c r="M59" s="16">
        <v>4.43</v>
      </c>
      <c r="N59" s="16">
        <f>L59-M59</f>
        <v>0.61745519476970046</v>
      </c>
      <c r="O59" s="17">
        <f>2^-N59</f>
        <v>0.65181967501158711</v>
      </c>
      <c r="P59" s="18"/>
      <c r="Q59" s="18"/>
      <c r="R59" s="13"/>
      <c r="S59" s="13"/>
      <c r="T59" s="13"/>
    </row>
    <row r="60" spans="1:20" ht="15" customHeight="1" x14ac:dyDescent="0.15">
      <c r="A60" s="2" t="s">
        <v>84</v>
      </c>
      <c r="B60" s="3" t="s">
        <v>34</v>
      </c>
      <c r="C60" s="6" t="s">
        <v>81</v>
      </c>
      <c r="D60" s="6" t="s">
        <v>36</v>
      </c>
      <c r="E60" s="6" t="s">
        <v>41</v>
      </c>
      <c r="F60" s="7">
        <v>17.7768549451308</v>
      </c>
      <c r="I60" s="15" t="s">
        <v>157</v>
      </c>
      <c r="J60" s="7">
        <v>25.135832914979101</v>
      </c>
      <c r="K60" s="7">
        <v>19.811818847337999</v>
      </c>
      <c r="L60" s="16">
        <f>J60-K60</f>
        <v>5.3240140676411016</v>
      </c>
      <c r="M60" s="16">
        <v>4.43</v>
      </c>
      <c r="N60" s="16">
        <f t="shared" ref="N60:N62" si="14">L60-M60</f>
        <v>0.89401406764110192</v>
      </c>
      <c r="O60" s="17">
        <f t="shared" ref="O60:O61" si="15">2^-N60</f>
        <v>0.53811481523793647</v>
      </c>
      <c r="P60" s="17">
        <f>AVERAGE(O60:O62)</f>
        <v>0.55223421794560379</v>
      </c>
      <c r="Q60" s="18">
        <f>_xlfn.STDEV.P(O60:O62)</f>
        <v>2.1262124170370798E-2</v>
      </c>
      <c r="R60" s="13"/>
      <c r="S60" s="13"/>
      <c r="T60" s="13"/>
    </row>
    <row r="61" spans="1:20" ht="15" customHeight="1" x14ac:dyDescent="0.15">
      <c r="A61" s="2" t="s">
        <v>85</v>
      </c>
      <c r="B61" s="3" t="s">
        <v>34</v>
      </c>
      <c r="C61" s="6" t="s">
        <v>81</v>
      </c>
      <c r="D61" s="6" t="s">
        <v>36</v>
      </c>
      <c r="E61" s="6" t="s">
        <v>41</v>
      </c>
      <c r="F61" s="7">
        <v>17.8085445169217</v>
      </c>
      <c r="I61" s="15" t="s">
        <v>158</v>
      </c>
      <c r="J61" s="7">
        <v>25.074147952257299</v>
      </c>
      <c r="K61" s="7">
        <v>19.7452672234954</v>
      </c>
      <c r="L61" s="16">
        <f>J61-K61</f>
        <v>5.3288807287618987</v>
      </c>
      <c r="M61" s="16">
        <v>4.43</v>
      </c>
      <c r="N61" s="16">
        <f t="shared" si="14"/>
        <v>0.89888072876189895</v>
      </c>
      <c r="O61" s="17">
        <f t="shared" si="15"/>
        <v>0.53630264406863681</v>
      </c>
      <c r="P61" s="18"/>
      <c r="Q61" s="18"/>
      <c r="R61" s="13"/>
      <c r="S61" s="13"/>
      <c r="T61" s="13"/>
    </row>
    <row r="62" spans="1:20" ht="15" customHeight="1" x14ac:dyDescent="0.15">
      <c r="A62" s="2" t="s">
        <v>86</v>
      </c>
      <c r="B62" s="3" t="s">
        <v>34</v>
      </c>
      <c r="C62" s="6" t="s">
        <v>81</v>
      </c>
      <c r="D62" s="6" t="s">
        <v>36</v>
      </c>
      <c r="E62" s="6" t="s">
        <v>41</v>
      </c>
      <c r="F62" s="7">
        <v>17.8249280775796</v>
      </c>
      <c r="I62" s="15" t="s">
        <v>159</v>
      </c>
      <c r="J62" s="7">
        <v>24.9936736855574</v>
      </c>
      <c r="K62" s="7">
        <v>19.783471527235399</v>
      </c>
      <c r="L62" s="16">
        <f>J62-K62</f>
        <v>5.2102021583220015</v>
      </c>
      <c r="M62" s="16">
        <v>4.43</v>
      </c>
      <c r="N62" s="16">
        <f t="shared" si="14"/>
        <v>0.78020215832200179</v>
      </c>
      <c r="O62" s="17">
        <f>2^-N62</f>
        <v>0.58228519453023841</v>
      </c>
      <c r="P62" s="18"/>
      <c r="Q62" s="18"/>
      <c r="R62" s="13"/>
      <c r="S62" s="13"/>
      <c r="T62" s="13"/>
    </row>
    <row r="63" spans="1:20" ht="15" customHeight="1" x14ac:dyDescent="0.15">
      <c r="A63" s="2" t="s">
        <v>87</v>
      </c>
      <c r="B63" s="3" t="s">
        <v>34</v>
      </c>
      <c r="C63" s="6" t="s">
        <v>81</v>
      </c>
      <c r="D63" s="6" t="s">
        <v>36</v>
      </c>
      <c r="E63" s="6" t="s">
        <v>45</v>
      </c>
      <c r="F63" s="7">
        <v>20.1517021822938</v>
      </c>
      <c r="I63" s="13"/>
      <c r="J63" s="13"/>
      <c r="K63" s="13"/>
      <c r="L63" s="13"/>
      <c r="M63" s="16"/>
      <c r="N63" s="13"/>
      <c r="O63" s="13"/>
      <c r="P63" s="13"/>
      <c r="Q63" s="13"/>
      <c r="R63" s="13"/>
      <c r="S63" s="13"/>
      <c r="T63" s="13"/>
    </row>
    <row r="64" spans="1:20" ht="15" customHeight="1" x14ac:dyDescent="0.15">
      <c r="A64" s="2" t="s">
        <v>88</v>
      </c>
      <c r="B64" s="3" t="s">
        <v>34</v>
      </c>
      <c r="C64" s="6" t="s">
        <v>81</v>
      </c>
      <c r="D64" s="6" t="s">
        <v>36</v>
      </c>
      <c r="E64" s="6" t="s">
        <v>45</v>
      </c>
      <c r="F64" s="7">
        <v>20.1868499332247</v>
      </c>
      <c r="I64" s="15" t="s">
        <v>160</v>
      </c>
      <c r="J64" s="7">
        <v>24.502026902034199</v>
      </c>
      <c r="K64" s="7">
        <v>20.118880363306701</v>
      </c>
      <c r="L64" s="16">
        <f t="shared" ref="L64:L66" si="16">J64-K64</f>
        <v>4.3831465387274982</v>
      </c>
      <c r="M64" s="16">
        <v>4.43</v>
      </c>
      <c r="N64" s="16">
        <f t="shared" ref="N64:N72" si="17">L64-M64</f>
        <v>-4.6853461272501562E-2</v>
      </c>
      <c r="O64" s="17">
        <f t="shared" ref="O64:O72" si="18">2^-N64</f>
        <v>1.0330094565829115</v>
      </c>
      <c r="P64" s="17">
        <f>AVERAGE(O64:O66)</f>
        <v>1.0030385524934002</v>
      </c>
      <c r="Q64" s="18">
        <f>_xlfn.STDEV.P(O64:O66)</f>
        <v>2.3346799929121191E-2</v>
      </c>
      <c r="R64" s="13"/>
      <c r="S64" s="14" t="s">
        <v>150</v>
      </c>
      <c r="T64" s="13"/>
    </row>
    <row r="65" spans="1:20" ht="15" customHeight="1" x14ac:dyDescent="0.15">
      <c r="A65" s="2" t="s">
        <v>89</v>
      </c>
      <c r="B65" s="3" t="s">
        <v>34</v>
      </c>
      <c r="C65" s="6" t="s">
        <v>81</v>
      </c>
      <c r="D65" s="6" t="s">
        <v>36</v>
      </c>
      <c r="E65" s="6" t="s">
        <v>45</v>
      </c>
      <c r="F65" s="7">
        <v>20.162650687365499</v>
      </c>
      <c r="I65" s="15" t="s">
        <v>161</v>
      </c>
      <c r="J65" s="7">
        <v>24.5553012225126</v>
      </c>
      <c r="K65" s="7">
        <v>20.0903377983452</v>
      </c>
      <c r="L65" s="16">
        <f t="shared" si="16"/>
        <v>4.4649634241674008</v>
      </c>
      <c r="M65" s="16">
        <v>4.43</v>
      </c>
      <c r="N65" s="16">
        <f t="shared" si="17"/>
        <v>3.4963424167401058E-2</v>
      </c>
      <c r="O65" s="17">
        <f t="shared" si="18"/>
        <v>0.97605650587190718</v>
      </c>
      <c r="P65" s="18"/>
      <c r="Q65" s="18"/>
      <c r="R65" s="13"/>
      <c r="S65" s="20">
        <f>AVERAGE(L64,L65,L66)</f>
        <v>4.4260127566365339</v>
      </c>
      <c r="T65" s="13"/>
    </row>
    <row r="66" spans="1:20" ht="15" customHeight="1" x14ac:dyDescent="0.15">
      <c r="A66" s="2" t="s">
        <v>90</v>
      </c>
      <c r="B66" s="3" t="s">
        <v>34</v>
      </c>
      <c r="C66" s="6" t="s">
        <v>49</v>
      </c>
      <c r="D66" s="6" t="s">
        <v>36</v>
      </c>
      <c r="E66" s="6" t="s">
        <v>50</v>
      </c>
      <c r="I66" s="15" t="s">
        <v>162</v>
      </c>
      <c r="J66" s="7">
        <v>24.476959966529201</v>
      </c>
      <c r="K66" s="7">
        <v>20.047031659514499</v>
      </c>
      <c r="L66" s="16">
        <f t="shared" si="16"/>
        <v>4.429928307014702</v>
      </c>
      <c r="M66" s="16">
        <v>4.43</v>
      </c>
      <c r="N66" s="16">
        <f t="shared" si="17"/>
        <v>-7.1692985297744372E-5</v>
      </c>
      <c r="O66" s="17">
        <f t="shared" si="18"/>
        <v>1.0000496950253819</v>
      </c>
      <c r="P66" s="18"/>
      <c r="Q66" s="18"/>
      <c r="R66" s="13"/>
      <c r="S66" s="13"/>
      <c r="T66" s="13"/>
    </row>
    <row r="67" spans="1:20" ht="15" customHeight="1" x14ac:dyDescent="0.15">
      <c r="A67" s="2" t="s">
        <v>91</v>
      </c>
      <c r="B67" s="3" t="s">
        <v>34</v>
      </c>
      <c r="C67" s="6" t="s">
        <v>49</v>
      </c>
      <c r="D67" s="6" t="s">
        <v>36</v>
      </c>
      <c r="E67" s="6" t="s">
        <v>50</v>
      </c>
      <c r="I67" s="15" t="s">
        <v>163</v>
      </c>
      <c r="J67" s="7">
        <v>25.015506741827799</v>
      </c>
      <c r="K67" s="7">
        <v>19.7430170997159</v>
      </c>
      <c r="L67" s="16">
        <f>J67-K67</f>
        <v>5.2724896421118999</v>
      </c>
      <c r="M67" s="16">
        <v>4.43</v>
      </c>
      <c r="N67" s="16">
        <f t="shared" si="17"/>
        <v>0.84248964211190014</v>
      </c>
      <c r="O67" s="17">
        <f t="shared" si="18"/>
        <v>0.5576803556455725</v>
      </c>
      <c r="P67" s="17">
        <f>AVERAGE(O67:O69)</f>
        <v>0.56478494039650184</v>
      </c>
      <c r="Q67" s="18">
        <f>_xlfn.STDEV.S(O67:O69)</f>
        <v>2.1496068433415196E-2</v>
      </c>
      <c r="R67" s="13"/>
      <c r="S67" s="13"/>
      <c r="T67" s="13"/>
    </row>
    <row r="68" spans="1:20" ht="15" customHeight="1" x14ac:dyDescent="0.15">
      <c r="A68" s="2" t="s">
        <v>92</v>
      </c>
      <c r="B68" s="3" t="s">
        <v>34</v>
      </c>
      <c r="C68" s="6" t="s">
        <v>49</v>
      </c>
      <c r="D68" s="6" t="s">
        <v>36</v>
      </c>
      <c r="E68" s="6" t="s">
        <v>50</v>
      </c>
      <c r="I68" s="15" t="s">
        <v>164</v>
      </c>
      <c r="J68" s="7">
        <v>25.046469354129499</v>
      </c>
      <c r="K68" s="7">
        <v>19.748033866867601</v>
      </c>
      <c r="L68" s="16">
        <f>J68-K68</f>
        <v>5.2984354872618979</v>
      </c>
      <c r="M68" s="16">
        <v>4.43</v>
      </c>
      <c r="N68" s="16">
        <f t="shared" si="17"/>
        <v>0.86843548726189823</v>
      </c>
      <c r="O68" s="17">
        <f t="shared" si="18"/>
        <v>0.54774051908429977</v>
      </c>
      <c r="P68" s="18"/>
      <c r="Q68" s="18"/>
      <c r="R68" s="13"/>
      <c r="S68" s="13"/>
      <c r="T68" s="13"/>
    </row>
    <row r="69" spans="1:20" ht="15" customHeight="1" x14ac:dyDescent="0.15">
      <c r="A69" s="2" t="s">
        <v>93</v>
      </c>
      <c r="B69" s="3" t="s">
        <v>34</v>
      </c>
      <c r="C69" s="6" t="s">
        <v>94</v>
      </c>
      <c r="D69" s="6" t="s">
        <v>36</v>
      </c>
      <c r="E69" s="6" t="s">
        <v>68</v>
      </c>
      <c r="F69" s="7">
        <v>25.015506741827799</v>
      </c>
      <c r="I69" s="15" t="s">
        <v>165</v>
      </c>
      <c r="J69" s="7">
        <v>25.072446529855998</v>
      </c>
      <c r="K69" s="7">
        <v>19.878624268584701</v>
      </c>
      <c r="L69" s="16">
        <f>J69-K69</f>
        <v>5.193822261271297</v>
      </c>
      <c r="M69" s="16">
        <v>4.43</v>
      </c>
      <c r="N69" s="16">
        <f t="shared" si="17"/>
        <v>0.76382226127129726</v>
      </c>
      <c r="O69" s="17">
        <f t="shared" si="18"/>
        <v>0.58893394645963315</v>
      </c>
      <c r="P69" s="18"/>
      <c r="Q69" s="18"/>
      <c r="R69" s="13"/>
      <c r="S69" s="13"/>
      <c r="T69" s="13"/>
    </row>
    <row r="70" spans="1:20" ht="15" customHeight="1" x14ac:dyDescent="0.15">
      <c r="A70" s="2" t="s">
        <v>95</v>
      </c>
      <c r="B70" s="3" t="s">
        <v>34</v>
      </c>
      <c r="C70" s="6" t="s">
        <v>94</v>
      </c>
      <c r="D70" s="6" t="s">
        <v>36</v>
      </c>
      <c r="E70" s="6" t="s">
        <v>68</v>
      </c>
      <c r="F70" s="7">
        <v>25.046469354129499</v>
      </c>
      <c r="I70" s="15" t="s">
        <v>166</v>
      </c>
      <c r="J70" s="7">
        <v>25.075173106192999</v>
      </c>
      <c r="K70" s="7">
        <v>20.096044140370601</v>
      </c>
      <c r="L70" s="16">
        <f t="shared" ref="L70:L72" si="19">J70-K70</f>
        <v>4.9791289658223974</v>
      </c>
      <c r="M70" s="16">
        <v>4.43</v>
      </c>
      <c r="N70" s="16">
        <f t="shared" si="17"/>
        <v>0.54912896582239767</v>
      </c>
      <c r="O70" s="17">
        <f t="shared" si="18"/>
        <v>0.68343262962812512</v>
      </c>
      <c r="P70" s="17">
        <f>AVERAGE(O70:O72)</f>
        <v>0.67806450490136838</v>
      </c>
      <c r="Q70" s="18">
        <f>_xlfn.STDEV.P(O70:O72)</f>
        <v>2.0510515594868203E-2</v>
      </c>
      <c r="R70" s="13"/>
      <c r="S70" s="13"/>
      <c r="T70" s="13"/>
    </row>
    <row r="71" spans="1:20" ht="15" customHeight="1" x14ac:dyDescent="0.15">
      <c r="A71" s="2" t="s">
        <v>96</v>
      </c>
      <c r="B71" s="3" t="s">
        <v>34</v>
      </c>
      <c r="C71" s="6" t="s">
        <v>94</v>
      </c>
      <c r="D71" s="6" t="s">
        <v>36</v>
      </c>
      <c r="E71" s="6" t="s">
        <v>68</v>
      </c>
      <c r="F71" s="7">
        <v>25.072446529855998</v>
      </c>
      <c r="I71" s="15" t="s">
        <v>167</v>
      </c>
      <c r="J71" s="7">
        <v>25.0910818008749</v>
      </c>
      <c r="K71" s="7">
        <v>20.041133457173501</v>
      </c>
      <c r="L71" s="16">
        <f t="shared" si="19"/>
        <v>5.0499483437013986</v>
      </c>
      <c r="M71" s="16">
        <v>4.43</v>
      </c>
      <c r="N71" s="16">
        <f t="shared" si="17"/>
        <v>0.61994834370139884</v>
      </c>
      <c r="O71" s="17">
        <f t="shared" si="18"/>
        <v>0.65069422568243507</v>
      </c>
      <c r="P71" s="18"/>
      <c r="Q71" s="18"/>
      <c r="R71" s="13"/>
      <c r="S71" s="13"/>
      <c r="T71" s="13"/>
    </row>
    <row r="72" spans="1:20" ht="15" customHeight="1" x14ac:dyDescent="0.15">
      <c r="A72" s="2" t="s">
        <v>97</v>
      </c>
      <c r="B72" s="3" t="s">
        <v>34</v>
      </c>
      <c r="C72" s="6" t="s">
        <v>94</v>
      </c>
      <c r="D72" s="6" t="s">
        <v>36</v>
      </c>
      <c r="E72" s="6" t="s">
        <v>41</v>
      </c>
      <c r="F72" s="7">
        <v>17.410580116310001</v>
      </c>
      <c r="I72" s="15" t="s">
        <v>168</v>
      </c>
      <c r="J72" s="7">
        <v>25.053896196185299</v>
      </c>
      <c r="K72" s="7">
        <v>20.109460401352401</v>
      </c>
      <c r="L72" s="16">
        <f t="shared" si="19"/>
        <v>4.9444357948328985</v>
      </c>
      <c r="M72" s="16">
        <v>4.43</v>
      </c>
      <c r="N72" s="16">
        <f t="shared" si="17"/>
        <v>0.51443579483289881</v>
      </c>
      <c r="O72" s="17">
        <f t="shared" si="18"/>
        <v>0.70006665939354495</v>
      </c>
      <c r="P72" s="18"/>
      <c r="Q72" s="18"/>
      <c r="R72" s="13"/>
      <c r="S72" s="13"/>
      <c r="T72" s="13"/>
    </row>
    <row r="73" spans="1:20" ht="15" customHeight="1" x14ac:dyDescent="0.15">
      <c r="A73" s="2" t="s">
        <v>98</v>
      </c>
      <c r="B73" s="3" t="s">
        <v>34</v>
      </c>
      <c r="C73" s="6" t="s">
        <v>94</v>
      </c>
      <c r="D73" s="6" t="s">
        <v>36</v>
      </c>
      <c r="E73" s="6" t="s">
        <v>41</v>
      </c>
      <c r="F73" s="7">
        <v>17.3888673789025</v>
      </c>
      <c r="I73" s="13"/>
      <c r="J73" s="13"/>
      <c r="K73" s="13"/>
      <c r="L73" s="13"/>
      <c r="M73" s="16"/>
      <c r="N73" s="13"/>
      <c r="O73" s="13"/>
      <c r="P73" s="13"/>
      <c r="Q73" s="13"/>
      <c r="R73" s="13"/>
      <c r="S73" s="13"/>
      <c r="T73" s="13"/>
    </row>
    <row r="74" spans="1:20" ht="15" customHeight="1" x14ac:dyDescent="0.15">
      <c r="A74" s="2" t="s">
        <v>99</v>
      </c>
      <c r="B74" s="3" t="s">
        <v>34</v>
      </c>
      <c r="C74" s="6" t="s">
        <v>94</v>
      </c>
      <c r="D74" s="6" t="s">
        <v>36</v>
      </c>
      <c r="E74" s="6" t="s">
        <v>41</v>
      </c>
      <c r="F74" s="7">
        <v>17.489814159715401</v>
      </c>
      <c r="I74" s="15" t="s">
        <v>170</v>
      </c>
      <c r="J74" s="7">
        <v>25.258422998017</v>
      </c>
      <c r="K74" s="7">
        <v>20.598123666510499</v>
      </c>
      <c r="L74" s="16">
        <f t="shared" ref="L74:L79" si="20">J74-K74</f>
        <v>4.6602993315065007</v>
      </c>
      <c r="M74" s="16">
        <v>4.43</v>
      </c>
      <c r="N74" s="16">
        <f t="shared" ref="N74:N82" si="21">L74-M74</f>
        <v>0.23029933150650095</v>
      </c>
      <c r="O74" s="17">
        <f t="shared" ref="O74:O82" si="22">2^-N74</f>
        <v>0.85245800475817812</v>
      </c>
      <c r="P74" s="17">
        <f>AVERAGE(O74:O76)</f>
        <v>0.87724286382085792</v>
      </c>
      <c r="Q74" s="18">
        <f>_xlfn.STDEV.P(O74:O76)</f>
        <v>1.7765447557348695E-2</v>
      </c>
      <c r="R74" s="13"/>
      <c r="S74" s="14" t="s">
        <v>150</v>
      </c>
      <c r="T74" s="13"/>
    </row>
    <row r="75" spans="1:20" ht="15" customHeight="1" x14ac:dyDescent="0.15">
      <c r="A75" s="2" t="s">
        <v>100</v>
      </c>
      <c r="B75" s="3" t="s">
        <v>34</v>
      </c>
      <c r="C75" s="6" t="s">
        <v>94</v>
      </c>
      <c r="D75" s="6" t="s">
        <v>36</v>
      </c>
      <c r="E75" s="6" t="s">
        <v>45</v>
      </c>
      <c r="F75" s="7">
        <v>19.7430170997159</v>
      </c>
      <c r="I75" s="15" t="s">
        <v>171</v>
      </c>
      <c r="J75" s="7">
        <v>25.182419309742102</v>
      </c>
      <c r="K75" s="7">
        <v>20.577914530960399</v>
      </c>
      <c r="L75" s="16">
        <f t="shared" si="20"/>
        <v>4.6045047787817026</v>
      </c>
      <c r="M75" s="16">
        <v>4.43</v>
      </c>
      <c r="N75" s="16">
        <f t="shared" si="21"/>
        <v>0.1745047787817029</v>
      </c>
      <c r="O75" s="17">
        <f t="shared" si="22"/>
        <v>0.88607162090629588</v>
      </c>
      <c r="P75" s="18"/>
      <c r="Q75" s="18"/>
      <c r="R75" s="13"/>
      <c r="S75" s="19">
        <f>AVERAGE(L74,L75,L76)</f>
        <v>4.6192502081524012</v>
      </c>
      <c r="T75" s="13"/>
    </row>
    <row r="76" spans="1:20" ht="15" customHeight="1" x14ac:dyDescent="0.15">
      <c r="A76" s="2" t="s">
        <v>101</v>
      </c>
      <c r="B76" s="3" t="s">
        <v>34</v>
      </c>
      <c r="C76" s="6" t="s">
        <v>94</v>
      </c>
      <c r="D76" s="6" t="s">
        <v>36</v>
      </c>
      <c r="E76" s="6" t="s">
        <v>45</v>
      </c>
      <c r="F76" s="7">
        <v>19.748033866867601</v>
      </c>
      <c r="I76" s="15" t="s">
        <v>172</v>
      </c>
      <c r="J76" s="7">
        <v>25.181486161892099</v>
      </c>
      <c r="K76" s="7">
        <v>20.588539647723099</v>
      </c>
      <c r="L76" s="16">
        <f t="shared" si="20"/>
        <v>4.5929465141690002</v>
      </c>
      <c r="M76" s="16">
        <v>4.43</v>
      </c>
      <c r="N76" s="16">
        <f t="shared" si="21"/>
        <v>0.16294651416900052</v>
      </c>
      <c r="O76" s="17">
        <f t="shared" si="22"/>
        <v>0.89319896579809999</v>
      </c>
      <c r="P76" s="18"/>
      <c r="Q76" s="18"/>
      <c r="R76" s="13"/>
      <c r="S76" s="13"/>
      <c r="T76" s="13"/>
    </row>
    <row r="77" spans="1:20" ht="15" customHeight="1" x14ac:dyDescent="0.15">
      <c r="A77" s="2" t="s">
        <v>102</v>
      </c>
      <c r="B77" s="3" t="s">
        <v>34</v>
      </c>
      <c r="C77" s="6" t="s">
        <v>94</v>
      </c>
      <c r="D77" s="6" t="s">
        <v>36</v>
      </c>
      <c r="E77" s="6" t="s">
        <v>45</v>
      </c>
      <c r="F77" s="7">
        <v>19.878624268584701</v>
      </c>
      <c r="I77" s="15" t="s">
        <v>173</v>
      </c>
      <c r="J77" s="7">
        <v>25.132461409339701</v>
      </c>
      <c r="K77" s="7">
        <v>19.821262598124601</v>
      </c>
      <c r="L77" s="16">
        <f t="shared" si="20"/>
        <v>5.3111988112150996</v>
      </c>
      <c r="M77" s="16">
        <v>4.43</v>
      </c>
      <c r="N77" s="16">
        <f t="shared" si="21"/>
        <v>0.88119881121509991</v>
      </c>
      <c r="O77" s="17">
        <f t="shared" si="22"/>
        <v>0.54291610621661635</v>
      </c>
      <c r="P77" s="17">
        <f>AVERAGE(O77:O79)</f>
        <v>0.52396679854064587</v>
      </c>
      <c r="Q77" s="18">
        <f>_xlfn.STDEV.S(O77:O79)</f>
        <v>1.907841041889325E-2</v>
      </c>
      <c r="R77" s="13"/>
      <c r="S77" s="13"/>
      <c r="T77" s="13"/>
    </row>
    <row r="78" spans="1:20" ht="15" customHeight="1" x14ac:dyDescent="0.15">
      <c r="A78" s="2" t="s">
        <v>103</v>
      </c>
      <c r="B78" s="3" t="s">
        <v>34</v>
      </c>
      <c r="C78" s="6" t="s">
        <v>49</v>
      </c>
      <c r="D78" s="6" t="s">
        <v>36</v>
      </c>
      <c r="E78" s="6" t="s">
        <v>50</v>
      </c>
      <c r="I78" s="15" t="s">
        <v>174</v>
      </c>
      <c r="J78" s="7">
        <v>25.108750706192598</v>
      </c>
      <c r="K78" s="7">
        <v>19.747001708735599</v>
      </c>
      <c r="L78" s="16">
        <f t="shared" si="20"/>
        <v>5.3617489974569992</v>
      </c>
      <c r="M78" s="16">
        <v>4.43</v>
      </c>
      <c r="N78" s="16">
        <f t="shared" si="21"/>
        <v>0.93174899745699946</v>
      </c>
      <c r="O78" s="17">
        <f t="shared" si="22"/>
        <v>0.52422243493794074</v>
      </c>
      <c r="P78" s="18"/>
      <c r="Q78" s="18"/>
      <c r="R78" s="13"/>
      <c r="S78" s="13"/>
      <c r="T78" s="13"/>
    </row>
    <row r="79" spans="1:20" ht="15" customHeight="1" x14ac:dyDescent="0.15">
      <c r="A79" s="2" t="s">
        <v>104</v>
      </c>
      <c r="B79" s="3" t="s">
        <v>34</v>
      </c>
      <c r="C79" s="6" t="s">
        <v>49</v>
      </c>
      <c r="D79" s="6" t="s">
        <v>36</v>
      </c>
      <c r="E79" s="6" t="s">
        <v>50</v>
      </c>
      <c r="I79" s="15" t="s">
        <v>175</v>
      </c>
      <c r="J79" s="7">
        <v>25.215378048863801</v>
      </c>
      <c r="K79" s="7">
        <v>19.7990528420106</v>
      </c>
      <c r="L79" s="16">
        <f t="shared" si="20"/>
        <v>5.4163252068532017</v>
      </c>
      <c r="M79" s="16">
        <v>4.43</v>
      </c>
      <c r="N79" s="16">
        <f t="shared" si="21"/>
        <v>0.98632520685320202</v>
      </c>
      <c r="O79" s="17">
        <f t="shared" si="22"/>
        <v>0.50476185446738042</v>
      </c>
      <c r="P79" s="18"/>
      <c r="Q79" s="18"/>
      <c r="R79" s="13"/>
      <c r="S79" s="13"/>
      <c r="T79" s="13"/>
    </row>
    <row r="80" spans="1:20" ht="15" customHeight="1" x14ac:dyDescent="0.15">
      <c r="A80" s="2" t="s">
        <v>105</v>
      </c>
      <c r="B80" s="3" t="s">
        <v>34</v>
      </c>
      <c r="C80" s="6" t="s">
        <v>49</v>
      </c>
      <c r="D80" s="6" t="s">
        <v>36</v>
      </c>
      <c r="E80" s="6" t="s">
        <v>50</v>
      </c>
      <c r="I80" s="15" t="s">
        <v>176</v>
      </c>
      <c r="J80" s="7">
        <v>25.292345869928401</v>
      </c>
      <c r="K80" s="7">
        <v>20.588539647723099</v>
      </c>
      <c r="L80" s="16">
        <f t="shared" ref="L80" si="23">J80-K80</f>
        <v>4.7038062222053014</v>
      </c>
      <c r="M80" s="16">
        <v>4.43</v>
      </c>
      <c r="N80" s="16">
        <f t="shared" si="21"/>
        <v>0.27380622220530171</v>
      </c>
      <c r="O80" s="17">
        <f t="shared" si="22"/>
        <v>0.8271344588145092</v>
      </c>
      <c r="P80" s="17">
        <f>AVERAGE(O80:O82)</f>
        <v>0.74833489893257832</v>
      </c>
      <c r="Q80" s="18">
        <f>_xlfn.STDEV.S(O80:O82)</f>
        <v>6.9329997599705401E-2</v>
      </c>
      <c r="R80" s="13"/>
      <c r="S80" s="13"/>
      <c r="T80" s="13"/>
    </row>
    <row r="81" spans="1:20" ht="15" customHeight="1" x14ac:dyDescent="0.15">
      <c r="A81" s="2" t="s">
        <v>106</v>
      </c>
      <c r="B81" s="3" t="s">
        <v>34</v>
      </c>
      <c r="C81" s="6" t="s">
        <v>94</v>
      </c>
      <c r="D81" s="6" t="s">
        <v>36</v>
      </c>
      <c r="E81" s="6" t="s">
        <v>37</v>
      </c>
      <c r="F81" s="7">
        <v>25.132461409339701</v>
      </c>
      <c r="I81" s="15" t="s">
        <v>177</v>
      </c>
      <c r="J81" s="7">
        <v>25.239847149430101</v>
      </c>
      <c r="K81" s="7">
        <v>20.2884631810253</v>
      </c>
      <c r="L81" s="16">
        <f>J81-K81</f>
        <v>4.9513839684048015</v>
      </c>
      <c r="M81" s="16">
        <v>4.43</v>
      </c>
      <c r="N81" s="16">
        <f t="shared" si="21"/>
        <v>0.52138396840480183</v>
      </c>
      <c r="O81" s="17">
        <f t="shared" si="22"/>
        <v>0.69670316947464483</v>
      </c>
      <c r="P81" s="18"/>
      <c r="Q81" s="18"/>
      <c r="R81" s="13"/>
      <c r="S81" s="13"/>
      <c r="T81" s="13"/>
    </row>
    <row r="82" spans="1:20" ht="15" customHeight="1" x14ac:dyDescent="0.15">
      <c r="A82" s="2" t="s">
        <v>107</v>
      </c>
      <c r="B82" s="3" t="s">
        <v>34</v>
      </c>
      <c r="C82" s="6" t="s">
        <v>94</v>
      </c>
      <c r="D82" s="6" t="s">
        <v>36</v>
      </c>
      <c r="E82" s="6" t="s">
        <v>37</v>
      </c>
      <c r="F82" s="7">
        <v>25.108750706192598</v>
      </c>
      <c r="I82" s="15" t="s">
        <v>178</v>
      </c>
      <c r="J82" s="7">
        <v>25.219964428838001</v>
      </c>
      <c r="K82" s="7">
        <v>20.318369852761801</v>
      </c>
      <c r="L82" s="16">
        <f>J82-K82</f>
        <v>4.9015945760761994</v>
      </c>
      <c r="M82" s="16">
        <v>4.43</v>
      </c>
      <c r="N82" s="16">
        <f t="shared" si="21"/>
        <v>0.4715945760761997</v>
      </c>
      <c r="O82" s="17">
        <f t="shared" si="22"/>
        <v>0.72116706850858114</v>
      </c>
      <c r="P82" s="18"/>
      <c r="Q82" s="18"/>
      <c r="R82" s="13"/>
      <c r="S82" s="13"/>
      <c r="T82" s="13"/>
    </row>
    <row r="83" spans="1:20" ht="15" customHeight="1" x14ac:dyDescent="0.15">
      <c r="A83" s="2" t="s">
        <v>108</v>
      </c>
      <c r="B83" s="3" t="s">
        <v>34</v>
      </c>
      <c r="C83" s="6" t="s">
        <v>94</v>
      </c>
      <c r="D83" s="6" t="s">
        <v>36</v>
      </c>
      <c r="E83" s="6" t="s">
        <v>37</v>
      </c>
      <c r="F83" s="7">
        <v>25.215378048863801</v>
      </c>
    </row>
    <row r="84" spans="1:20" ht="15" customHeight="1" x14ac:dyDescent="0.15">
      <c r="A84" s="2" t="s">
        <v>109</v>
      </c>
      <c r="B84" s="3" t="s">
        <v>34</v>
      </c>
      <c r="C84" s="6" t="s">
        <v>50</v>
      </c>
      <c r="D84" s="6" t="s">
        <v>36</v>
      </c>
      <c r="E84" s="6" t="s">
        <v>50</v>
      </c>
      <c r="F84" s="7">
        <v>17.552981666132698</v>
      </c>
    </row>
    <row r="85" spans="1:20" ht="15" customHeight="1" x14ac:dyDescent="0.15">
      <c r="A85" s="2" t="s">
        <v>110</v>
      </c>
      <c r="B85" s="3" t="s">
        <v>34</v>
      </c>
      <c r="C85" s="6" t="s">
        <v>50</v>
      </c>
      <c r="D85" s="6" t="s">
        <v>36</v>
      </c>
      <c r="E85" s="6" t="s">
        <v>50</v>
      </c>
      <c r="F85" s="7">
        <v>17.640340328732201</v>
      </c>
    </row>
    <row r="86" spans="1:20" ht="15" customHeight="1" x14ac:dyDescent="0.15">
      <c r="A86" s="2" t="s">
        <v>111</v>
      </c>
      <c r="B86" s="3" t="s">
        <v>34</v>
      </c>
      <c r="C86" s="6" t="s">
        <v>50</v>
      </c>
      <c r="D86" s="6" t="s">
        <v>36</v>
      </c>
      <c r="E86" s="6" t="s">
        <v>50</v>
      </c>
      <c r="F86" s="7">
        <v>17.5471814161751</v>
      </c>
    </row>
    <row r="87" spans="1:20" ht="15" customHeight="1" x14ac:dyDescent="0.15">
      <c r="A87" s="2" t="s">
        <v>112</v>
      </c>
      <c r="B87" s="3" t="s">
        <v>34</v>
      </c>
      <c r="C87" s="6" t="s">
        <v>50</v>
      </c>
      <c r="D87" s="6" t="s">
        <v>36</v>
      </c>
      <c r="E87" s="6" t="s">
        <v>50</v>
      </c>
      <c r="F87" s="7">
        <v>19.821262598124601</v>
      </c>
    </row>
    <row r="88" spans="1:20" ht="15" customHeight="1" x14ac:dyDescent="0.15">
      <c r="A88" s="2" t="s">
        <v>113</v>
      </c>
      <c r="B88" s="3" t="s">
        <v>34</v>
      </c>
      <c r="C88" s="6" t="s">
        <v>50</v>
      </c>
      <c r="D88" s="6" t="s">
        <v>36</v>
      </c>
      <c r="E88" s="6" t="s">
        <v>50</v>
      </c>
      <c r="F88" s="7">
        <v>19.747001708735599</v>
      </c>
    </row>
    <row r="89" spans="1:20" ht="15" customHeight="1" x14ac:dyDescent="0.15">
      <c r="A89" s="2" t="s">
        <v>114</v>
      </c>
      <c r="B89" s="3" t="s">
        <v>34</v>
      </c>
      <c r="C89" s="6" t="s">
        <v>50</v>
      </c>
      <c r="D89" s="6" t="s">
        <v>36</v>
      </c>
      <c r="E89" s="6" t="s">
        <v>50</v>
      </c>
      <c r="F89" s="7">
        <v>19.7990528420106</v>
      </c>
    </row>
    <row r="90" spans="1:20" ht="15" customHeight="1" x14ac:dyDescent="0.15">
      <c r="A90" s="2" t="s">
        <v>115</v>
      </c>
      <c r="B90" s="3" t="s">
        <v>34</v>
      </c>
      <c r="C90" s="6" t="s">
        <v>50</v>
      </c>
      <c r="D90" s="6" t="s">
        <v>36</v>
      </c>
      <c r="E90" s="6" t="s">
        <v>50</v>
      </c>
    </row>
    <row r="91" spans="1:20" ht="15" customHeight="1" x14ac:dyDescent="0.15">
      <c r="A91" s="2" t="s">
        <v>116</v>
      </c>
      <c r="B91" s="3" t="s">
        <v>34</v>
      </c>
      <c r="C91" s="6" t="s">
        <v>50</v>
      </c>
      <c r="D91" s="6" t="s">
        <v>36</v>
      </c>
      <c r="E91" s="6" t="s">
        <v>50</v>
      </c>
    </row>
    <row r="92" spans="1:20" ht="15" customHeight="1" x14ac:dyDescent="0.15">
      <c r="A92" s="2" t="s">
        <v>117</v>
      </c>
      <c r="B92" s="3" t="s">
        <v>34</v>
      </c>
      <c r="C92" s="6" t="s">
        <v>50</v>
      </c>
      <c r="D92" s="6" t="s">
        <v>36</v>
      </c>
      <c r="E92" s="6" t="s">
        <v>50</v>
      </c>
    </row>
    <row r="93" spans="1:20" ht="15" customHeight="1" x14ac:dyDescent="0.15">
      <c r="A93" s="2" t="s">
        <v>118</v>
      </c>
      <c r="B93" s="3" t="s">
        <v>34</v>
      </c>
      <c r="C93" s="6" t="s">
        <v>50</v>
      </c>
      <c r="D93" s="6" t="s">
        <v>36</v>
      </c>
      <c r="E93" s="6" t="s">
        <v>50</v>
      </c>
      <c r="F93" s="7">
        <v>25.135832914979101</v>
      </c>
    </row>
    <row r="94" spans="1:20" ht="15" customHeight="1" x14ac:dyDescent="0.15">
      <c r="A94" s="2" t="s">
        <v>119</v>
      </c>
      <c r="B94" s="3" t="s">
        <v>34</v>
      </c>
      <c r="C94" s="6" t="s">
        <v>50</v>
      </c>
      <c r="D94" s="6" t="s">
        <v>36</v>
      </c>
      <c r="E94" s="6" t="s">
        <v>50</v>
      </c>
      <c r="F94" s="7">
        <v>25.074147952257299</v>
      </c>
    </row>
    <row r="95" spans="1:20" ht="15" customHeight="1" x14ac:dyDescent="0.15">
      <c r="A95" s="2" t="s">
        <v>120</v>
      </c>
      <c r="B95" s="3" t="s">
        <v>34</v>
      </c>
      <c r="C95" s="6" t="s">
        <v>50</v>
      </c>
      <c r="D95" s="6" t="s">
        <v>36</v>
      </c>
      <c r="E95" s="6" t="s">
        <v>50</v>
      </c>
      <c r="F95" s="7">
        <v>24.9936736855574</v>
      </c>
    </row>
    <row r="96" spans="1:20" ht="15" customHeight="1" x14ac:dyDescent="0.15">
      <c r="A96" s="2" t="s">
        <v>121</v>
      </c>
      <c r="B96" s="3" t="s">
        <v>34</v>
      </c>
      <c r="C96" s="6" t="s">
        <v>50</v>
      </c>
      <c r="D96" s="6" t="s">
        <v>36</v>
      </c>
      <c r="E96" s="6" t="s">
        <v>50</v>
      </c>
      <c r="F96" s="7">
        <v>17.480778375988098</v>
      </c>
    </row>
    <row r="97" spans="1:6" ht="15" customHeight="1" x14ac:dyDescent="0.15">
      <c r="A97" s="2" t="s">
        <v>122</v>
      </c>
      <c r="B97" s="3" t="s">
        <v>34</v>
      </c>
      <c r="C97" s="6" t="s">
        <v>50</v>
      </c>
      <c r="D97" s="6" t="s">
        <v>36</v>
      </c>
      <c r="E97" s="6" t="s">
        <v>50</v>
      </c>
      <c r="F97" s="7">
        <v>17.5011191675205</v>
      </c>
    </row>
    <row r="98" spans="1:6" ht="15" customHeight="1" x14ac:dyDescent="0.15">
      <c r="A98" s="2" t="s">
        <v>123</v>
      </c>
      <c r="B98" s="3" t="s">
        <v>34</v>
      </c>
      <c r="C98" s="6" t="s">
        <v>50</v>
      </c>
      <c r="D98" s="6" t="s">
        <v>36</v>
      </c>
      <c r="E98" s="6" t="s">
        <v>50</v>
      </c>
      <c r="F98" s="7">
        <v>17.495402701608899</v>
      </c>
    </row>
    <row r="99" spans="1:6" ht="15" customHeight="1" x14ac:dyDescent="0.15">
      <c r="A99" s="2" t="s">
        <v>124</v>
      </c>
      <c r="B99" s="3" t="s">
        <v>34</v>
      </c>
      <c r="C99" s="6" t="s">
        <v>50</v>
      </c>
      <c r="D99" s="6" t="s">
        <v>36</v>
      </c>
      <c r="E99" s="6" t="s">
        <v>50</v>
      </c>
      <c r="F99" s="7">
        <v>19.811818847337999</v>
      </c>
    </row>
    <row r="100" spans="1:6" ht="15" customHeight="1" x14ac:dyDescent="0.15">
      <c r="A100" s="2" t="s">
        <v>125</v>
      </c>
      <c r="B100" s="3" t="s">
        <v>34</v>
      </c>
      <c r="C100" s="6" t="s">
        <v>50</v>
      </c>
      <c r="D100" s="6" t="s">
        <v>36</v>
      </c>
      <c r="E100" s="6" t="s">
        <v>50</v>
      </c>
      <c r="F100" s="7">
        <v>19.7452672234954</v>
      </c>
    </row>
    <row r="101" spans="1:6" ht="15" customHeight="1" x14ac:dyDescent="0.15">
      <c r="A101" s="2" t="s">
        <v>126</v>
      </c>
      <c r="B101" s="3" t="s">
        <v>34</v>
      </c>
      <c r="C101" s="6" t="s">
        <v>50</v>
      </c>
      <c r="D101" s="6" t="s">
        <v>36</v>
      </c>
      <c r="E101" s="6" t="s">
        <v>50</v>
      </c>
      <c r="F101" s="7">
        <v>19.783471527235399</v>
      </c>
    </row>
    <row r="102" spans="1:6" ht="15" customHeight="1" x14ac:dyDescent="0.15">
      <c r="A102" s="2" t="s">
        <v>127</v>
      </c>
      <c r="B102" s="3" t="s">
        <v>34</v>
      </c>
      <c r="C102" s="6" t="s">
        <v>50</v>
      </c>
      <c r="D102" s="6" t="s">
        <v>36</v>
      </c>
      <c r="E102" s="6" t="s">
        <v>50</v>
      </c>
    </row>
    <row r="103" spans="1:6" ht="15" customHeight="1" x14ac:dyDescent="0.15">
      <c r="A103" s="2" t="s">
        <v>128</v>
      </c>
      <c r="B103" s="3" t="s">
        <v>34</v>
      </c>
      <c r="C103" s="6" t="s">
        <v>50</v>
      </c>
      <c r="D103" s="6" t="s">
        <v>36</v>
      </c>
      <c r="E103" s="6" t="s">
        <v>50</v>
      </c>
    </row>
    <row r="104" spans="1:6" ht="15" customHeight="1" x14ac:dyDescent="0.15">
      <c r="A104" s="2" t="s">
        <v>129</v>
      </c>
      <c r="B104" s="3" t="s">
        <v>34</v>
      </c>
      <c r="C104" s="6" t="s">
        <v>50</v>
      </c>
      <c r="D104" s="6" t="s">
        <v>36</v>
      </c>
      <c r="E104" s="6" t="s">
        <v>50</v>
      </c>
    </row>
    <row r="105" spans="1:6" ht="15" customHeight="1" x14ac:dyDescent="0.15">
      <c r="A105" s="2" t="s">
        <v>130</v>
      </c>
      <c r="B105" s="3" t="s">
        <v>34</v>
      </c>
      <c r="C105" s="6" t="s">
        <v>50</v>
      </c>
      <c r="D105" s="6" t="s">
        <v>36</v>
      </c>
      <c r="E105" s="6" t="s">
        <v>50</v>
      </c>
      <c r="F105" s="7">
        <v>25.075173106192999</v>
      </c>
    </row>
    <row r="106" spans="1:6" ht="15" customHeight="1" x14ac:dyDescent="0.15">
      <c r="A106" s="2" t="s">
        <v>131</v>
      </c>
      <c r="B106" s="3" t="s">
        <v>34</v>
      </c>
      <c r="C106" s="6" t="s">
        <v>50</v>
      </c>
      <c r="D106" s="6" t="s">
        <v>36</v>
      </c>
      <c r="E106" s="6" t="s">
        <v>50</v>
      </c>
      <c r="F106" s="7">
        <v>25.0910818008749</v>
      </c>
    </row>
    <row r="107" spans="1:6" ht="15" customHeight="1" x14ac:dyDescent="0.15">
      <c r="A107" s="2" t="s">
        <v>132</v>
      </c>
      <c r="B107" s="3" t="s">
        <v>34</v>
      </c>
      <c r="C107" s="6" t="s">
        <v>50</v>
      </c>
      <c r="D107" s="6" t="s">
        <v>36</v>
      </c>
      <c r="E107" s="6" t="s">
        <v>50</v>
      </c>
      <c r="F107" s="7">
        <v>25.053896196185299</v>
      </c>
    </row>
    <row r="108" spans="1:6" ht="15" customHeight="1" x14ac:dyDescent="0.15">
      <c r="A108" s="2" t="s">
        <v>133</v>
      </c>
      <c r="B108" s="3" t="s">
        <v>34</v>
      </c>
      <c r="C108" s="6" t="s">
        <v>50</v>
      </c>
      <c r="D108" s="6" t="s">
        <v>36</v>
      </c>
      <c r="E108" s="6" t="s">
        <v>50</v>
      </c>
      <c r="F108" s="7">
        <v>17.892731474477099</v>
      </c>
    </row>
    <row r="109" spans="1:6" ht="15" customHeight="1" x14ac:dyDescent="0.15">
      <c r="A109" s="2" t="s">
        <v>134</v>
      </c>
      <c r="B109" s="3" t="s">
        <v>34</v>
      </c>
      <c r="C109" s="6" t="s">
        <v>50</v>
      </c>
      <c r="D109" s="6" t="s">
        <v>36</v>
      </c>
      <c r="E109" s="6" t="s">
        <v>50</v>
      </c>
      <c r="F109" s="7">
        <v>17.8111319476115</v>
      </c>
    </row>
    <row r="110" spans="1:6" ht="15" customHeight="1" x14ac:dyDescent="0.15">
      <c r="A110" s="2" t="s">
        <v>135</v>
      </c>
      <c r="B110" s="3" t="s">
        <v>34</v>
      </c>
      <c r="C110" s="6" t="s">
        <v>50</v>
      </c>
      <c r="D110" s="6" t="s">
        <v>36</v>
      </c>
      <c r="E110" s="6" t="s">
        <v>50</v>
      </c>
      <c r="F110" s="7">
        <v>17.800873361278502</v>
      </c>
    </row>
    <row r="111" spans="1:6" ht="15" customHeight="1" x14ac:dyDescent="0.15">
      <c r="A111" s="2" t="s">
        <v>136</v>
      </c>
      <c r="B111" s="3" t="s">
        <v>34</v>
      </c>
      <c r="C111" s="6" t="s">
        <v>50</v>
      </c>
      <c r="D111" s="6" t="s">
        <v>36</v>
      </c>
      <c r="E111" s="6" t="s">
        <v>50</v>
      </c>
      <c r="F111" s="7">
        <v>20.096044140370601</v>
      </c>
    </row>
    <row r="112" spans="1:6" ht="15" customHeight="1" x14ac:dyDescent="0.15">
      <c r="A112" s="2" t="s">
        <v>137</v>
      </c>
      <c r="B112" s="3" t="s">
        <v>34</v>
      </c>
      <c r="C112" s="6" t="s">
        <v>50</v>
      </c>
      <c r="D112" s="6" t="s">
        <v>36</v>
      </c>
      <c r="E112" s="6" t="s">
        <v>50</v>
      </c>
      <c r="F112" s="7">
        <v>20.041133457173501</v>
      </c>
    </row>
    <row r="113" spans="1:6" ht="15" customHeight="1" x14ac:dyDescent="0.15">
      <c r="A113" s="2" t="s">
        <v>138</v>
      </c>
      <c r="B113" s="3" t="s">
        <v>34</v>
      </c>
      <c r="C113" s="6" t="s">
        <v>50</v>
      </c>
      <c r="D113" s="6" t="s">
        <v>36</v>
      </c>
      <c r="E113" s="6" t="s">
        <v>50</v>
      </c>
      <c r="F113" s="7">
        <v>20.109460401352401</v>
      </c>
    </row>
    <row r="114" spans="1:6" ht="15" customHeight="1" x14ac:dyDescent="0.15">
      <c r="A114" s="2" t="s">
        <v>139</v>
      </c>
      <c r="B114" s="3" t="s">
        <v>34</v>
      </c>
      <c r="C114" s="6" t="s">
        <v>50</v>
      </c>
      <c r="D114" s="6" t="s">
        <v>36</v>
      </c>
      <c r="E114" s="6" t="s">
        <v>50</v>
      </c>
    </row>
    <row r="115" spans="1:6" ht="15" customHeight="1" x14ac:dyDescent="0.15">
      <c r="A115" s="2" t="s">
        <v>140</v>
      </c>
      <c r="B115" s="3" t="s">
        <v>34</v>
      </c>
      <c r="C115" s="6" t="s">
        <v>50</v>
      </c>
      <c r="D115" s="6" t="s">
        <v>36</v>
      </c>
      <c r="E115" s="6" t="s">
        <v>50</v>
      </c>
    </row>
    <row r="116" spans="1:6" ht="15" customHeight="1" x14ac:dyDescent="0.15">
      <c r="A116" s="2" t="s">
        <v>141</v>
      </c>
      <c r="B116" s="3" t="s">
        <v>34</v>
      </c>
      <c r="C116" s="6" t="s">
        <v>50</v>
      </c>
      <c r="D116" s="6" t="s">
        <v>36</v>
      </c>
      <c r="E116" s="6" t="s">
        <v>50</v>
      </c>
    </row>
  </sheetData>
  <phoneticPr fontId="17" type="noConversion"/>
  <printOptions headings="1" gridLines="1"/>
  <pageMargins left="0" right="0" top="0" bottom="0" header="0" footer="0"/>
  <pageSetup pageOrder="overThenDown" orientation="landscape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EXP2_gfi1b_g89_g810_bulk_mRNA_d</vt:lpstr>
      <vt:lpstr>EXP2_gfi1b_g89_g810_bulk_mRNA_d!Print_Area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2020-02-05T15:08:15Z</cp:lastPrinted>
  <dcterms:created xsi:type="dcterms:W3CDTF">2020-05-22T04:05:00Z</dcterms:created>
  <dcterms:modified xsi:type="dcterms:W3CDTF">2020-05-22T04:42:16Z</dcterms:modified>
</cp:coreProperties>
</file>