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tianliao/SankaranLab/mpn-GWAS/data/experimental_data/GFI1B_small_enh_deletion/"/>
    </mc:Choice>
  </mc:AlternateContent>
  <xr:revisionPtr revIDLastSave="0" documentId="13_ncr:1_{480B2631-9AB7-A440-9DE2-027CC04D8F35}" xr6:coauthVersionLast="45" xr6:coauthVersionMax="45" xr10:uidLastSave="{00000000-0000-0000-0000-000000000000}"/>
  <bookViews>
    <workbookView xWindow="1160" yWindow="460" windowWidth="26140" windowHeight="20540" tabRatio="500" xr2:uid="{00000000-000D-0000-FFFF-FFFF00000000}"/>
  </bookViews>
  <sheets>
    <sheet name="EXP2_gfi1b_g89_g810_sorted_mRNA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0" i="1" l="1"/>
  <c r="N80" i="1" s="1"/>
  <c r="O80" i="1" s="1"/>
  <c r="L79" i="1"/>
  <c r="N79" i="1"/>
  <c r="O79" i="1"/>
  <c r="L78" i="1"/>
  <c r="N78" i="1"/>
  <c r="O78" i="1" s="1"/>
  <c r="L77" i="1"/>
  <c r="N77" i="1" s="1"/>
  <c r="O77" i="1" s="1"/>
  <c r="L76" i="1"/>
  <c r="N76" i="1"/>
  <c r="O76" i="1"/>
  <c r="L75" i="1"/>
  <c r="N75" i="1" s="1"/>
  <c r="O75" i="1" s="1"/>
  <c r="L74" i="1"/>
  <c r="N74" i="1" s="1"/>
  <c r="O74" i="1" s="1"/>
  <c r="L72" i="1"/>
  <c r="L73" i="1"/>
  <c r="N73" i="1"/>
  <c r="O73" i="1"/>
  <c r="N72" i="1"/>
  <c r="O72" i="1"/>
  <c r="L70" i="1"/>
  <c r="N70" i="1" s="1"/>
  <c r="O70" i="1" s="1"/>
  <c r="L69" i="1"/>
  <c r="N69" i="1" s="1"/>
  <c r="O69" i="1" s="1"/>
  <c r="L68" i="1"/>
  <c r="N68" i="1"/>
  <c r="O68" i="1" s="1"/>
  <c r="L67" i="1"/>
  <c r="N67" i="1"/>
  <c r="O67" i="1" s="1"/>
  <c r="L66" i="1"/>
  <c r="N66" i="1" s="1"/>
  <c r="O66" i="1" s="1"/>
  <c r="L65" i="1"/>
  <c r="N65" i="1"/>
  <c r="O65" i="1"/>
  <c r="L64" i="1"/>
  <c r="S63" i="1" s="1"/>
  <c r="N64" i="1"/>
  <c r="O64" i="1"/>
  <c r="L62" i="1"/>
  <c r="L63" i="1"/>
  <c r="N63" i="1" s="1"/>
  <c r="O63" i="1" s="1"/>
  <c r="P62" i="1" s="1"/>
  <c r="N62" i="1"/>
  <c r="O62" i="1"/>
  <c r="Q62" i="1" s="1"/>
  <c r="L60" i="1"/>
  <c r="N60" i="1"/>
  <c r="O60" i="1"/>
  <c r="L59" i="1"/>
  <c r="N59" i="1" s="1"/>
  <c r="O59" i="1" s="1"/>
  <c r="Q58" i="1" s="1"/>
  <c r="L58" i="1"/>
  <c r="N58" i="1"/>
  <c r="O58" i="1"/>
  <c r="P58" i="1" s="1"/>
  <c r="L57" i="1"/>
  <c r="N57" i="1" s="1"/>
  <c r="O57" i="1" s="1"/>
  <c r="L56" i="1"/>
  <c r="N56" i="1" s="1"/>
  <c r="O56" i="1" s="1"/>
  <c r="L55" i="1"/>
  <c r="N55" i="1" s="1"/>
  <c r="O55" i="1" s="1"/>
  <c r="L54" i="1"/>
  <c r="N54" i="1"/>
  <c r="O54" i="1" s="1"/>
  <c r="L53" i="1"/>
  <c r="S52" i="1" s="1"/>
  <c r="N53" i="1"/>
  <c r="O53" i="1" s="1"/>
  <c r="L52" i="1"/>
  <c r="N52" i="1" s="1"/>
  <c r="O52" i="1" s="1"/>
  <c r="L49" i="1"/>
  <c r="N49" i="1"/>
  <c r="O49" i="1"/>
  <c r="L48" i="1"/>
  <c r="N48" i="1" s="1"/>
  <c r="O48" i="1" s="1"/>
  <c r="Q47" i="1" s="1"/>
  <c r="L47" i="1"/>
  <c r="N47" i="1"/>
  <c r="O47" i="1"/>
  <c r="P47" i="1" s="1"/>
  <c r="L46" i="1"/>
  <c r="N46" i="1" s="1"/>
  <c r="O46" i="1" s="1"/>
  <c r="L45" i="1"/>
  <c r="N45" i="1" s="1"/>
  <c r="O45" i="1" s="1"/>
  <c r="L44" i="1"/>
  <c r="N44" i="1" s="1"/>
  <c r="O44" i="1" s="1"/>
  <c r="L43" i="1"/>
  <c r="N43" i="1"/>
  <c r="O43" i="1" s="1"/>
  <c r="L41" i="1"/>
  <c r="S42" i="1" s="1"/>
  <c r="L42" i="1"/>
  <c r="N42" i="1" s="1"/>
  <c r="O42" i="1" s="1"/>
  <c r="L39" i="1"/>
  <c r="N39" i="1" s="1"/>
  <c r="O39" i="1" s="1"/>
  <c r="L38" i="1"/>
  <c r="N38" i="1"/>
  <c r="O38" i="1"/>
  <c r="L37" i="1"/>
  <c r="N37" i="1" s="1"/>
  <c r="O37" i="1" s="1"/>
  <c r="L36" i="1"/>
  <c r="N36" i="1"/>
  <c r="O36" i="1" s="1"/>
  <c r="L35" i="1"/>
  <c r="N35" i="1" s="1"/>
  <c r="O35" i="1" s="1"/>
  <c r="L34" i="1"/>
  <c r="N34" i="1" s="1"/>
  <c r="O34" i="1" s="1"/>
  <c r="L33" i="1"/>
  <c r="N33" i="1"/>
  <c r="O33" i="1"/>
  <c r="L31" i="1"/>
  <c r="L32" i="1"/>
  <c r="S32" i="1" s="1"/>
  <c r="N31" i="1"/>
  <c r="O31" i="1" s="1"/>
  <c r="L29" i="1"/>
  <c r="N29" i="1"/>
  <c r="O29" i="1"/>
  <c r="L28" i="1"/>
  <c r="N28" i="1" s="1"/>
  <c r="O28" i="1" s="1"/>
  <c r="L27" i="1"/>
  <c r="N27" i="1"/>
  <c r="O27" i="1"/>
  <c r="L26" i="1"/>
  <c r="N26" i="1"/>
  <c r="O26" i="1"/>
  <c r="L25" i="1"/>
  <c r="N25" i="1"/>
  <c r="O25" i="1" s="1"/>
  <c r="Q24" i="1" s="1"/>
  <c r="L24" i="1"/>
  <c r="N24" i="1"/>
  <c r="O24" i="1"/>
  <c r="P24" i="1" s="1"/>
  <c r="L23" i="1"/>
  <c r="N23" i="1" s="1"/>
  <c r="O23" i="1" s="1"/>
  <c r="L22" i="1"/>
  <c r="N22" i="1"/>
  <c r="O22" i="1"/>
  <c r="L21" i="1"/>
  <c r="S21" i="1" s="1"/>
  <c r="N21" i="1"/>
  <c r="O21" i="1" s="1"/>
  <c r="Q75" i="1" l="1"/>
  <c r="P75" i="1"/>
  <c r="Q44" i="1"/>
  <c r="P44" i="1"/>
  <c r="Q78" i="1"/>
  <c r="P78" i="1"/>
  <c r="P21" i="1"/>
  <c r="Q21" i="1"/>
  <c r="Q65" i="1"/>
  <c r="Q37" i="1"/>
  <c r="P37" i="1"/>
  <c r="Q52" i="1"/>
  <c r="P52" i="1"/>
  <c r="Q68" i="1"/>
  <c r="P68" i="1"/>
  <c r="Q55" i="1"/>
  <c r="P55" i="1"/>
  <c r="Q31" i="1"/>
  <c r="P31" i="1"/>
  <c r="Q72" i="1"/>
  <c r="Q27" i="1"/>
  <c r="Q34" i="1"/>
  <c r="P34" i="1"/>
  <c r="P65" i="1"/>
  <c r="P72" i="1"/>
  <c r="N32" i="1"/>
  <c r="O32" i="1" s="1"/>
  <c r="S73" i="1"/>
  <c r="N41" i="1"/>
  <c r="O41" i="1" s="1"/>
  <c r="P27" i="1"/>
  <c r="Q41" i="1" l="1"/>
  <c r="P41" i="1"/>
</calcChain>
</file>

<file path=xl/sharedStrings.xml><?xml version="1.0" encoding="utf-8"?>
<sst xmlns="http://schemas.openxmlformats.org/spreadsheetml/2006/main" count="591" uniqueCount="179">
  <si>
    <t>File Name</t>
  </si>
  <si>
    <t>EXP2_gfi1b_g89_g810_sorted_mRNA_day7.pcrd</t>
  </si>
  <si>
    <t>Created By User</t>
  </si>
  <si>
    <t>admin</t>
  </si>
  <si>
    <t>Notes</t>
  </si>
  <si>
    <t>ID</t>
  </si>
  <si>
    <t>Run Started</t>
  </si>
  <si>
    <t>02/05/2020 20:23:45 UTC</t>
  </si>
  <si>
    <t>Run Ended</t>
  </si>
  <si>
    <t>02/05/2020 22:20:18 UTC</t>
  </si>
  <si>
    <t>Sample Vol</t>
  </si>
  <si>
    <t>Lid Temp</t>
  </si>
  <si>
    <t>Protocol File Name</t>
  </si>
  <si>
    <t>CFX_2StepAmp+Melt.prcl</t>
  </si>
  <si>
    <t>Plate Setup File Name</t>
  </si>
  <si>
    <t>QuickPlate_96 wells_All Channels.pltd</t>
  </si>
  <si>
    <t>Base Serial Number</t>
  </si>
  <si>
    <t>CT034038</t>
  </si>
  <si>
    <t>Optical Head Serial Number</t>
  </si>
  <si>
    <t>785BR06576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</si>
  <si>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</si>
  <si>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</si>
  <si>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</si>
  <si>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</si>
  <si>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</si>
  <si>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</si>
  <si>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Well</t>
  </si>
  <si>
    <t>Fluor</t>
  </si>
  <si>
    <t>Target</t>
  </si>
  <si>
    <t>Content</t>
  </si>
  <si>
    <t>Sample</t>
  </si>
  <si>
    <t>Cq</t>
  </si>
  <si>
    <t>Starting Quantity (SQ)</t>
  </si>
  <si>
    <t>A01</t>
  </si>
  <si>
    <t>SYBR</t>
  </si>
  <si>
    <t>SMIM1- 1</t>
  </si>
  <si>
    <t>Unkn</t>
  </si>
  <si>
    <t>K562_SMIM1</t>
  </si>
  <si>
    <t>A02</t>
  </si>
  <si>
    <t>A03</t>
  </si>
  <si>
    <t>A04</t>
  </si>
  <si>
    <t>K562_GFP</t>
  </si>
  <si>
    <t>A05</t>
  </si>
  <si>
    <t>A06</t>
  </si>
  <si>
    <t>A07</t>
  </si>
  <si>
    <t xml:space="preserve">K562 </t>
  </si>
  <si>
    <t>A08</t>
  </si>
  <si>
    <t>A09</t>
  </si>
  <si>
    <t>A10</t>
  </si>
  <si>
    <t>NTC</t>
  </si>
  <si>
    <t/>
  </si>
  <si>
    <t>A11</t>
  </si>
  <si>
    <t>A12</t>
  </si>
  <si>
    <t>B01</t>
  </si>
  <si>
    <t>SMIM1-2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</si>
  <si>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</si>
  <si>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</si>
  <si>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</si>
  <si>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</si>
  <si>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</si>
  <si>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</si>
  <si>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</si>
  <si>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</si>
  <si>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</si>
  <si>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</si>
  <si>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</si>
  <si>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</si>
  <si>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RBM38-1</t>
  </si>
  <si>
    <t>K562_RBM38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</si>
  <si>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</si>
  <si>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</si>
  <si>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</si>
  <si>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</si>
  <si>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</si>
  <si>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</si>
  <si>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</si>
  <si>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</si>
  <si>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</si>
  <si>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</si>
  <si>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</si>
  <si>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</si>
  <si>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RBM38-2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</si>
  <si>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</si>
  <si>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</si>
  <si>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</si>
  <si>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</si>
  <si>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</si>
  <si>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</si>
  <si>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</si>
  <si>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</si>
  <si>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</si>
  <si>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</si>
  <si>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</si>
  <si>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</si>
  <si>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Actin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</si>
  <si>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</si>
  <si>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</si>
  <si>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</si>
  <si>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</si>
  <si>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</si>
  <si>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</si>
  <si>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</si>
  <si>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</si>
  <si>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</si>
  <si>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</si>
  <si>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</si>
  <si>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</si>
  <si>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</si>
  <si>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</si>
  <si>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</si>
  <si>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</si>
  <si>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</si>
  <si>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</si>
  <si>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</si>
  <si>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</si>
  <si>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</si>
  <si>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</si>
  <si>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</si>
  <si>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</si>
  <si>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</si>
  <si>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</si>
  <si>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</si>
  <si>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</si>
  <si>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</si>
  <si>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</si>
  <si>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</si>
  <si>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</si>
  <si>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</si>
  <si>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</si>
  <si>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</si>
  <si>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</si>
  <si>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</si>
  <si>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</si>
  <si>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</si>
  <si>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</si>
  <si>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</si>
  <si>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</si>
  <si>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</si>
  <si>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</si>
  <si>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</si>
  <si>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</si>
  <si>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</si>
  <si>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GFI1B</t>
  </si>
  <si>
    <t>ΔCt</t>
  </si>
  <si>
    <t>Normalizing Constant</t>
  </si>
  <si>
    <t>ΔΔCt</t>
  </si>
  <si>
    <t>Fold Change</t>
  </si>
  <si>
    <t>Average</t>
  </si>
  <si>
    <t>SD</t>
  </si>
  <si>
    <t>Normalizing constant</t>
  </si>
  <si>
    <t>AAVS_EXP1_1</t>
  </si>
  <si>
    <t>AAVS_EXP1_2</t>
  </si>
  <si>
    <t>AAVS_EXP1_3</t>
  </si>
  <si>
    <t>G89_EXP1_1</t>
  </si>
  <si>
    <t>G89_EXP1_2</t>
  </si>
  <si>
    <t>G89_EXP1_3</t>
  </si>
  <si>
    <t>G810_EXP1_1</t>
  </si>
  <si>
    <t>G810_EXP1_2</t>
  </si>
  <si>
    <t>G810_EXP1_3</t>
  </si>
  <si>
    <t>AAVS_EXP2_1</t>
  </si>
  <si>
    <t>AAVS_EXP2_2</t>
  </si>
  <si>
    <t>AAVS_EXP2_3</t>
  </si>
  <si>
    <t>G89_EXP2_1</t>
  </si>
  <si>
    <t>G89_EXP2_2</t>
  </si>
  <si>
    <t>G89_EXP2_3</t>
  </si>
  <si>
    <t>G810_EXP2_1</t>
  </si>
  <si>
    <t>G810_EXP2_2</t>
  </si>
  <si>
    <t>G810_EXP2_3</t>
  </si>
  <si>
    <t>AAVS_EXP3_1</t>
  </si>
  <si>
    <t>AAVS_EXP3_2</t>
  </si>
  <si>
    <t>AAVS_EXP3_3</t>
  </si>
  <si>
    <t>G89_EXP3_1</t>
  </si>
  <si>
    <t>G89_EXP3_2</t>
  </si>
  <si>
    <t>G89_EXP3_3</t>
  </si>
  <si>
    <t>G810_EXP3_1</t>
  </si>
  <si>
    <t>G810_EXP3_2</t>
  </si>
  <si>
    <t>G810_EXP3_3</t>
  </si>
  <si>
    <t>ACTIN</t>
  </si>
  <si>
    <t>GAPDH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</si>
</sst>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;\-###0"/>
    <numFmt numFmtId="165" formatCode="###0.00;\-###0.00"/>
    <numFmt numFmtId="166" formatCode="###0.00000;\-###0.00000"/>
  </numFmts>
  <fonts count="19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12"/>
      <color theme="1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  <font>
      <b/>
      <sz val="10"/>
      <color rgb="FFFF0000"/>
      <name val="Microsoft Sans Serif"/>
      <family val="2"/>
    </font>
    <font>
      <u/>
      <sz val="8.25"/>
      <color theme="10"/>
      <name val="Microsoft Sans Serif"/>
      <family val="2"/>
    </font>
    <font>
      <u/>
      <sz val="8.25"/>
      <color theme="11"/>
      <name val="Microsoft Sans Serif"/>
      <family val="2"/>
    </font>
    <font>
      <b/>
      <sz val="10"/>
      <color theme="1"/>
      <name val="Microsoft Sans Serif"/>
      <family val="2"/>
    </font>
    <font>
      <sz val="10"/>
      <color rgb="FFFF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</cellStyleXfs>
  <cellXfs count="23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64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166" fontId="9" fillId="0" borderId="0" xfId="0" applyNumberFormat="1" applyFont="1" applyFill="1" applyBorder="1" applyAlignment="1" applyProtection="1">
      <alignment vertical="center"/>
    </xf>
    <xf numFmtId="0" fontId="10" fillId="2" borderId="0" xfId="0" applyFont="1" applyFill="1" applyAlignment="1" applyProtection="1"/>
    <xf numFmtId="0" fontId="10" fillId="2" borderId="1" xfId="0" applyFont="1" applyFill="1" applyBorder="1" applyAlignment="1" applyProtection="1"/>
    <xf numFmtId="0" fontId="10" fillId="2" borderId="2" xfId="0" applyFont="1" applyFill="1" applyBorder="1" applyAlignment="1">
      <alignment vertical="center"/>
      <protection locked="0"/>
    </xf>
    <xf numFmtId="0" fontId="10" fillId="2" borderId="2" xfId="0" applyFont="1" applyFill="1" applyBorder="1" applyAlignment="1" applyProtection="1"/>
    <xf numFmtId="0" fontId="1" fillId="0" borderId="0" xfId="0" applyFont="1" applyAlignment="1">
      <alignment vertical="center"/>
      <protection locked="0"/>
    </xf>
    <xf numFmtId="0" fontId="11" fillId="3" borderId="0" xfId="0" applyFont="1" applyFill="1" applyAlignment="1">
      <alignment vertical="center"/>
      <protection locked="0"/>
    </xf>
    <xf numFmtId="0" fontId="12" fillId="0" borderId="0" xfId="0" applyFont="1" applyAlignment="1">
      <alignment vertical="center"/>
      <protection locked="0"/>
    </xf>
    <xf numFmtId="165" fontId="13" fillId="0" borderId="0" xfId="0" applyNumberFormat="1" applyFont="1" applyAlignment="1" applyProtection="1"/>
    <xf numFmtId="2" fontId="13" fillId="0" borderId="0" xfId="0" applyNumberFormat="1" applyFont="1" applyAlignment="1" applyProtection="1"/>
    <xf numFmtId="0" fontId="13" fillId="0" borderId="0" xfId="0" applyFont="1" applyAlignment="1" applyProtection="1"/>
    <xf numFmtId="165" fontId="13" fillId="0" borderId="0" xfId="0" applyNumberFormat="1" applyFont="1" applyAlignment="1">
      <alignment vertical="center"/>
      <protection locked="0"/>
    </xf>
    <xf numFmtId="165" fontId="14" fillId="0" borderId="0" xfId="0" applyNumberFormat="1" applyFont="1" applyAlignment="1">
      <alignment vertical="center"/>
      <protection locked="0"/>
    </xf>
    <xf numFmtId="165" fontId="17" fillId="0" borderId="0" xfId="0" applyNumberFormat="1" applyFont="1" applyAlignment="1">
      <alignment vertical="center"/>
      <protection locked="0"/>
    </xf>
    <xf numFmtId="165" fontId="18" fillId="0" borderId="0" xfId="0" applyNumberFormat="1" applyFont="1" applyAlignment="1">
      <alignment vertical="center"/>
      <protection locked="0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D32" zoomScale="94" zoomScaleNormal="150" zoomScalePageLayoutView="150" workbookViewId="0">
      <selection activeCell="M71" sqref="M71"/>
    </sheetView>
  </sheetViews>
  <sheetFormatPr baseColWidth="10" defaultColWidth="10" defaultRowHeight="15" customHeight="1" x14ac:dyDescent="0.15"/>
  <cols>
    <col min="1" max="1" width="10" style="2" customWidth="1"/>
    <col min="2" max="2" width="10" style="3" customWidth="1"/>
    <col min="3" max="3" width="13.5" style="6" customWidth="1"/>
    <col min="4" max="4" width="11.5" style="6" customWidth="1"/>
    <col min="5" max="5" width="15" style="6" customWidth="1"/>
    <col min="6" max="6" width="15" style="7" customWidth="1"/>
    <col min="7" max="7" width="18.5" style="8" customWidth="1"/>
    <col min="8" max="8" width="10" style="1" customWidth="1"/>
    <col min="9" max="9" width="16.5" style="1" customWidth="1"/>
    <col min="10" max="16384" width="10" style="1"/>
  </cols>
  <sheetData>
    <row r="1" spans="1:2" ht="15" customHeight="1" x14ac:dyDescent="0.15">
      <c r="A1" s="2" t="s">
        <v>0</v>
      </c>
      <c r="B1" s="3" t="s">
        <v>1</v>
      </c>
    </row>
    <row r="2" spans="1:2" ht="15" customHeight="1" x14ac:dyDescent="0.15">
      <c r="A2" s="2" t="s">
        <v>2</v>
      </c>
      <c r="B2" s="3" t="s">
        <v>3</v>
      </c>
    </row>
    <row r="3" spans="1:2" ht="15" customHeight="1" x14ac:dyDescent="0.15">
      <c r="A3" s="2" t="s">
        <v>4</v>
      </c>
    </row>
    <row r="4" spans="1:2" ht="15" customHeight="1" x14ac:dyDescent="0.15">
      <c r="A4" s="2" t="s">
        <v>5</v>
      </c>
    </row>
    <row r="5" spans="1:2" ht="15" customHeight="1" x14ac:dyDescent="0.15">
      <c r="A5" s="2" t="s">
        <v>6</v>
      </c>
      <c r="B5" s="3" t="s">
        <v>7</v>
      </c>
    </row>
    <row r="6" spans="1:2" ht="15" customHeight="1" x14ac:dyDescent="0.15">
      <c r="A6" s="2" t="s">
        <v>8</v>
      </c>
      <c r="B6" s="3" t="s">
        <v>9</v>
      </c>
    </row>
    <row r="7" spans="1:2" ht="15" customHeight="1" x14ac:dyDescent="0.15">
      <c r="A7" s="2" t="s">
        <v>10</v>
      </c>
      <c r="B7" s="4">
        <v>20</v>
      </c>
    </row>
    <row r="8" spans="1:2" ht="15" customHeight="1" x14ac:dyDescent="0.15">
      <c r="A8" s="2" t="s">
        <v>11</v>
      </c>
      <c r="B8" s="4">
        <v>105</v>
      </c>
    </row>
    <row r="9" spans="1:2" ht="15" customHeight="1" x14ac:dyDescent="0.15">
      <c r="A9" s="2" t="s">
        <v>12</v>
      </c>
      <c r="B9" s="3" t="s">
        <v>13</v>
      </c>
    </row>
    <row r="10" spans="1:2" ht="15" customHeight="1" x14ac:dyDescent="0.15">
      <c r="A10" s="2" t="s">
        <v>14</v>
      </c>
      <c r="B10" s="3" t="s">
        <v>15</v>
      </c>
    </row>
    <row r="11" spans="1:2" ht="15" customHeight="1" x14ac:dyDescent="0.15">
      <c r="A11" s="2" t="s">
        <v>16</v>
      </c>
      <c r="B11" s="3" t="s">
        <v>17</v>
      </c>
    </row>
    <row r="12" spans="1:2" ht="15" customHeight="1" x14ac:dyDescent="0.15">
      <c r="A12" s="2" t="s">
        <v>18</v>
      </c>
      <c r="B12" s="3" t="s">
        <v>19</v>
      </c>
    </row>
    <row r="13" spans="1:2" ht="15" customHeight="1" x14ac:dyDescent="0.15">
      <c r="A13" s="2" t="s">
        <v>20</v>
      </c>
      <c r="B13" s="3" t="s">
        <v>21</v>
      </c>
    </row>
    <row r="15" spans="1:2" ht="15" customHeight="1" x14ac:dyDescent="0.15">
      <c r="A15" s="2" t="s">
        <v>22</v>
      </c>
      <c r="B15" s="3" t="s">
        <v>23</v>
      </c>
    </row>
    <row r="16" spans="1:2" ht="15" customHeight="1" x14ac:dyDescent="0.15">
      <c r="A16" s="2" t="s">
        <v>24</v>
      </c>
      <c r="B16" s="5">
        <v>3</v>
      </c>
    </row>
    <row r="17" spans="1:20" ht="15" customHeight="1" x14ac:dyDescent="0.15">
      <c r="A17" s="2" t="s">
        <v>25</v>
      </c>
      <c r="B17" s="5">
        <v>6</v>
      </c>
    </row>
    <row r="20" spans="1:20" ht="15" customHeight="1" x14ac:dyDescent="0.2">
      <c r="A20" s="6" t="s">
        <v>26</v>
      </c>
      <c r="B20" s="6" t="s">
        <v>27</v>
      </c>
      <c r="C20" s="6" t="s">
        <v>28</v>
      </c>
      <c r="D20" s="6" t="s">
        <v>29</v>
      </c>
      <c r="E20" s="6" t="s">
        <v>30</v>
      </c>
      <c r="F20" s="6" t="s">
        <v>31</v>
      </c>
      <c r="G20" s="6" t="s">
        <v>32</v>
      </c>
      <c r="I20" s="9" t="s">
        <v>30</v>
      </c>
      <c r="J20" s="9" t="s">
        <v>142</v>
      </c>
      <c r="K20" s="10" t="s">
        <v>177</v>
      </c>
      <c r="L20" s="11" t="s">
        <v>143</v>
      </c>
      <c r="M20" s="12" t="s">
        <v>144</v>
      </c>
      <c r="N20" s="11" t="s">
        <v>145</v>
      </c>
      <c r="O20" s="12" t="s">
        <v>146</v>
      </c>
      <c r="P20" s="12" t="s">
        <v>147</v>
      </c>
      <c r="Q20" s="12" t="s">
        <v>148</v>
      </c>
      <c r="R20" s="13"/>
      <c r="S20" s="14" t="s">
        <v>149</v>
      </c>
      <c r="T20" s="13"/>
    </row>
    <row r="21" spans="1:20" ht="15" customHeight="1" x14ac:dyDescent="0.15">
      <c r="A21" s="2" t="s">
        <v>33</v>
      </c>
      <c r="B21" s="3" t="s">
        <v>34</v>
      </c>
      <c r="C21" s="6" t="s">
        <v>35</v>
      </c>
      <c r="D21" s="6" t="s">
        <v>36</v>
      </c>
      <c r="E21" s="6" t="s">
        <v>37</v>
      </c>
      <c r="F21" s="7">
        <v>30.899650048733299</v>
      </c>
      <c r="I21" s="15" t="s">
        <v>150</v>
      </c>
      <c r="J21" s="7">
        <v>30.899650048733299</v>
      </c>
      <c r="K21" s="7">
        <v>25.055600396253201</v>
      </c>
      <c r="L21" s="16">
        <f t="shared" ref="L21:L26" si="0">J21-K21</f>
        <v>5.8440496524800984</v>
      </c>
      <c r="M21" s="16">
        <v>5.88</v>
      </c>
      <c r="N21" s="16">
        <f>L21-M21</f>
        <v>-3.5950347519901449E-2</v>
      </c>
      <c r="O21" s="17">
        <f>2^-N21</f>
        <v>1.0252319524099089</v>
      </c>
      <c r="P21" s="17">
        <f>AVERAGE(O21:O23)</f>
        <v>0.99792108949052538</v>
      </c>
      <c r="Q21" s="18">
        <f>_xlfn.STDEV.P(O21:O23)</f>
        <v>1.9311777135041758E-2</v>
      </c>
      <c r="R21" s="13"/>
      <c r="S21" s="22">
        <f>AVERAGE(L21,L22,L23)</f>
        <v>5.8832701107760998</v>
      </c>
      <c r="T21" s="13"/>
    </row>
    <row r="22" spans="1:20" ht="15" customHeight="1" x14ac:dyDescent="0.15">
      <c r="A22" s="2" t="s">
        <v>38</v>
      </c>
      <c r="B22" s="3" t="s">
        <v>34</v>
      </c>
      <c r="C22" s="6" t="s">
        <v>35</v>
      </c>
      <c r="D22" s="6" t="s">
        <v>36</v>
      </c>
      <c r="E22" s="6" t="s">
        <v>37</v>
      </c>
      <c r="F22" s="7">
        <v>31.017341036451501</v>
      </c>
      <c r="I22" s="15" t="s">
        <v>151</v>
      </c>
      <c r="J22" s="7">
        <v>31.017341036451501</v>
      </c>
      <c r="K22" s="7">
        <v>25.1143604327034</v>
      </c>
      <c r="L22" s="16">
        <f t="shared" si="0"/>
        <v>5.9029806037481016</v>
      </c>
      <c r="M22" s="16">
        <v>5.88</v>
      </c>
      <c r="N22" s="16">
        <f>L22-M22</f>
        <v>2.2980603748101736E-2</v>
      </c>
      <c r="O22" s="17">
        <f t="shared" ref="O22" si="1">2^-N22</f>
        <v>0.98419725394282398</v>
      </c>
      <c r="P22" s="18"/>
      <c r="Q22" s="18"/>
      <c r="R22" s="13"/>
      <c r="S22" s="13"/>
      <c r="T22" s="13"/>
    </row>
    <row r="23" spans="1:20" ht="15" customHeight="1" x14ac:dyDescent="0.15">
      <c r="A23" s="2" t="s">
        <v>39</v>
      </c>
      <c r="B23" s="3" t="s">
        <v>34</v>
      </c>
      <c r="C23" s="6" t="s">
        <v>35</v>
      </c>
      <c r="D23" s="6" t="s">
        <v>36</v>
      </c>
      <c r="E23" s="6" t="s">
        <v>37</v>
      </c>
      <c r="F23" s="7">
        <v>31.0281217392237</v>
      </c>
      <c r="I23" s="15" t="s">
        <v>152</v>
      </c>
      <c r="J23" s="7">
        <v>31.0281217392237</v>
      </c>
      <c r="K23" s="7">
        <v>25.125341663123599</v>
      </c>
      <c r="L23" s="16">
        <f t="shared" si="0"/>
        <v>5.9027800761001004</v>
      </c>
      <c r="M23" s="16">
        <v>5.88</v>
      </c>
      <c r="N23" s="16">
        <f t="shared" ref="N23" si="2">L23-M23</f>
        <v>2.2780076100100466E-2</v>
      </c>
      <c r="O23" s="17">
        <f>2^-N23</f>
        <v>0.98433406211884278</v>
      </c>
      <c r="P23" s="18"/>
      <c r="Q23" s="18"/>
      <c r="R23" s="13"/>
      <c r="S23" s="13"/>
      <c r="T23" s="13"/>
    </row>
    <row r="24" spans="1:20" ht="15" customHeight="1" x14ac:dyDescent="0.15">
      <c r="A24" s="2" t="s">
        <v>40</v>
      </c>
      <c r="B24" s="3" t="s">
        <v>34</v>
      </c>
      <c r="C24" s="6" t="s">
        <v>35</v>
      </c>
      <c r="D24" s="6" t="s">
        <v>36</v>
      </c>
      <c r="E24" s="6" t="s">
        <v>41</v>
      </c>
      <c r="F24" s="7">
        <v>25.055600396253201</v>
      </c>
      <c r="I24" s="15" t="s">
        <v>153</v>
      </c>
      <c r="J24" s="7">
        <v>30.982683358520699</v>
      </c>
      <c r="K24" s="7">
        <v>24.0246871028755</v>
      </c>
      <c r="L24" s="16">
        <f t="shared" si="0"/>
        <v>6.9579962556451989</v>
      </c>
      <c r="M24" s="16">
        <v>5.88</v>
      </c>
      <c r="N24" s="16">
        <f>L24-M24</f>
        <v>1.077996255645199</v>
      </c>
      <c r="O24" s="17">
        <f>2^-N24</f>
        <v>0.47368626469814673</v>
      </c>
      <c r="P24" s="17">
        <f>AVERAGE(O24:O26)</f>
        <v>0.55781633483697446</v>
      </c>
      <c r="Q24" s="18">
        <f>_xlfn.STDEV.S(O24:O26)</f>
        <v>8.7640736442164982E-2</v>
      </c>
      <c r="R24" s="13"/>
      <c r="S24" s="13"/>
      <c r="T24" s="13"/>
    </row>
    <row r="25" spans="1:20" ht="15" customHeight="1" x14ac:dyDescent="0.15">
      <c r="A25" s="2" t="s">
        <v>42</v>
      </c>
      <c r="B25" s="3" t="s">
        <v>34</v>
      </c>
      <c r="C25" s="6" t="s">
        <v>35</v>
      </c>
      <c r="D25" s="6" t="s">
        <v>36</v>
      </c>
      <c r="E25" s="6" t="s">
        <v>41</v>
      </c>
      <c r="F25" s="7">
        <v>25.1143604327034</v>
      </c>
      <c r="I25" s="15" t="s">
        <v>154</v>
      </c>
      <c r="J25" s="7">
        <v>30.7765066266921</v>
      </c>
      <c r="K25" s="7">
        <v>24.037083967832999</v>
      </c>
      <c r="L25" s="16">
        <f t="shared" si="0"/>
        <v>6.7394226588591017</v>
      </c>
      <c r="M25" s="16">
        <v>5.88</v>
      </c>
      <c r="N25" s="16">
        <f t="shared" ref="N25" si="3">L25-M25</f>
        <v>0.85942265885910185</v>
      </c>
      <c r="O25" s="17">
        <f t="shared" ref="O25" si="4">2^-N25</f>
        <v>0.55117308356872441</v>
      </c>
      <c r="P25" s="18"/>
      <c r="Q25" s="18"/>
      <c r="R25" s="13"/>
      <c r="S25" s="13"/>
      <c r="T25" s="13"/>
    </row>
    <row r="26" spans="1:20" ht="15" customHeight="1" x14ac:dyDescent="0.15">
      <c r="A26" s="2" t="s">
        <v>43</v>
      </c>
      <c r="B26" s="3" t="s">
        <v>34</v>
      </c>
      <c r="C26" s="6" t="s">
        <v>35</v>
      </c>
      <c r="D26" s="6" t="s">
        <v>36</v>
      </c>
      <c r="E26" s="6" t="s">
        <v>41</v>
      </c>
      <c r="F26" s="7">
        <v>25.125341663123599</v>
      </c>
      <c r="I26" s="15" t="s">
        <v>155</v>
      </c>
      <c r="J26" s="7">
        <v>30.631373300424901</v>
      </c>
      <c r="K26" s="7">
        <v>24.126751221307199</v>
      </c>
      <c r="L26" s="16">
        <f t="shared" si="0"/>
        <v>6.5046220791177021</v>
      </c>
      <c r="M26" s="16">
        <v>5.88</v>
      </c>
      <c r="N26" s="16">
        <f>L26-M26</f>
        <v>0.62462207911770218</v>
      </c>
      <c r="O26" s="17">
        <f>2^-N26</f>
        <v>0.6485896562440524</v>
      </c>
      <c r="P26" s="18"/>
      <c r="Q26" s="18"/>
      <c r="R26" s="13"/>
      <c r="S26" s="13"/>
      <c r="T26" s="13"/>
    </row>
    <row r="27" spans="1:20" ht="15" customHeight="1" x14ac:dyDescent="0.15">
      <c r="A27" s="2" t="s">
        <v>44</v>
      </c>
      <c r="B27" s="3" t="s">
        <v>34</v>
      </c>
      <c r="C27" s="6" t="s">
        <v>35</v>
      </c>
      <c r="D27" s="6" t="s">
        <v>36</v>
      </c>
      <c r="E27" s="6" t="s">
        <v>45</v>
      </c>
      <c r="F27" s="7">
        <v>27.529853063175</v>
      </c>
      <c r="I27" s="15" t="s">
        <v>156</v>
      </c>
      <c r="J27" s="7">
        <v>30.426899609754901</v>
      </c>
      <c r="K27" s="7">
        <v>24.163043196118402</v>
      </c>
      <c r="L27" s="16">
        <f>J27-K27</f>
        <v>6.2638564136364998</v>
      </c>
      <c r="M27" s="16">
        <v>5.88</v>
      </c>
      <c r="N27" s="16">
        <f t="shared" ref="N27:N29" si="5">L27-M27</f>
        <v>0.38385641363649992</v>
      </c>
      <c r="O27" s="17">
        <f t="shared" ref="O27:O28" si="6">2^-N27</f>
        <v>0.76638625203659538</v>
      </c>
      <c r="P27" s="17">
        <f>AVERAGE(O27:O29)</f>
        <v>0.771982596427641</v>
      </c>
      <c r="Q27" s="18">
        <f>_xlfn.STDEV.P(O27:O29)</f>
        <v>0.14741197645419388</v>
      </c>
      <c r="R27" s="13"/>
      <c r="S27" s="13"/>
      <c r="T27" s="13"/>
    </row>
    <row r="28" spans="1:20" ht="15" customHeight="1" x14ac:dyDescent="0.15">
      <c r="A28" s="2" t="s">
        <v>46</v>
      </c>
      <c r="B28" s="3" t="s">
        <v>34</v>
      </c>
      <c r="C28" s="6" t="s">
        <v>35</v>
      </c>
      <c r="D28" s="6" t="s">
        <v>36</v>
      </c>
      <c r="E28" s="6" t="s">
        <v>45</v>
      </c>
      <c r="F28" s="7">
        <v>27.5801201528222</v>
      </c>
      <c r="I28" s="15" t="s">
        <v>157</v>
      </c>
      <c r="J28" s="7">
        <v>30.174535183842401</v>
      </c>
      <c r="K28" s="7">
        <v>24.228497171656301</v>
      </c>
      <c r="L28" s="16">
        <f>J28-K28</f>
        <v>5.9460380121861007</v>
      </c>
      <c r="M28" s="16">
        <v>5.88</v>
      </c>
      <c r="N28" s="16">
        <f t="shared" si="5"/>
        <v>6.6038012186100836E-2</v>
      </c>
      <c r="O28" s="17">
        <f t="shared" si="6"/>
        <v>0.95525776688136366</v>
      </c>
      <c r="P28" s="18"/>
      <c r="Q28" s="18"/>
      <c r="R28" s="13"/>
      <c r="S28" s="13"/>
      <c r="T28" s="13"/>
    </row>
    <row r="29" spans="1:20" ht="15" customHeight="1" x14ac:dyDescent="0.15">
      <c r="A29" s="2" t="s">
        <v>47</v>
      </c>
      <c r="B29" s="3" t="s">
        <v>34</v>
      </c>
      <c r="C29" s="6" t="s">
        <v>35</v>
      </c>
      <c r="D29" s="6" t="s">
        <v>36</v>
      </c>
      <c r="E29" s="6" t="s">
        <v>45</v>
      </c>
      <c r="F29" s="7">
        <v>27.528909374126101</v>
      </c>
      <c r="I29" s="15" t="s">
        <v>158</v>
      </c>
      <c r="J29" s="7">
        <v>30.789624824943001</v>
      </c>
      <c r="K29" s="7">
        <v>24.158897263737799</v>
      </c>
      <c r="L29" s="16">
        <f>J29-K29</f>
        <v>6.6307275612052017</v>
      </c>
      <c r="M29" s="16">
        <v>5.88</v>
      </c>
      <c r="N29" s="16">
        <f t="shared" si="5"/>
        <v>0.75072756120520179</v>
      </c>
      <c r="O29" s="17">
        <f>2^-N29</f>
        <v>0.59430377036496407</v>
      </c>
      <c r="P29" s="18"/>
      <c r="Q29" s="18"/>
      <c r="R29" s="13"/>
      <c r="S29" s="13"/>
      <c r="T29" s="13"/>
    </row>
    <row r="30" spans="1:20" ht="15" customHeight="1" x14ac:dyDescent="0.15">
      <c r="A30" s="2" t="s">
        <v>48</v>
      </c>
      <c r="B30" s="3" t="s">
        <v>34</v>
      </c>
      <c r="C30" s="6" t="s">
        <v>49</v>
      </c>
      <c r="D30" s="6" t="s">
        <v>36</v>
      </c>
      <c r="E30" s="6" t="s">
        <v>50</v>
      </c>
      <c r="F30" s="7">
        <v>32.807380040779002</v>
      </c>
      <c r="I30" s="13"/>
      <c r="J30" s="13"/>
      <c r="K30" s="13"/>
      <c r="L30" s="13"/>
      <c r="M30" s="16"/>
      <c r="N30" s="13"/>
      <c r="O30" s="13"/>
      <c r="P30" s="13"/>
      <c r="Q30" s="13"/>
      <c r="R30" s="13"/>
      <c r="S30" s="13"/>
      <c r="T30" s="13"/>
    </row>
    <row r="31" spans="1:20" ht="15" customHeight="1" x14ac:dyDescent="0.15">
      <c r="A31" s="2" t="s">
        <v>51</v>
      </c>
      <c r="B31" s="3" t="s">
        <v>34</v>
      </c>
      <c r="C31" s="6" t="s">
        <v>49</v>
      </c>
      <c r="D31" s="6" t="s">
        <v>36</v>
      </c>
      <c r="E31" s="6" t="s">
        <v>50</v>
      </c>
      <c r="F31" s="7">
        <v>32.074944807191201</v>
      </c>
      <c r="H31" s="7"/>
      <c r="I31" s="15" t="s">
        <v>159</v>
      </c>
      <c r="J31" s="7">
        <v>29.042822139159</v>
      </c>
      <c r="K31" s="7">
        <v>22.8257216450267</v>
      </c>
      <c r="L31" s="16">
        <f t="shared" ref="L31:L33" si="7">J31-K31</f>
        <v>6.2171004941322998</v>
      </c>
      <c r="M31" s="16">
        <v>5.88</v>
      </c>
      <c r="N31" s="16">
        <f t="shared" ref="N31:N39" si="8">L31-M31</f>
        <v>0.33710049413229992</v>
      </c>
      <c r="O31" s="17">
        <f t="shared" ref="O31:O39" si="9">2^-N31</f>
        <v>0.79163072115184219</v>
      </c>
      <c r="P31" s="17">
        <f>AVERAGE(O31:O33)</f>
        <v>0.78081574975853341</v>
      </c>
      <c r="Q31" s="18">
        <f>_xlfn.STDEV.P(O31:O33)</f>
        <v>3.8277237232271125E-2</v>
      </c>
      <c r="R31" s="13"/>
      <c r="S31" s="14" t="s">
        <v>149</v>
      </c>
      <c r="T31" s="13"/>
    </row>
    <row r="32" spans="1:20" ht="15" customHeight="1" x14ac:dyDescent="0.15">
      <c r="A32" s="2" t="s">
        <v>52</v>
      </c>
      <c r="B32" s="3" t="s">
        <v>34</v>
      </c>
      <c r="C32" s="6" t="s">
        <v>49</v>
      </c>
      <c r="D32" s="6" t="s">
        <v>36</v>
      </c>
      <c r="E32" s="6" t="s">
        <v>50</v>
      </c>
      <c r="F32" s="7">
        <v>32.377964770947798</v>
      </c>
      <c r="H32" s="7"/>
      <c r="I32" s="15" t="s">
        <v>160</v>
      </c>
      <c r="J32" s="7">
        <v>29.074736154249301</v>
      </c>
      <c r="K32" s="7">
        <v>22.910792844584499</v>
      </c>
      <c r="L32" s="16">
        <f t="shared" si="7"/>
        <v>6.163943309664802</v>
      </c>
      <c r="M32" s="16">
        <v>5.88</v>
      </c>
      <c r="N32" s="16">
        <f t="shared" si="8"/>
        <v>0.28394330966480208</v>
      </c>
      <c r="O32" s="17">
        <f t="shared" si="9"/>
        <v>0.82134297458153682</v>
      </c>
      <c r="P32" s="18"/>
      <c r="Q32" s="18"/>
      <c r="R32" s="13"/>
      <c r="S32" s="21">
        <f>AVERAGE(L31,L32,L33)</f>
        <v>6.2387054077678679</v>
      </c>
      <c r="T32" s="13"/>
    </row>
    <row r="33" spans="1:20" ht="15" customHeight="1" x14ac:dyDescent="0.15">
      <c r="A33" s="2" t="s">
        <v>53</v>
      </c>
      <c r="B33" s="3" t="s">
        <v>34</v>
      </c>
      <c r="C33" s="6" t="s">
        <v>54</v>
      </c>
      <c r="D33" s="6" t="s">
        <v>36</v>
      </c>
      <c r="E33" s="6" t="s">
        <v>37</v>
      </c>
      <c r="F33" s="7">
        <v>29.042822139159</v>
      </c>
      <c r="H33" s="7"/>
      <c r="I33" s="15" t="s">
        <v>161</v>
      </c>
      <c r="J33" s="7">
        <v>29.154989572895701</v>
      </c>
      <c r="K33" s="7">
        <v>22.819917153389198</v>
      </c>
      <c r="L33" s="16">
        <f t="shared" si="7"/>
        <v>6.3350724195065027</v>
      </c>
      <c r="M33" s="16">
        <v>5.88</v>
      </c>
      <c r="N33" s="16">
        <f t="shared" si="8"/>
        <v>0.45507241950650279</v>
      </c>
      <c r="O33" s="17">
        <f t="shared" si="9"/>
        <v>0.72947355354222088</v>
      </c>
      <c r="P33" s="18"/>
      <c r="Q33" s="18"/>
      <c r="R33" s="13"/>
      <c r="S33" s="13"/>
      <c r="T33" s="13"/>
    </row>
    <row r="34" spans="1:20" ht="15" customHeight="1" x14ac:dyDescent="0.15">
      <c r="A34" s="2" t="s">
        <v>55</v>
      </c>
      <c r="B34" s="3" t="s">
        <v>34</v>
      </c>
      <c r="C34" s="6" t="s">
        <v>54</v>
      </c>
      <c r="D34" s="6" t="s">
        <v>36</v>
      </c>
      <c r="E34" s="6" t="s">
        <v>37</v>
      </c>
      <c r="F34" s="7">
        <v>29.074736154249301</v>
      </c>
      <c r="H34" s="7"/>
      <c r="I34" s="15" t="s">
        <v>162</v>
      </c>
      <c r="J34" s="7">
        <v>28.077140812905601</v>
      </c>
      <c r="K34" s="7">
        <v>21.5694799052722</v>
      </c>
      <c r="L34" s="16">
        <f>J34-K34</f>
        <v>6.5076609076334009</v>
      </c>
      <c r="M34" s="16">
        <v>5.88</v>
      </c>
      <c r="N34" s="16">
        <f t="shared" si="8"/>
        <v>0.62766090763340099</v>
      </c>
      <c r="O34" s="17">
        <f t="shared" si="9"/>
        <v>0.64722493370758372</v>
      </c>
      <c r="P34" s="17">
        <f>AVERAGE(O34:O36)</f>
        <v>0.70682925612630976</v>
      </c>
      <c r="Q34" s="18">
        <f>_xlfn.STDEV.S(O34:O36)</f>
        <v>7.6361139815609644E-2</v>
      </c>
      <c r="R34" s="13"/>
      <c r="S34" s="13"/>
      <c r="T34" s="13"/>
    </row>
    <row r="35" spans="1:20" ht="15" customHeight="1" x14ac:dyDescent="0.15">
      <c r="A35" s="2" t="s">
        <v>56</v>
      </c>
      <c r="B35" s="3" t="s">
        <v>34</v>
      </c>
      <c r="C35" s="6" t="s">
        <v>54</v>
      </c>
      <c r="D35" s="6" t="s">
        <v>36</v>
      </c>
      <c r="E35" s="6" t="s">
        <v>37</v>
      </c>
      <c r="F35" s="7">
        <v>29.154989572895701</v>
      </c>
      <c r="H35" s="7"/>
      <c r="I35" s="15" t="s">
        <v>163</v>
      </c>
      <c r="J35" s="7">
        <v>27.955511374897199</v>
      </c>
      <c r="K35" s="7">
        <v>21.740728088157098</v>
      </c>
      <c r="L35" s="16">
        <f>J35-K35</f>
        <v>6.2147832867401007</v>
      </c>
      <c r="M35" s="16">
        <v>5.88</v>
      </c>
      <c r="N35" s="16">
        <f t="shared" si="8"/>
        <v>0.33478328674010083</v>
      </c>
      <c r="O35" s="17">
        <f t="shared" si="9"/>
        <v>0.79290323297807486</v>
      </c>
      <c r="P35" s="18"/>
      <c r="Q35" s="18"/>
      <c r="R35" s="13"/>
      <c r="S35" s="13"/>
      <c r="T35" s="13"/>
    </row>
    <row r="36" spans="1:20" ht="15" customHeight="1" x14ac:dyDescent="0.15">
      <c r="A36" s="2" t="s">
        <v>57</v>
      </c>
      <c r="B36" s="3" t="s">
        <v>34</v>
      </c>
      <c r="C36" s="6" t="s">
        <v>54</v>
      </c>
      <c r="D36" s="6" t="s">
        <v>36</v>
      </c>
      <c r="E36" s="6" t="s">
        <v>41</v>
      </c>
      <c r="F36" s="7">
        <v>22.8257216450267</v>
      </c>
      <c r="H36" s="7"/>
      <c r="I36" s="15" t="s">
        <v>164</v>
      </c>
      <c r="J36" s="7">
        <v>28.0458249710926</v>
      </c>
      <c r="K36" s="7">
        <v>21.6101943555853</v>
      </c>
      <c r="L36" s="16">
        <f>J36-K36</f>
        <v>6.4356306155073</v>
      </c>
      <c r="M36" s="16">
        <v>5.88</v>
      </c>
      <c r="N36" s="16">
        <f t="shared" si="8"/>
        <v>0.55563061550730009</v>
      </c>
      <c r="O36" s="17">
        <f t="shared" si="9"/>
        <v>0.68035960169327026</v>
      </c>
      <c r="P36" s="18"/>
      <c r="Q36" s="18"/>
      <c r="R36" s="13"/>
      <c r="S36" s="13"/>
      <c r="T36" s="13"/>
    </row>
    <row r="37" spans="1:20" ht="15" customHeight="1" x14ac:dyDescent="0.15">
      <c r="A37" s="2" t="s">
        <v>58</v>
      </c>
      <c r="B37" s="3" t="s">
        <v>34</v>
      </c>
      <c r="C37" s="6" t="s">
        <v>54</v>
      </c>
      <c r="D37" s="6" t="s">
        <v>36</v>
      </c>
      <c r="E37" s="6" t="s">
        <v>41</v>
      </c>
      <c r="F37" s="7">
        <v>22.910792844584499</v>
      </c>
      <c r="H37" s="7"/>
      <c r="I37" s="15" t="s">
        <v>165</v>
      </c>
      <c r="J37" s="7">
        <v>32.488960878386301</v>
      </c>
      <c r="K37" s="7">
        <v>26.314548199230199</v>
      </c>
      <c r="L37" s="16">
        <f t="shared" ref="L37:L39" si="10">J37-K37</f>
        <v>6.1744126791561023</v>
      </c>
      <c r="M37" s="16">
        <v>5.88</v>
      </c>
      <c r="N37" s="16">
        <f t="shared" si="8"/>
        <v>0.29441267915610236</v>
      </c>
      <c r="O37" s="17">
        <f t="shared" si="9"/>
        <v>0.81540421572579347</v>
      </c>
      <c r="P37" s="17">
        <f>AVERAGE(O37:O39)</f>
        <v>0.82490720217552871</v>
      </c>
      <c r="Q37" s="18">
        <f>_xlfn.STDEV.P(O37:O39)</f>
        <v>3.112058515540304E-2</v>
      </c>
      <c r="R37" s="13"/>
      <c r="S37" s="13"/>
      <c r="T37" s="13"/>
    </row>
    <row r="38" spans="1:20" ht="15" customHeight="1" x14ac:dyDescent="0.15">
      <c r="A38" s="2" t="s">
        <v>59</v>
      </c>
      <c r="B38" s="3" t="s">
        <v>34</v>
      </c>
      <c r="C38" s="6" t="s">
        <v>54</v>
      </c>
      <c r="D38" s="6" t="s">
        <v>36</v>
      </c>
      <c r="E38" s="6" t="s">
        <v>41</v>
      </c>
      <c r="F38" s="7">
        <v>22.819917153389198</v>
      </c>
      <c r="H38" s="7"/>
      <c r="I38" s="15" t="s">
        <v>166</v>
      </c>
      <c r="J38" s="7">
        <v>32.385096460974999</v>
      </c>
      <c r="K38" s="7">
        <v>26.2989912890352</v>
      </c>
      <c r="L38" s="16">
        <f t="shared" si="10"/>
        <v>6.0861051719397992</v>
      </c>
      <c r="M38" s="16">
        <v>5.88</v>
      </c>
      <c r="N38" s="16">
        <f t="shared" si="8"/>
        <v>0.20610517193979927</v>
      </c>
      <c r="O38" s="17">
        <f t="shared" si="9"/>
        <v>0.866874366387551</v>
      </c>
      <c r="P38" s="18"/>
      <c r="Q38" s="18"/>
      <c r="R38" s="13"/>
      <c r="S38" s="13"/>
      <c r="T38" s="13"/>
    </row>
    <row r="39" spans="1:20" ht="15" customHeight="1" x14ac:dyDescent="0.15">
      <c r="A39" s="2" t="s">
        <v>60</v>
      </c>
      <c r="B39" s="3" t="s">
        <v>34</v>
      </c>
      <c r="C39" s="6" t="s">
        <v>54</v>
      </c>
      <c r="D39" s="6" t="s">
        <v>36</v>
      </c>
      <c r="E39" s="6" t="s">
        <v>45</v>
      </c>
      <c r="F39" s="7">
        <v>25.1236407885633</v>
      </c>
      <c r="I39" s="15" t="s">
        <v>167</v>
      </c>
      <c r="J39" s="7">
        <v>32.454909463001599</v>
      </c>
      <c r="K39" s="7">
        <v>26.239288579263601</v>
      </c>
      <c r="L39" s="16">
        <f t="shared" si="10"/>
        <v>6.2156208837379978</v>
      </c>
      <c r="M39" s="16">
        <v>5.88</v>
      </c>
      <c r="N39" s="16">
        <f t="shared" si="8"/>
        <v>0.33562088373799792</v>
      </c>
      <c r="O39" s="17">
        <f t="shared" si="9"/>
        <v>0.79244302441324155</v>
      </c>
      <c r="P39" s="18"/>
      <c r="Q39" s="18"/>
      <c r="R39" s="13"/>
      <c r="S39" s="13"/>
      <c r="T39" s="13"/>
    </row>
    <row r="40" spans="1:20" ht="15" customHeight="1" x14ac:dyDescent="0.15">
      <c r="A40" s="2" t="s">
        <v>61</v>
      </c>
      <c r="B40" s="3" t="s">
        <v>34</v>
      </c>
      <c r="C40" s="6" t="s">
        <v>54</v>
      </c>
      <c r="D40" s="6" t="s">
        <v>36</v>
      </c>
      <c r="E40" s="6" t="s">
        <v>45</v>
      </c>
      <c r="F40" s="7">
        <v>25.008578354122701</v>
      </c>
      <c r="I40" s="13"/>
      <c r="J40" s="13"/>
      <c r="K40" s="13"/>
      <c r="L40" s="13"/>
      <c r="M40" s="16"/>
      <c r="N40" s="13"/>
      <c r="O40" s="13"/>
      <c r="P40" s="13"/>
      <c r="Q40" s="13"/>
      <c r="R40" s="13"/>
      <c r="S40" s="13"/>
      <c r="T40" s="13"/>
    </row>
    <row r="41" spans="1:20" ht="15" customHeight="1" x14ac:dyDescent="0.15">
      <c r="A41" s="2" t="s">
        <v>62</v>
      </c>
      <c r="B41" s="3" t="s">
        <v>34</v>
      </c>
      <c r="C41" s="6" t="s">
        <v>54</v>
      </c>
      <c r="D41" s="6" t="s">
        <v>36</v>
      </c>
      <c r="E41" s="6" t="s">
        <v>45</v>
      </c>
      <c r="F41" s="7">
        <v>25.1081912480741</v>
      </c>
      <c r="I41" s="15" t="s">
        <v>168</v>
      </c>
      <c r="J41" s="7">
        <v>32.184577369342399</v>
      </c>
      <c r="K41" s="7">
        <v>27.282229785646798</v>
      </c>
      <c r="L41" s="16">
        <f t="shared" ref="L41:L46" si="11">J41-K41</f>
        <v>4.902347583695601</v>
      </c>
      <c r="M41" s="16">
        <v>5.88</v>
      </c>
      <c r="N41" s="16">
        <f t="shared" ref="N41:N49" si="12">L41-M41</f>
        <v>-0.97765241630439892</v>
      </c>
      <c r="O41" s="17">
        <f t="shared" ref="O41:O49" si="13">2^-N41</f>
        <v>1.9692583817911913</v>
      </c>
      <c r="P41" s="17">
        <f>AVERAGE(O41:O43)</f>
        <v>1.49543938718314</v>
      </c>
      <c r="Q41" s="18">
        <f>_xlfn.STDEV.P(O41:O43)</f>
        <v>0.48956405535972142</v>
      </c>
      <c r="R41" s="13"/>
      <c r="S41" s="14" t="s">
        <v>149</v>
      </c>
      <c r="T41" s="13"/>
    </row>
    <row r="42" spans="1:20" ht="15" customHeight="1" x14ac:dyDescent="0.15">
      <c r="A42" s="2" t="s">
        <v>63</v>
      </c>
      <c r="B42" s="3" t="s">
        <v>34</v>
      </c>
      <c r="C42" s="6" t="s">
        <v>49</v>
      </c>
      <c r="D42" s="6" t="s">
        <v>36</v>
      </c>
      <c r="E42" s="6" t="s">
        <v>50</v>
      </c>
      <c r="F42" s="7">
        <v>26.149424405352999</v>
      </c>
      <c r="I42" s="15" t="s">
        <v>169</v>
      </c>
      <c r="J42" s="7">
        <v>33.327306647442299</v>
      </c>
      <c r="K42" s="7">
        <v>27.163365913549701</v>
      </c>
      <c r="L42" s="16">
        <f t="shared" si="11"/>
        <v>6.1639407338925984</v>
      </c>
      <c r="M42" s="16">
        <v>5.88</v>
      </c>
      <c r="N42" s="16">
        <f t="shared" si="12"/>
        <v>0.28394073389259855</v>
      </c>
      <c r="O42" s="17">
        <f t="shared" si="13"/>
        <v>0.82134444099975568</v>
      </c>
      <c r="P42" s="18"/>
      <c r="Q42" s="18"/>
      <c r="R42" s="13"/>
      <c r="S42" s="19">
        <f>AVERAGE(L41,L42,L43)</f>
        <v>5.3947981046201674</v>
      </c>
      <c r="T42" s="13"/>
    </row>
    <row r="43" spans="1:20" ht="15" customHeight="1" x14ac:dyDescent="0.15">
      <c r="A43" s="2" t="s">
        <v>64</v>
      </c>
      <c r="B43" s="3" t="s">
        <v>34</v>
      </c>
      <c r="C43" s="6" t="s">
        <v>49</v>
      </c>
      <c r="D43" s="6" t="s">
        <v>36</v>
      </c>
      <c r="E43" s="6" t="s">
        <v>50</v>
      </c>
      <c r="F43" s="7">
        <v>25.995932022668399</v>
      </c>
      <c r="I43" s="15" t="s">
        <v>170</v>
      </c>
      <c r="J43" s="7">
        <v>32.250195803298503</v>
      </c>
      <c r="K43" s="7">
        <v>27.132089807026201</v>
      </c>
      <c r="L43" s="16">
        <f t="shared" si="11"/>
        <v>5.1181059962723019</v>
      </c>
      <c r="M43" s="16">
        <v>5.88</v>
      </c>
      <c r="N43" s="16">
        <f t="shared" si="12"/>
        <v>-0.761894003727698</v>
      </c>
      <c r="O43" s="17">
        <f t="shared" si="13"/>
        <v>1.6957153387584729</v>
      </c>
      <c r="P43" s="18"/>
      <c r="Q43" s="18"/>
      <c r="R43" s="13"/>
      <c r="S43" s="13"/>
      <c r="T43" s="13"/>
    </row>
    <row r="44" spans="1:20" ht="15" customHeight="1" x14ac:dyDescent="0.15">
      <c r="A44" s="2" t="s">
        <v>65</v>
      </c>
      <c r="B44" s="3" t="s">
        <v>34</v>
      </c>
      <c r="C44" s="6" t="s">
        <v>49</v>
      </c>
      <c r="D44" s="6" t="s">
        <v>36</v>
      </c>
      <c r="E44" s="6" t="s">
        <v>50</v>
      </c>
      <c r="F44" s="7">
        <v>26.022944071909802</v>
      </c>
      <c r="G44" s="7"/>
      <c r="I44" s="15" t="s">
        <v>171</v>
      </c>
      <c r="J44" s="7">
        <v>29.6706012891078</v>
      </c>
      <c r="K44" s="7">
        <v>22.227232245284199</v>
      </c>
      <c r="L44" s="16">
        <f t="shared" si="11"/>
        <v>7.4433690438236013</v>
      </c>
      <c r="M44" s="16">
        <v>5.88</v>
      </c>
      <c r="N44" s="16">
        <f t="shared" si="12"/>
        <v>1.5633690438236014</v>
      </c>
      <c r="O44" s="17">
        <f t="shared" si="13"/>
        <v>0.3383600056321025</v>
      </c>
      <c r="P44" s="17">
        <f>AVERAGE(O44:O46)</f>
        <v>0.36692474823280602</v>
      </c>
      <c r="Q44" s="18">
        <f>_xlfn.STDEV.S(O44:O46)</f>
        <v>3.1993212187276965E-2</v>
      </c>
      <c r="R44" s="13"/>
      <c r="S44" s="13"/>
      <c r="T44" s="13"/>
    </row>
    <row r="45" spans="1:20" ht="15" customHeight="1" x14ac:dyDescent="0.15">
      <c r="A45" s="2" t="s">
        <v>66</v>
      </c>
      <c r="B45" s="3" t="s">
        <v>34</v>
      </c>
      <c r="C45" s="6" t="s">
        <v>67</v>
      </c>
      <c r="D45" s="6" t="s">
        <v>36</v>
      </c>
      <c r="E45" s="6" t="s">
        <v>68</v>
      </c>
      <c r="F45" s="7">
        <v>32.184577369342399</v>
      </c>
      <c r="G45" s="7"/>
      <c r="I45" s="15" t="s">
        <v>172</v>
      </c>
      <c r="J45" s="7">
        <v>29.444284886518702</v>
      </c>
      <c r="K45" s="7">
        <v>22.247739622570201</v>
      </c>
      <c r="L45" s="16">
        <f t="shared" si="11"/>
        <v>7.1965452639485008</v>
      </c>
      <c r="M45" s="16">
        <v>5.88</v>
      </c>
      <c r="N45" s="16">
        <f t="shared" si="12"/>
        <v>1.3165452639485009</v>
      </c>
      <c r="O45" s="17">
        <f t="shared" si="13"/>
        <v>0.40149522531405296</v>
      </c>
      <c r="P45" s="18"/>
      <c r="Q45" s="18"/>
      <c r="R45" s="13"/>
      <c r="S45" s="13"/>
      <c r="T45" s="13"/>
    </row>
    <row r="46" spans="1:20" ht="15" customHeight="1" x14ac:dyDescent="0.15">
      <c r="A46" s="2" t="s">
        <v>69</v>
      </c>
      <c r="B46" s="3" t="s">
        <v>34</v>
      </c>
      <c r="C46" s="6" t="s">
        <v>67</v>
      </c>
      <c r="D46" s="6" t="s">
        <v>36</v>
      </c>
      <c r="E46" s="6" t="s">
        <v>68</v>
      </c>
      <c r="F46" s="7">
        <v>33.327306647442299</v>
      </c>
      <c r="G46" s="7"/>
      <c r="I46" s="15" t="s">
        <v>173</v>
      </c>
      <c r="J46" s="7">
        <v>29.543070865581701</v>
      </c>
      <c r="K46" s="7">
        <v>22.192817919259301</v>
      </c>
      <c r="L46" s="16">
        <f t="shared" si="11"/>
        <v>7.3502529463223993</v>
      </c>
      <c r="M46" s="16">
        <v>5.88</v>
      </c>
      <c r="N46" s="16">
        <f t="shared" si="12"/>
        <v>1.4702529463223994</v>
      </c>
      <c r="O46" s="17">
        <f t="shared" si="13"/>
        <v>0.3609190137522626</v>
      </c>
      <c r="P46" s="18"/>
      <c r="Q46" s="18"/>
      <c r="R46" s="13"/>
      <c r="S46" s="13"/>
      <c r="T46" s="13"/>
    </row>
    <row r="47" spans="1:20" ht="15" customHeight="1" x14ac:dyDescent="0.15">
      <c r="A47" s="2" t="s">
        <v>70</v>
      </c>
      <c r="B47" s="3" t="s">
        <v>34</v>
      </c>
      <c r="C47" s="6" t="s">
        <v>67</v>
      </c>
      <c r="D47" s="6" t="s">
        <v>36</v>
      </c>
      <c r="E47" s="6" t="s">
        <v>68</v>
      </c>
      <c r="F47" s="7">
        <v>32.250195803298503</v>
      </c>
      <c r="G47" s="7"/>
      <c r="I47" s="15" t="s">
        <v>174</v>
      </c>
      <c r="J47" s="7">
        <v>32.807380040779002</v>
      </c>
      <c r="K47" s="7">
        <v>26.149424405352999</v>
      </c>
      <c r="L47" s="16">
        <f t="shared" ref="L47" si="14">J47-K47</f>
        <v>6.6579556354260028</v>
      </c>
      <c r="M47" s="16">
        <v>5.88</v>
      </c>
      <c r="N47" s="16">
        <f t="shared" si="12"/>
        <v>0.77795563542600288</v>
      </c>
      <c r="O47" s="17">
        <f t="shared" si="13"/>
        <v>0.58319261847931847</v>
      </c>
      <c r="P47" s="17">
        <f>AVERAGE(O47:O49)</f>
        <v>0.72459851947279386</v>
      </c>
      <c r="Q47" s="18">
        <f>_xlfn.STDEV.S(O47:O49)</f>
        <v>0.14404577751440792</v>
      </c>
      <c r="R47" s="13"/>
      <c r="S47" s="13"/>
      <c r="T47" s="13"/>
    </row>
    <row r="48" spans="1:20" ht="15" customHeight="1" x14ac:dyDescent="0.15">
      <c r="A48" s="2" t="s">
        <v>71</v>
      </c>
      <c r="B48" s="3" t="s">
        <v>34</v>
      </c>
      <c r="C48" s="6" t="s">
        <v>67</v>
      </c>
      <c r="D48" s="6" t="s">
        <v>36</v>
      </c>
      <c r="E48" s="6" t="s">
        <v>41</v>
      </c>
      <c r="F48" s="7">
        <v>27.282229785646798</v>
      </c>
      <c r="G48" s="7"/>
      <c r="I48" s="15" t="s">
        <v>175</v>
      </c>
      <c r="J48" s="7">
        <v>32.074944807191201</v>
      </c>
      <c r="K48" s="7">
        <v>25.995932022668399</v>
      </c>
      <c r="L48" s="16">
        <f>J48-K48</f>
        <v>6.0790127845228028</v>
      </c>
      <c r="M48" s="16">
        <v>5.88</v>
      </c>
      <c r="N48" s="16">
        <f t="shared" si="12"/>
        <v>0.19901278452280291</v>
      </c>
      <c r="O48" s="17">
        <f t="shared" si="13"/>
        <v>0.87114647239485854</v>
      </c>
      <c r="P48" s="18"/>
      <c r="Q48" s="18"/>
      <c r="R48" s="13"/>
      <c r="S48" s="13"/>
      <c r="T48" s="13"/>
    </row>
    <row r="49" spans="1:20" ht="15" customHeight="1" x14ac:dyDescent="0.15">
      <c r="A49" s="2" t="s">
        <v>72</v>
      </c>
      <c r="B49" s="3" t="s">
        <v>34</v>
      </c>
      <c r="C49" s="6" t="s">
        <v>67</v>
      </c>
      <c r="D49" s="6" t="s">
        <v>36</v>
      </c>
      <c r="E49" s="6" t="s">
        <v>41</v>
      </c>
      <c r="F49" s="7">
        <v>27.163365913549701</v>
      </c>
      <c r="G49" s="7"/>
      <c r="I49" s="15" t="s">
        <v>176</v>
      </c>
      <c r="J49" s="7">
        <v>32.377964770947798</v>
      </c>
      <c r="K49" s="7">
        <v>26.022944071909802</v>
      </c>
      <c r="L49" s="16">
        <f>J49-K49</f>
        <v>6.3550206990379969</v>
      </c>
      <c r="M49" s="16">
        <v>5.88</v>
      </c>
      <c r="N49" s="16">
        <f t="shared" si="12"/>
        <v>0.47502069903799704</v>
      </c>
      <c r="O49" s="17">
        <f t="shared" si="13"/>
        <v>0.71945646754420434</v>
      </c>
      <c r="P49" s="18"/>
      <c r="Q49" s="18"/>
      <c r="R49" s="13"/>
      <c r="S49" s="13"/>
      <c r="T49" s="13"/>
    </row>
    <row r="50" spans="1:20" ht="15" customHeight="1" x14ac:dyDescent="0.15">
      <c r="A50" s="2" t="s">
        <v>73</v>
      </c>
      <c r="B50" s="3" t="s">
        <v>34</v>
      </c>
      <c r="C50" s="6" t="s">
        <v>67</v>
      </c>
      <c r="D50" s="6" t="s">
        <v>36</v>
      </c>
      <c r="E50" s="6" t="s">
        <v>41</v>
      </c>
      <c r="F50" s="7">
        <v>27.132089807026201</v>
      </c>
    </row>
    <row r="51" spans="1:20" ht="15" customHeight="1" x14ac:dyDescent="0.2">
      <c r="A51" s="2" t="s">
        <v>74</v>
      </c>
      <c r="B51" s="3" t="s">
        <v>34</v>
      </c>
      <c r="C51" s="6" t="s">
        <v>67</v>
      </c>
      <c r="D51" s="6" t="s">
        <v>36</v>
      </c>
      <c r="E51" s="6" t="s">
        <v>45</v>
      </c>
      <c r="F51" s="7">
        <v>30.381184622813102</v>
      </c>
      <c r="I51" s="9" t="s">
        <v>30</v>
      </c>
      <c r="J51" s="9" t="s">
        <v>142</v>
      </c>
      <c r="K51" s="10" t="s">
        <v>178</v>
      </c>
      <c r="L51" s="11" t="s">
        <v>143</v>
      </c>
      <c r="M51" s="12" t="s">
        <v>144</v>
      </c>
      <c r="N51" s="11" t="s">
        <v>145</v>
      </c>
      <c r="O51" s="12" t="s">
        <v>146</v>
      </c>
      <c r="P51" s="12" t="s">
        <v>147</v>
      </c>
      <c r="Q51" s="12" t="s">
        <v>148</v>
      </c>
      <c r="R51" s="13"/>
      <c r="S51" s="14" t="s">
        <v>149</v>
      </c>
      <c r="T51" s="13"/>
    </row>
    <row r="52" spans="1:20" ht="15" customHeight="1" x14ac:dyDescent="0.15">
      <c r="A52" s="2" t="s">
        <v>75</v>
      </c>
      <c r="B52" s="3" t="s">
        <v>34</v>
      </c>
      <c r="C52" s="6" t="s">
        <v>67</v>
      </c>
      <c r="D52" s="6" t="s">
        <v>36</v>
      </c>
      <c r="E52" s="6" t="s">
        <v>45</v>
      </c>
      <c r="F52" s="7">
        <v>30.252379946681</v>
      </c>
      <c r="I52" s="15" t="s">
        <v>150</v>
      </c>
      <c r="J52" s="7">
        <v>30.899650048733299</v>
      </c>
      <c r="K52" s="7">
        <v>27.529853063175</v>
      </c>
      <c r="L52" s="16">
        <f t="shared" ref="L52:L57" si="15">J52-K52</f>
        <v>3.369796985558299</v>
      </c>
      <c r="M52" s="16">
        <v>3.44</v>
      </c>
      <c r="N52" s="16">
        <f>L52-M52</f>
        <v>-7.0203014441700962E-2</v>
      </c>
      <c r="O52" s="17">
        <f>2^-N52</f>
        <v>1.0498644089810039</v>
      </c>
      <c r="P52" s="17">
        <f>AVERAGE(O52:O54)</f>
        <v>1.003860190609787</v>
      </c>
      <c r="Q52" s="18">
        <f>_xlfn.STDEV.P(O52:O54)</f>
        <v>3.6798919309613334E-2</v>
      </c>
      <c r="R52" s="13"/>
      <c r="S52" s="19">
        <f>AVERAGE(L52,L53,L54)</f>
        <v>3.435410078095066</v>
      </c>
      <c r="T52" s="13"/>
    </row>
    <row r="53" spans="1:20" ht="15" customHeight="1" x14ac:dyDescent="0.15">
      <c r="A53" s="2" t="s">
        <v>76</v>
      </c>
      <c r="B53" s="3" t="s">
        <v>34</v>
      </c>
      <c r="C53" s="6" t="s">
        <v>67</v>
      </c>
      <c r="D53" s="6" t="s">
        <v>36</v>
      </c>
      <c r="E53" s="6" t="s">
        <v>45</v>
      </c>
      <c r="F53" s="7">
        <v>30.351374795392299</v>
      </c>
      <c r="I53" s="15" t="s">
        <v>151</v>
      </c>
      <c r="J53" s="7">
        <v>31.017341036451501</v>
      </c>
      <c r="K53" s="7">
        <v>27.5801201528222</v>
      </c>
      <c r="L53" s="16">
        <f t="shared" si="15"/>
        <v>3.4372208836293012</v>
      </c>
      <c r="M53" s="16">
        <v>3.44</v>
      </c>
      <c r="N53" s="16">
        <f>L53-M53</f>
        <v>-2.7791163706987199E-3</v>
      </c>
      <c r="O53" s="17">
        <f t="shared" ref="O53" si="16">2^-N53</f>
        <v>1.0019281932552344</v>
      </c>
      <c r="P53" s="18"/>
      <c r="Q53" s="18"/>
      <c r="R53" s="13"/>
      <c r="S53" s="13"/>
      <c r="T53" s="13"/>
    </row>
    <row r="54" spans="1:20" ht="15" customHeight="1" x14ac:dyDescent="0.15">
      <c r="A54" s="2" t="s">
        <v>77</v>
      </c>
      <c r="B54" s="3" t="s">
        <v>34</v>
      </c>
      <c r="C54" s="6" t="s">
        <v>49</v>
      </c>
      <c r="D54" s="6" t="s">
        <v>36</v>
      </c>
      <c r="E54" s="6" t="s">
        <v>50</v>
      </c>
      <c r="F54" s="7">
        <v>28.337457381500901</v>
      </c>
      <c r="I54" s="15" t="s">
        <v>152</v>
      </c>
      <c r="J54" s="7">
        <v>31.0281217392237</v>
      </c>
      <c r="K54" s="7">
        <v>27.528909374126101</v>
      </c>
      <c r="L54" s="16">
        <f t="shared" si="15"/>
        <v>3.4992123650975984</v>
      </c>
      <c r="M54" s="16">
        <v>3.44</v>
      </c>
      <c r="N54" s="16">
        <f t="shared" ref="N54" si="17">L54-M54</f>
        <v>5.9212365097598418E-2</v>
      </c>
      <c r="O54" s="17">
        <f>2^-N54</f>
        <v>0.95978796959312285</v>
      </c>
      <c r="P54" s="18"/>
      <c r="Q54" s="18"/>
      <c r="R54" s="13"/>
      <c r="S54" s="13"/>
      <c r="T54" s="13"/>
    </row>
    <row r="55" spans="1:20" ht="15" customHeight="1" x14ac:dyDescent="0.15">
      <c r="A55" s="2" t="s">
        <v>78</v>
      </c>
      <c r="B55" s="3" t="s">
        <v>34</v>
      </c>
      <c r="C55" s="6" t="s">
        <v>49</v>
      </c>
      <c r="D55" s="6" t="s">
        <v>36</v>
      </c>
      <c r="E55" s="6" t="s">
        <v>50</v>
      </c>
      <c r="F55" s="7">
        <v>28.173471668644801</v>
      </c>
      <c r="I55" s="15" t="s">
        <v>153</v>
      </c>
      <c r="J55" s="7">
        <v>30.982683358520699</v>
      </c>
      <c r="K55" s="7">
        <v>26.298160363357301</v>
      </c>
      <c r="L55" s="16">
        <f t="shared" si="15"/>
        <v>4.6845229951633982</v>
      </c>
      <c r="M55" s="16">
        <v>3.44</v>
      </c>
      <c r="N55" s="16">
        <f>L55-M55</f>
        <v>1.2445229951633983</v>
      </c>
      <c r="O55" s="17">
        <f>2^-N55</f>
        <v>0.4220474184600963</v>
      </c>
      <c r="P55" s="17">
        <f>AVERAGE(O55:O57)</f>
        <v>0.47161177610723248</v>
      </c>
      <c r="Q55" s="18">
        <f>_xlfn.STDEV.S(O55:O57)</f>
        <v>4.8099019166222487E-2</v>
      </c>
      <c r="R55" s="13"/>
      <c r="S55" s="13"/>
      <c r="T55" s="13"/>
    </row>
    <row r="56" spans="1:20" ht="15" customHeight="1" x14ac:dyDescent="0.15">
      <c r="A56" s="2" t="s">
        <v>79</v>
      </c>
      <c r="B56" s="3" t="s">
        <v>34</v>
      </c>
      <c r="C56" s="6" t="s">
        <v>49</v>
      </c>
      <c r="D56" s="6" t="s">
        <v>36</v>
      </c>
      <c r="E56" s="6" t="s">
        <v>50</v>
      </c>
      <c r="F56" s="7">
        <v>28.305569132774401</v>
      </c>
      <c r="I56" s="15" t="s">
        <v>154</v>
      </c>
      <c r="J56" s="7">
        <v>30.7765066266921</v>
      </c>
      <c r="K56" s="7">
        <v>26.261565252139899</v>
      </c>
      <c r="L56" s="16">
        <f t="shared" si="15"/>
        <v>4.5149413745522011</v>
      </c>
      <c r="M56" s="16">
        <v>3.44</v>
      </c>
      <c r="N56" s="16">
        <f t="shared" ref="N56" si="18">L56-M56</f>
        <v>1.0749413745522012</v>
      </c>
      <c r="O56" s="17">
        <f t="shared" ref="O56" si="19">2^-N56</f>
        <v>0.47469034963069628</v>
      </c>
      <c r="P56" s="18"/>
      <c r="Q56" s="18"/>
      <c r="R56" s="13"/>
      <c r="S56" s="13"/>
      <c r="T56" s="13"/>
    </row>
    <row r="57" spans="1:20" ht="15" customHeight="1" x14ac:dyDescent="0.15">
      <c r="A57" s="2" t="s">
        <v>80</v>
      </c>
      <c r="B57" s="3" t="s">
        <v>34</v>
      </c>
      <c r="C57" s="6" t="s">
        <v>81</v>
      </c>
      <c r="D57" s="6" t="s">
        <v>36</v>
      </c>
      <c r="E57" s="6" t="s">
        <v>68</v>
      </c>
      <c r="F57" s="7">
        <v>30.982683358520699</v>
      </c>
      <c r="I57" s="15" t="s">
        <v>155</v>
      </c>
      <c r="J57" s="7">
        <v>30.631373300424901</v>
      </c>
      <c r="K57" s="7">
        <v>26.2426689953578</v>
      </c>
      <c r="L57" s="16">
        <f t="shared" si="15"/>
        <v>4.3887043050671011</v>
      </c>
      <c r="M57" s="16">
        <v>3.44</v>
      </c>
      <c r="N57" s="16">
        <f>L57-M57</f>
        <v>0.94870430506710113</v>
      </c>
      <c r="O57" s="17">
        <f>2^-N57</f>
        <v>0.51809756023090492</v>
      </c>
      <c r="P57" s="18"/>
      <c r="Q57" s="18"/>
      <c r="R57" s="13"/>
      <c r="S57" s="13"/>
      <c r="T57" s="13"/>
    </row>
    <row r="58" spans="1:20" ht="15" customHeight="1" x14ac:dyDescent="0.15">
      <c r="A58" s="2" t="s">
        <v>82</v>
      </c>
      <c r="B58" s="3" t="s">
        <v>34</v>
      </c>
      <c r="C58" s="6" t="s">
        <v>81</v>
      </c>
      <c r="D58" s="6" t="s">
        <v>36</v>
      </c>
      <c r="E58" s="6" t="s">
        <v>68</v>
      </c>
      <c r="F58" s="7">
        <v>30.7765066266921</v>
      </c>
      <c r="I58" s="15" t="s">
        <v>156</v>
      </c>
      <c r="J58" s="7">
        <v>30.426899609754901</v>
      </c>
      <c r="K58" s="7">
        <v>26.794758748913399</v>
      </c>
      <c r="L58" s="16">
        <f>J58-K58</f>
        <v>3.6321408608415027</v>
      </c>
      <c r="M58" s="16">
        <v>3.44</v>
      </c>
      <c r="N58" s="16">
        <f t="shared" ref="N58:N60" si="20">L58-M58</f>
        <v>0.19214086084150273</v>
      </c>
      <c r="O58" s="17">
        <f t="shared" ref="O58:O59" si="21">2^-N58</f>
        <v>0.87530586302507962</v>
      </c>
      <c r="P58" s="17">
        <f>AVERAGE(O58:O60)</f>
        <v>0.78471019742688408</v>
      </c>
      <c r="Q58" s="18">
        <f>_xlfn.STDEV.P(O58:O60)</f>
        <v>0.11829602603668918</v>
      </c>
      <c r="R58" s="13"/>
      <c r="S58" s="13"/>
      <c r="T58" s="13"/>
    </row>
    <row r="59" spans="1:20" ht="15" customHeight="1" x14ac:dyDescent="0.15">
      <c r="A59" s="2" t="s">
        <v>83</v>
      </c>
      <c r="B59" s="3" t="s">
        <v>34</v>
      </c>
      <c r="C59" s="6" t="s">
        <v>81</v>
      </c>
      <c r="D59" s="6" t="s">
        <v>36</v>
      </c>
      <c r="E59" s="6" t="s">
        <v>68</v>
      </c>
      <c r="F59" s="7">
        <v>30.631373300424901</v>
      </c>
      <c r="I59" s="15" t="s">
        <v>157</v>
      </c>
      <c r="J59" s="7">
        <v>30.174535183842401</v>
      </c>
      <c r="K59" s="7">
        <v>26.518976147131099</v>
      </c>
      <c r="L59" s="16">
        <f>J59-K59</f>
        <v>3.6555590367113027</v>
      </c>
      <c r="M59" s="16">
        <v>3.44</v>
      </c>
      <c r="N59" s="16">
        <f t="shared" si="20"/>
        <v>0.21555903671130272</v>
      </c>
      <c r="O59" s="17">
        <f t="shared" si="21"/>
        <v>0.8612123797970147</v>
      </c>
      <c r="P59" s="18"/>
      <c r="Q59" s="18"/>
      <c r="R59" s="13"/>
      <c r="S59" s="13"/>
      <c r="T59" s="13"/>
    </row>
    <row r="60" spans="1:20" ht="15" customHeight="1" x14ac:dyDescent="0.15">
      <c r="A60" s="2" t="s">
        <v>84</v>
      </c>
      <c r="B60" s="3" t="s">
        <v>34</v>
      </c>
      <c r="C60" s="6" t="s">
        <v>81</v>
      </c>
      <c r="D60" s="6" t="s">
        <v>36</v>
      </c>
      <c r="E60" s="6" t="s">
        <v>41</v>
      </c>
      <c r="F60" s="7">
        <v>24.0246871028755</v>
      </c>
      <c r="I60" s="15" t="s">
        <v>158</v>
      </c>
      <c r="J60" s="7">
        <v>30.789624824943001</v>
      </c>
      <c r="K60" s="7">
        <v>26.654398330337301</v>
      </c>
      <c r="L60" s="16">
        <f>J60-K60</f>
        <v>4.1352264946056998</v>
      </c>
      <c r="M60" s="16">
        <v>3.44</v>
      </c>
      <c r="N60" s="16">
        <f t="shared" si="20"/>
        <v>0.69522649460569985</v>
      </c>
      <c r="O60" s="17">
        <f>2^-N60</f>
        <v>0.61761234945855803</v>
      </c>
      <c r="P60" s="18"/>
      <c r="Q60" s="18"/>
      <c r="R60" s="13"/>
      <c r="S60" s="13"/>
      <c r="T60" s="13"/>
    </row>
    <row r="61" spans="1:20" ht="15" customHeight="1" x14ac:dyDescent="0.15">
      <c r="A61" s="2" t="s">
        <v>85</v>
      </c>
      <c r="B61" s="3" t="s">
        <v>34</v>
      </c>
      <c r="C61" s="6" t="s">
        <v>81</v>
      </c>
      <c r="D61" s="6" t="s">
        <v>36</v>
      </c>
      <c r="E61" s="6" t="s">
        <v>41</v>
      </c>
      <c r="F61" s="7">
        <v>24.037083967832999</v>
      </c>
      <c r="I61" s="13"/>
      <c r="J61" s="13"/>
      <c r="K61" s="13"/>
      <c r="L61" s="13"/>
      <c r="M61" s="16"/>
      <c r="N61" s="13"/>
      <c r="O61" s="13"/>
      <c r="P61" s="13"/>
      <c r="Q61" s="13"/>
      <c r="R61" s="13"/>
      <c r="S61" s="13"/>
      <c r="T61" s="13"/>
    </row>
    <row r="62" spans="1:20" ht="15" customHeight="1" x14ac:dyDescent="0.15">
      <c r="A62" s="2" t="s">
        <v>86</v>
      </c>
      <c r="B62" s="3" t="s">
        <v>34</v>
      </c>
      <c r="C62" s="6" t="s">
        <v>81</v>
      </c>
      <c r="D62" s="6" t="s">
        <v>36</v>
      </c>
      <c r="E62" s="6" t="s">
        <v>41</v>
      </c>
      <c r="F62" s="7">
        <v>24.126751221307199</v>
      </c>
      <c r="I62" s="15" t="s">
        <v>159</v>
      </c>
      <c r="J62" s="7">
        <v>29.042822139159</v>
      </c>
      <c r="K62" s="7">
        <v>25.1236407885633</v>
      </c>
      <c r="L62" s="16">
        <f t="shared" ref="L62:L64" si="22">J62-K62</f>
        <v>3.9191813505957001</v>
      </c>
      <c r="M62" s="16">
        <v>3.44</v>
      </c>
      <c r="N62" s="16">
        <f t="shared" ref="N62:N70" si="23">L62-M62</f>
        <v>0.47918135059570011</v>
      </c>
      <c r="O62" s="17">
        <f t="shared" ref="O62:O70" si="24">2^-N62</f>
        <v>0.71738458448907838</v>
      </c>
      <c r="P62" s="17">
        <f>AVERAGE(O62:O64)</f>
        <v>0.67397884900481897</v>
      </c>
      <c r="Q62" s="18">
        <f>_xlfn.STDEV.P(O62:O64)</f>
        <v>3.0899795134015133E-2</v>
      </c>
      <c r="R62" s="13"/>
      <c r="S62" s="14" t="s">
        <v>149</v>
      </c>
      <c r="T62" s="13"/>
    </row>
    <row r="63" spans="1:20" ht="15" customHeight="1" x14ac:dyDescent="0.15">
      <c r="A63" s="2" t="s">
        <v>87</v>
      </c>
      <c r="B63" s="3" t="s">
        <v>34</v>
      </c>
      <c r="C63" s="6" t="s">
        <v>81</v>
      </c>
      <c r="D63" s="6" t="s">
        <v>36</v>
      </c>
      <c r="E63" s="6" t="s">
        <v>45</v>
      </c>
      <c r="F63" s="7">
        <v>26.298160363357301</v>
      </c>
      <c r="I63" s="15" t="s">
        <v>160</v>
      </c>
      <c r="J63" s="7">
        <v>29.074736154249301</v>
      </c>
      <c r="K63" s="7">
        <v>25.008578354122701</v>
      </c>
      <c r="L63" s="16">
        <f t="shared" si="22"/>
        <v>4.0661578001266001</v>
      </c>
      <c r="M63" s="16">
        <v>3.44</v>
      </c>
      <c r="N63" s="16">
        <f t="shared" si="23"/>
        <v>0.62615780012660016</v>
      </c>
      <c r="O63" s="17">
        <f t="shared" si="24"/>
        <v>0.64789961241522753</v>
      </c>
      <c r="P63" s="18"/>
      <c r="Q63" s="18"/>
      <c r="R63" s="13"/>
      <c r="S63" s="20">
        <f>AVERAGE(L62,L63,L64)</f>
        <v>4.0107124918479675</v>
      </c>
      <c r="T63" s="13"/>
    </row>
    <row r="64" spans="1:20" ht="15" customHeight="1" x14ac:dyDescent="0.15">
      <c r="A64" s="2" t="s">
        <v>88</v>
      </c>
      <c r="B64" s="3" t="s">
        <v>34</v>
      </c>
      <c r="C64" s="6" t="s">
        <v>81</v>
      </c>
      <c r="D64" s="6" t="s">
        <v>36</v>
      </c>
      <c r="E64" s="6" t="s">
        <v>45</v>
      </c>
      <c r="F64" s="7">
        <v>26.261565252139899</v>
      </c>
      <c r="I64" s="15" t="s">
        <v>161</v>
      </c>
      <c r="J64" s="7">
        <v>29.154989572895701</v>
      </c>
      <c r="K64" s="7">
        <v>25.1081912480741</v>
      </c>
      <c r="L64" s="16">
        <f t="shared" si="22"/>
        <v>4.0467983248216015</v>
      </c>
      <c r="M64" s="16">
        <v>3.44</v>
      </c>
      <c r="N64" s="16">
        <f t="shared" si="23"/>
        <v>0.60679832482160156</v>
      </c>
      <c r="O64" s="17">
        <f t="shared" si="24"/>
        <v>0.65665235011015088</v>
      </c>
      <c r="P64" s="18"/>
      <c r="Q64" s="18"/>
      <c r="R64" s="13"/>
      <c r="S64" s="13"/>
      <c r="T64" s="13"/>
    </row>
    <row r="65" spans="1:20" ht="15" customHeight="1" x14ac:dyDescent="0.15">
      <c r="A65" s="2" t="s">
        <v>89</v>
      </c>
      <c r="B65" s="3" t="s">
        <v>34</v>
      </c>
      <c r="C65" s="6" t="s">
        <v>81</v>
      </c>
      <c r="D65" s="6" t="s">
        <v>36</v>
      </c>
      <c r="E65" s="6" t="s">
        <v>45</v>
      </c>
      <c r="F65" s="7">
        <v>26.2426689953578</v>
      </c>
      <c r="I65" s="15" t="s">
        <v>162</v>
      </c>
      <c r="J65" s="7">
        <v>28.077140812905601</v>
      </c>
      <c r="K65" s="7">
        <v>23.805229992561699</v>
      </c>
      <c r="L65" s="16">
        <f>J65-K65</f>
        <v>4.2719108203439013</v>
      </c>
      <c r="M65" s="16">
        <v>3.44</v>
      </c>
      <c r="N65" s="16">
        <f t="shared" si="23"/>
        <v>0.8319108203439014</v>
      </c>
      <c r="O65" s="17">
        <f t="shared" si="24"/>
        <v>0.56178467695290735</v>
      </c>
      <c r="P65" s="17">
        <f>AVERAGE(O65:O67)</f>
        <v>0.56557685885976616</v>
      </c>
      <c r="Q65" s="18">
        <f>_xlfn.STDEV.S(O65:O67)</f>
        <v>1.0996719981712149E-2</v>
      </c>
      <c r="R65" s="13"/>
      <c r="S65" s="13"/>
      <c r="T65" s="13"/>
    </row>
    <row r="66" spans="1:20" ht="15" customHeight="1" x14ac:dyDescent="0.15">
      <c r="A66" s="2" t="s">
        <v>90</v>
      </c>
      <c r="B66" s="3" t="s">
        <v>34</v>
      </c>
      <c r="C66" s="6" t="s">
        <v>49</v>
      </c>
      <c r="D66" s="6" t="s">
        <v>36</v>
      </c>
      <c r="E66" s="6" t="s">
        <v>50</v>
      </c>
      <c r="I66" s="15" t="s">
        <v>163</v>
      </c>
      <c r="J66" s="7">
        <v>27.955511374897199</v>
      </c>
      <c r="K66" s="7">
        <v>23.724572456844001</v>
      </c>
      <c r="L66" s="16">
        <f>J66-K66</f>
        <v>4.230938918053198</v>
      </c>
      <c r="M66" s="16">
        <v>3.44</v>
      </c>
      <c r="N66" s="16">
        <f t="shared" si="23"/>
        <v>0.79093891805319805</v>
      </c>
      <c r="O66" s="17">
        <f t="shared" si="24"/>
        <v>0.57796782321143891</v>
      </c>
      <c r="P66" s="18"/>
      <c r="Q66" s="18"/>
      <c r="R66" s="13"/>
      <c r="S66" s="13"/>
      <c r="T66" s="13"/>
    </row>
    <row r="67" spans="1:20" ht="15" customHeight="1" x14ac:dyDescent="0.15">
      <c r="A67" s="2" t="s">
        <v>91</v>
      </c>
      <c r="B67" s="3" t="s">
        <v>34</v>
      </c>
      <c r="C67" s="6" t="s">
        <v>49</v>
      </c>
      <c r="D67" s="6" t="s">
        <v>36</v>
      </c>
      <c r="E67" s="6" t="s">
        <v>50</v>
      </c>
      <c r="I67" s="15" t="s">
        <v>164</v>
      </c>
      <c r="J67" s="7">
        <v>28.0458249710926</v>
      </c>
      <c r="K67" s="7">
        <v>23.761517418007699</v>
      </c>
      <c r="L67" s="16">
        <f>J67-K67</f>
        <v>4.2843075530849006</v>
      </c>
      <c r="M67" s="16">
        <v>3.44</v>
      </c>
      <c r="N67" s="16">
        <f t="shared" si="23"/>
        <v>0.84430755308490069</v>
      </c>
      <c r="O67" s="17">
        <f t="shared" si="24"/>
        <v>0.55697807641495212</v>
      </c>
      <c r="P67" s="18"/>
      <c r="Q67" s="18"/>
      <c r="R67" s="13"/>
      <c r="S67" s="13"/>
      <c r="T67" s="13"/>
    </row>
    <row r="68" spans="1:20" ht="15" customHeight="1" x14ac:dyDescent="0.15">
      <c r="A68" s="2" t="s">
        <v>92</v>
      </c>
      <c r="B68" s="3" t="s">
        <v>34</v>
      </c>
      <c r="C68" s="6" t="s">
        <v>49</v>
      </c>
      <c r="D68" s="6" t="s">
        <v>36</v>
      </c>
      <c r="E68" s="6" t="s">
        <v>50</v>
      </c>
      <c r="I68" s="15" t="s">
        <v>165</v>
      </c>
      <c r="J68" s="7">
        <v>32.488960878386301</v>
      </c>
      <c r="K68" s="7">
        <v>28.107017785399599</v>
      </c>
      <c r="L68" s="16">
        <f t="shared" ref="L68:L70" si="25">J68-K68</f>
        <v>4.3819430929867025</v>
      </c>
      <c r="M68" s="16">
        <v>3.44</v>
      </c>
      <c r="N68" s="16">
        <f t="shared" si="23"/>
        <v>0.94194309298670253</v>
      </c>
      <c r="O68" s="17">
        <f t="shared" si="24"/>
        <v>0.52053133076204783</v>
      </c>
      <c r="P68" s="17">
        <f>AVERAGE(O68:O70)</f>
        <v>0.56188561366275314</v>
      </c>
      <c r="Q68" s="18">
        <f>_xlfn.STDEV.P(O68:O70)</f>
        <v>3.8994656370350746E-2</v>
      </c>
      <c r="R68" s="13"/>
      <c r="S68" s="13"/>
      <c r="T68" s="13"/>
    </row>
    <row r="69" spans="1:20" ht="15" customHeight="1" x14ac:dyDescent="0.15">
      <c r="A69" s="2" t="s">
        <v>93</v>
      </c>
      <c r="B69" s="3" t="s">
        <v>34</v>
      </c>
      <c r="C69" s="6" t="s">
        <v>94</v>
      </c>
      <c r="D69" s="6" t="s">
        <v>36</v>
      </c>
      <c r="E69" s="6" t="s">
        <v>68</v>
      </c>
      <c r="F69" s="7">
        <v>28.077140812905601</v>
      </c>
      <c r="I69" s="15" t="s">
        <v>166</v>
      </c>
      <c r="J69" s="7">
        <v>32.385096460974999</v>
      </c>
      <c r="K69" s="7">
        <v>28.241777581894802</v>
      </c>
      <c r="L69" s="16">
        <f t="shared" si="25"/>
        <v>4.1433188790801978</v>
      </c>
      <c r="M69" s="16">
        <v>3.44</v>
      </c>
      <c r="N69" s="16">
        <f t="shared" si="23"/>
        <v>0.70331887908019786</v>
      </c>
      <c r="O69" s="17">
        <f t="shared" si="24"/>
        <v>0.6141577278538588</v>
      </c>
      <c r="P69" s="18"/>
      <c r="Q69" s="18"/>
      <c r="R69" s="13"/>
      <c r="S69" s="13"/>
      <c r="T69" s="13"/>
    </row>
    <row r="70" spans="1:20" ht="15" customHeight="1" x14ac:dyDescent="0.15">
      <c r="A70" s="2" t="s">
        <v>95</v>
      </c>
      <c r="B70" s="3" t="s">
        <v>34</v>
      </c>
      <c r="C70" s="6" t="s">
        <v>94</v>
      </c>
      <c r="D70" s="6" t="s">
        <v>36</v>
      </c>
      <c r="E70" s="6" t="s">
        <v>68</v>
      </c>
      <c r="F70" s="7">
        <v>27.955511374897199</v>
      </c>
      <c r="I70" s="15" t="s">
        <v>167</v>
      </c>
      <c r="J70" s="7">
        <v>32.454909463001599</v>
      </c>
      <c r="K70" s="7">
        <v>28.154949328343399</v>
      </c>
      <c r="L70" s="16">
        <f t="shared" si="25"/>
        <v>4.2999601346581997</v>
      </c>
      <c r="M70" s="16">
        <v>3.44</v>
      </c>
      <c r="N70" s="16">
        <f t="shared" si="23"/>
        <v>0.85996013465819976</v>
      </c>
      <c r="O70" s="17">
        <f t="shared" si="24"/>
        <v>0.55096778237235255</v>
      </c>
      <c r="P70" s="18"/>
      <c r="Q70" s="18"/>
      <c r="R70" s="13"/>
      <c r="S70" s="13"/>
      <c r="T70" s="13"/>
    </row>
    <row r="71" spans="1:20" ht="15" customHeight="1" x14ac:dyDescent="0.15">
      <c r="A71" s="2" t="s">
        <v>96</v>
      </c>
      <c r="B71" s="3" t="s">
        <v>34</v>
      </c>
      <c r="C71" s="6" t="s">
        <v>94</v>
      </c>
      <c r="D71" s="6" t="s">
        <v>36</v>
      </c>
      <c r="E71" s="6" t="s">
        <v>68</v>
      </c>
      <c r="F71" s="7">
        <v>28.0458249710926</v>
      </c>
      <c r="I71" s="13"/>
      <c r="J71" s="13"/>
      <c r="K71" s="13"/>
      <c r="L71" s="13"/>
      <c r="M71" s="16"/>
      <c r="N71" s="13"/>
      <c r="O71" s="13"/>
      <c r="P71" s="13"/>
      <c r="Q71" s="13"/>
      <c r="R71" s="13"/>
      <c r="S71" s="13"/>
      <c r="T71" s="13"/>
    </row>
    <row r="72" spans="1:20" ht="15" customHeight="1" x14ac:dyDescent="0.15">
      <c r="A72" s="2" t="s">
        <v>97</v>
      </c>
      <c r="B72" s="3" t="s">
        <v>34</v>
      </c>
      <c r="C72" s="6" t="s">
        <v>94</v>
      </c>
      <c r="D72" s="6" t="s">
        <v>36</v>
      </c>
      <c r="E72" s="6" t="s">
        <v>41</v>
      </c>
      <c r="F72" s="7">
        <v>21.5694799052722</v>
      </c>
      <c r="I72" s="15" t="s">
        <v>168</v>
      </c>
      <c r="J72" s="7">
        <v>32.184577369342399</v>
      </c>
      <c r="K72" s="7">
        <v>30.381184622813102</v>
      </c>
      <c r="L72" s="16">
        <f t="shared" ref="L72:L77" si="26">J72-K72</f>
        <v>1.8033927465292976</v>
      </c>
      <c r="M72" s="16">
        <v>3.44</v>
      </c>
      <c r="N72" s="16">
        <f t="shared" ref="N72:N80" si="27">L72-M72</f>
        <v>-1.6366072534707024</v>
      </c>
      <c r="O72" s="17">
        <f t="shared" ref="O72:O80" si="28">2^-N72</f>
        <v>3.1093375697629191</v>
      </c>
      <c r="P72" s="17">
        <f>AVERAGE(O72:O74)</f>
        <v>2.4358690189683689</v>
      </c>
      <c r="Q72" s="18">
        <f>_xlfn.STDEV.P(O72:O74)</f>
        <v>0.81575950986506618</v>
      </c>
      <c r="R72" s="13"/>
      <c r="S72" s="14" t="s">
        <v>149</v>
      </c>
      <c r="T72" s="13"/>
    </row>
    <row r="73" spans="1:20" ht="15" customHeight="1" x14ac:dyDescent="0.15">
      <c r="A73" s="2" t="s">
        <v>98</v>
      </c>
      <c r="B73" s="3" t="s">
        <v>34</v>
      </c>
      <c r="C73" s="6" t="s">
        <v>94</v>
      </c>
      <c r="D73" s="6" t="s">
        <v>36</v>
      </c>
      <c r="E73" s="6" t="s">
        <v>41</v>
      </c>
      <c r="F73" s="7">
        <v>21.740728088157098</v>
      </c>
      <c r="I73" s="15" t="s">
        <v>169</v>
      </c>
      <c r="J73" s="7">
        <v>33.327306647442299</v>
      </c>
      <c r="K73" s="7">
        <v>30.252379946681</v>
      </c>
      <c r="L73" s="16">
        <f t="shared" si="26"/>
        <v>3.0749267007612993</v>
      </c>
      <c r="M73" s="16">
        <v>3.44</v>
      </c>
      <c r="N73" s="16">
        <f t="shared" si="27"/>
        <v>-0.36507329923870069</v>
      </c>
      <c r="O73" s="17">
        <f t="shared" si="28"/>
        <v>1.2879470647809408</v>
      </c>
      <c r="P73" s="18"/>
      <c r="Q73" s="18"/>
      <c r="R73" s="13"/>
      <c r="S73" s="19">
        <f>AVERAGE(L72,L73,L74)</f>
        <v>2.2590468183989336</v>
      </c>
      <c r="T73" s="13"/>
    </row>
    <row r="74" spans="1:20" ht="15" customHeight="1" x14ac:dyDescent="0.15">
      <c r="A74" s="2" t="s">
        <v>99</v>
      </c>
      <c r="B74" s="3" t="s">
        <v>34</v>
      </c>
      <c r="C74" s="6" t="s">
        <v>94</v>
      </c>
      <c r="D74" s="6" t="s">
        <v>36</v>
      </c>
      <c r="E74" s="6" t="s">
        <v>41</v>
      </c>
      <c r="F74" s="7">
        <v>21.6101943555853</v>
      </c>
      <c r="I74" s="15" t="s">
        <v>170</v>
      </c>
      <c r="J74" s="7">
        <v>32.250195803298503</v>
      </c>
      <c r="K74" s="7">
        <v>30.351374795392299</v>
      </c>
      <c r="L74" s="16">
        <f t="shared" si="26"/>
        <v>1.8988210079062036</v>
      </c>
      <c r="M74" s="16">
        <v>3.44</v>
      </c>
      <c r="N74" s="16">
        <f t="shared" si="27"/>
        <v>-1.5411789920937964</v>
      </c>
      <c r="O74" s="17">
        <f t="shared" si="28"/>
        <v>2.9103224223612463</v>
      </c>
      <c r="P74" s="18"/>
      <c r="Q74" s="18"/>
      <c r="R74" s="13"/>
      <c r="S74" s="13"/>
      <c r="T74" s="13"/>
    </row>
    <row r="75" spans="1:20" ht="15" customHeight="1" x14ac:dyDescent="0.15">
      <c r="A75" s="2" t="s">
        <v>100</v>
      </c>
      <c r="B75" s="3" t="s">
        <v>34</v>
      </c>
      <c r="C75" s="6" t="s">
        <v>94</v>
      </c>
      <c r="D75" s="6" t="s">
        <v>36</v>
      </c>
      <c r="E75" s="6" t="s">
        <v>45</v>
      </c>
      <c r="F75" s="7">
        <v>23.805229992561699</v>
      </c>
      <c r="I75" s="15" t="s">
        <v>171</v>
      </c>
      <c r="J75" s="7">
        <v>29.6706012891078</v>
      </c>
      <c r="K75" s="7">
        <v>24.537715033808201</v>
      </c>
      <c r="L75" s="16">
        <f t="shared" si="26"/>
        <v>5.1328862552995993</v>
      </c>
      <c r="M75" s="16">
        <v>3.44</v>
      </c>
      <c r="N75" s="16">
        <f t="shared" si="27"/>
        <v>1.6928862552995994</v>
      </c>
      <c r="O75" s="17">
        <f t="shared" si="28"/>
        <v>0.30930750507662652</v>
      </c>
      <c r="P75" s="17">
        <f>AVERAGE(O75:O77)</f>
        <v>0.32771461420801234</v>
      </c>
      <c r="Q75" s="18">
        <f>_xlfn.STDEV.S(O75:O77)</f>
        <v>1.753261628939513E-2</v>
      </c>
      <c r="R75" s="13"/>
      <c r="S75" s="13"/>
      <c r="T75" s="13"/>
    </row>
    <row r="76" spans="1:20" ht="15" customHeight="1" x14ac:dyDescent="0.15">
      <c r="A76" s="2" t="s">
        <v>101</v>
      </c>
      <c r="B76" s="3" t="s">
        <v>34</v>
      </c>
      <c r="C76" s="6" t="s">
        <v>94</v>
      </c>
      <c r="D76" s="6" t="s">
        <v>36</v>
      </c>
      <c r="E76" s="6" t="s">
        <v>45</v>
      </c>
      <c r="F76" s="7">
        <v>23.724572456844001</v>
      </c>
      <c r="I76" s="15" t="s">
        <v>172</v>
      </c>
      <c r="J76" s="7">
        <v>29.444284886518702</v>
      </c>
      <c r="K76" s="7">
        <v>24.465676131402901</v>
      </c>
      <c r="L76" s="16">
        <f t="shared" si="26"/>
        <v>4.9786087551158005</v>
      </c>
      <c r="M76" s="16">
        <v>3.44</v>
      </c>
      <c r="N76" s="16">
        <f t="shared" si="27"/>
        <v>1.5386087551158005</v>
      </c>
      <c r="O76" s="17">
        <f t="shared" si="28"/>
        <v>0.34421723611276323</v>
      </c>
      <c r="P76" s="18"/>
      <c r="Q76" s="18"/>
      <c r="R76" s="13"/>
      <c r="S76" s="13"/>
      <c r="T76" s="13"/>
    </row>
    <row r="77" spans="1:20" ht="15" customHeight="1" x14ac:dyDescent="0.15">
      <c r="A77" s="2" t="s">
        <v>102</v>
      </c>
      <c r="B77" s="3" t="s">
        <v>34</v>
      </c>
      <c r="C77" s="6" t="s">
        <v>94</v>
      </c>
      <c r="D77" s="6" t="s">
        <v>36</v>
      </c>
      <c r="E77" s="6" t="s">
        <v>45</v>
      </c>
      <c r="F77" s="7">
        <v>23.761517418007699</v>
      </c>
      <c r="I77" s="15" t="s">
        <v>173</v>
      </c>
      <c r="J77" s="7">
        <v>29.543070865581701</v>
      </c>
      <c r="K77" s="7">
        <v>24.501942619849402</v>
      </c>
      <c r="L77" s="16">
        <f t="shared" si="26"/>
        <v>5.041128245732299</v>
      </c>
      <c r="M77" s="16">
        <v>3.44</v>
      </c>
      <c r="N77" s="16">
        <f t="shared" si="27"/>
        <v>1.6011282457322991</v>
      </c>
      <c r="O77" s="17">
        <f t="shared" si="28"/>
        <v>0.3296191014346474</v>
      </c>
      <c r="P77" s="18"/>
      <c r="Q77" s="18"/>
      <c r="R77" s="13"/>
      <c r="S77" s="13"/>
      <c r="T77" s="13"/>
    </row>
    <row r="78" spans="1:20" ht="15" customHeight="1" x14ac:dyDescent="0.15">
      <c r="A78" s="2" t="s">
        <v>103</v>
      </c>
      <c r="B78" s="3" t="s">
        <v>34</v>
      </c>
      <c r="C78" s="6" t="s">
        <v>49</v>
      </c>
      <c r="D78" s="6" t="s">
        <v>36</v>
      </c>
      <c r="E78" s="6" t="s">
        <v>50</v>
      </c>
      <c r="I78" s="15" t="s">
        <v>174</v>
      </c>
      <c r="J78" s="7">
        <v>32.807380040779002</v>
      </c>
      <c r="K78" s="7">
        <v>28.337457381500901</v>
      </c>
      <c r="L78" s="16">
        <f t="shared" ref="L78" si="29">J78-K78</f>
        <v>4.469922659278101</v>
      </c>
      <c r="M78" s="16">
        <v>3.44</v>
      </c>
      <c r="N78" s="16">
        <f t="shared" si="27"/>
        <v>1.029922659278101</v>
      </c>
      <c r="O78" s="17">
        <f t="shared" si="28"/>
        <v>0.48973640212529884</v>
      </c>
      <c r="P78" s="17">
        <f>AVERAGE(O78:O80)</f>
        <v>0.62036167437537748</v>
      </c>
      <c r="Q78" s="18">
        <f>_xlfn.STDEV.S(O78:O80)</f>
        <v>0.12017964143326376</v>
      </c>
      <c r="R78" s="13"/>
      <c r="S78" s="13"/>
      <c r="T78" s="13"/>
    </row>
    <row r="79" spans="1:20" ht="15" customHeight="1" x14ac:dyDescent="0.15">
      <c r="A79" s="2" t="s">
        <v>104</v>
      </c>
      <c r="B79" s="3" t="s">
        <v>34</v>
      </c>
      <c r="C79" s="6" t="s">
        <v>49</v>
      </c>
      <c r="D79" s="6" t="s">
        <v>36</v>
      </c>
      <c r="E79" s="6" t="s">
        <v>50</v>
      </c>
      <c r="I79" s="15" t="s">
        <v>175</v>
      </c>
      <c r="J79" s="7">
        <v>32.074944807191201</v>
      </c>
      <c r="K79" s="7">
        <v>28.173471668644801</v>
      </c>
      <c r="L79" s="16">
        <f>J79-K79</f>
        <v>3.9014731385464003</v>
      </c>
      <c r="M79" s="16">
        <v>3.44</v>
      </c>
      <c r="N79" s="16">
        <f t="shared" si="27"/>
        <v>0.46147313854640037</v>
      </c>
      <c r="O79" s="17">
        <f t="shared" si="28"/>
        <v>0.72624431052780791</v>
      </c>
      <c r="P79" s="18"/>
      <c r="Q79" s="18"/>
      <c r="R79" s="13"/>
      <c r="S79" s="13"/>
      <c r="T79" s="13"/>
    </row>
    <row r="80" spans="1:20" ht="15" customHeight="1" x14ac:dyDescent="0.15">
      <c r="A80" s="2" t="s">
        <v>105</v>
      </c>
      <c r="B80" s="3" t="s">
        <v>34</v>
      </c>
      <c r="C80" s="6" t="s">
        <v>49</v>
      </c>
      <c r="D80" s="6" t="s">
        <v>36</v>
      </c>
      <c r="E80" s="6" t="s">
        <v>50</v>
      </c>
      <c r="I80" s="15" t="s">
        <v>176</v>
      </c>
      <c r="J80" s="7">
        <v>32.377964770947798</v>
      </c>
      <c r="K80" s="7">
        <v>28.305569132774401</v>
      </c>
      <c r="L80" s="16">
        <f>J80-K80</f>
        <v>4.072395638173397</v>
      </c>
      <c r="M80" s="16">
        <v>3.44</v>
      </c>
      <c r="N80" s="16">
        <f t="shared" si="27"/>
        <v>0.63239563817339706</v>
      </c>
      <c r="O80" s="17">
        <f t="shared" si="28"/>
        <v>0.64510431047302563</v>
      </c>
      <c r="P80" s="18"/>
      <c r="Q80" s="18"/>
      <c r="R80" s="13"/>
      <c r="S80" s="13"/>
      <c r="T80" s="13"/>
    </row>
    <row r="81" spans="1:6" ht="15" customHeight="1" x14ac:dyDescent="0.15">
      <c r="A81" s="2" t="s">
        <v>106</v>
      </c>
      <c r="B81" s="3" t="s">
        <v>34</v>
      </c>
      <c r="C81" s="6" t="s">
        <v>94</v>
      </c>
      <c r="D81" s="6" t="s">
        <v>36</v>
      </c>
      <c r="E81" s="6" t="s">
        <v>37</v>
      </c>
      <c r="F81" s="7">
        <v>29.6706012891078</v>
      </c>
    </row>
    <row r="82" spans="1:6" ht="15" customHeight="1" x14ac:dyDescent="0.15">
      <c r="A82" s="2" t="s">
        <v>107</v>
      </c>
      <c r="B82" s="3" t="s">
        <v>34</v>
      </c>
      <c r="C82" s="6" t="s">
        <v>94</v>
      </c>
      <c r="D82" s="6" t="s">
        <v>36</v>
      </c>
      <c r="E82" s="6" t="s">
        <v>37</v>
      </c>
      <c r="F82" s="7">
        <v>29.444284886518702</v>
      </c>
    </row>
    <row r="83" spans="1:6" ht="15" customHeight="1" x14ac:dyDescent="0.15">
      <c r="A83" s="2" t="s">
        <v>108</v>
      </c>
      <c r="B83" s="3" t="s">
        <v>34</v>
      </c>
      <c r="C83" s="6" t="s">
        <v>94</v>
      </c>
      <c r="D83" s="6" t="s">
        <v>36</v>
      </c>
      <c r="E83" s="6" t="s">
        <v>37</v>
      </c>
      <c r="F83" s="7">
        <v>29.543070865581701</v>
      </c>
    </row>
    <row r="84" spans="1:6" ht="15" customHeight="1" x14ac:dyDescent="0.15">
      <c r="A84" s="2" t="s">
        <v>109</v>
      </c>
      <c r="B84" s="3" t="s">
        <v>34</v>
      </c>
      <c r="C84" s="6" t="s">
        <v>50</v>
      </c>
      <c r="D84" s="6" t="s">
        <v>36</v>
      </c>
      <c r="E84" s="6" t="s">
        <v>50</v>
      </c>
      <c r="F84" s="7">
        <v>22.227232245284199</v>
      </c>
    </row>
    <row r="85" spans="1:6" ht="15" customHeight="1" x14ac:dyDescent="0.15">
      <c r="A85" s="2" t="s">
        <v>110</v>
      </c>
      <c r="B85" s="3" t="s">
        <v>34</v>
      </c>
      <c r="C85" s="6" t="s">
        <v>50</v>
      </c>
      <c r="D85" s="6" t="s">
        <v>36</v>
      </c>
      <c r="E85" s="6" t="s">
        <v>50</v>
      </c>
      <c r="F85" s="7">
        <v>22.247739622570201</v>
      </c>
    </row>
    <row r="86" spans="1:6" ht="15" customHeight="1" x14ac:dyDescent="0.15">
      <c r="A86" s="2" t="s">
        <v>111</v>
      </c>
      <c r="B86" s="3" t="s">
        <v>34</v>
      </c>
      <c r="C86" s="6" t="s">
        <v>50</v>
      </c>
      <c r="D86" s="6" t="s">
        <v>36</v>
      </c>
      <c r="E86" s="6" t="s">
        <v>50</v>
      </c>
      <c r="F86" s="7">
        <v>22.192817919259301</v>
      </c>
    </row>
    <row r="87" spans="1:6" ht="15" customHeight="1" x14ac:dyDescent="0.15">
      <c r="A87" s="2" t="s">
        <v>112</v>
      </c>
      <c r="B87" s="3" t="s">
        <v>34</v>
      </c>
      <c r="C87" s="6" t="s">
        <v>50</v>
      </c>
      <c r="D87" s="6" t="s">
        <v>36</v>
      </c>
      <c r="E87" s="6" t="s">
        <v>50</v>
      </c>
      <c r="F87" s="7">
        <v>24.537715033808201</v>
      </c>
    </row>
    <row r="88" spans="1:6" ht="15" customHeight="1" x14ac:dyDescent="0.15">
      <c r="A88" s="2" t="s">
        <v>113</v>
      </c>
      <c r="B88" s="3" t="s">
        <v>34</v>
      </c>
      <c r="C88" s="6" t="s">
        <v>50</v>
      </c>
      <c r="D88" s="6" t="s">
        <v>36</v>
      </c>
      <c r="E88" s="6" t="s">
        <v>50</v>
      </c>
      <c r="F88" s="7">
        <v>24.465676131402901</v>
      </c>
    </row>
    <row r="89" spans="1:6" ht="15" customHeight="1" x14ac:dyDescent="0.15">
      <c r="A89" s="2" t="s">
        <v>114</v>
      </c>
      <c r="B89" s="3" t="s">
        <v>34</v>
      </c>
      <c r="C89" s="6" t="s">
        <v>50</v>
      </c>
      <c r="D89" s="6" t="s">
        <v>36</v>
      </c>
      <c r="E89" s="6" t="s">
        <v>50</v>
      </c>
      <c r="F89" s="7">
        <v>24.501942619849402</v>
      </c>
    </row>
    <row r="90" spans="1:6" ht="15" customHeight="1" x14ac:dyDescent="0.15">
      <c r="A90" s="2" t="s">
        <v>115</v>
      </c>
      <c r="B90" s="3" t="s">
        <v>34</v>
      </c>
      <c r="C90" s="6" t="s">
        <v>50</v>
      </c>
      <c r="D90" s="6" t="s">
        <v>36</v>
      </c>
      <c r="E90" s="6" t="s">
        <v>50</v>
      </c>
    </row>
    <row r="91" spans="1:6" ht="15" customHeight="1" x14ac:dyDescent="0.15">
      <c r="A91" s="2" t="s">
        <v>116</v>
      </c>
      <c r="B91" s="3" t="s">
        <v>34</v>
      </c>
      <c r="C91" s="6" t="s">
        <v>50</v>
      </c>
      <c r="D91" s="6" t="s">
        <v>36</v>
      </c>
      <c r="E91" s="6" t="s">
        <v>50</v>
      </c>
    </row>
    <row r="92" spans="1:6" ht="15" customHeight="1" x14ac:dyDescent="0.15">
      <c r="A92" s="2" t="s">
        <v>117</v>
      </c>
      <c r="B92" s="3" t="s">
        <v>34</v>
      </c>
      <c r="C92" s="6" t="s">
        <v>50</v>
      </c>
      <c r="D92" s="6" t="s">
        <v>36</v>
      </c>
      <c r="E92" s="6" t="s">
        <v>50</v>
      </c>
    </row>
    <row r="93" spans="1:6" ht="15" customHeight="1" x14ac:dyDescent="0.15">
      <c r="A93" s="2" t="s">
        <v>118</v>
      </c>
      <c r="B93" s="3" t="s">
        <v>34</v>
      </c>
      <c r="C93" s="6" t="s">
        <v>50</v>
      </c>
      <c r="D93" s="6" t="s">
        <v>36</v>
      </c>
      <c r="E93" s="6" t="s">
        <v>50</v>
      </c>
      <c r="F93" s="7">
        <v>30.426899609754901</v>
      </c>
    </row>
    <row r="94" spans="1:6" ht="15" customHeight="1" x14ac:dyDescent="0.15">
      <c r="A94" s="2" t="s">
        <v>119</v>
      </c>
      <c r="B94" s="3" t="s">
        <v>34</v>
      </c>
      <c r="C94" s="6" t="s">
        <v>50</v>
      </c>
      <c r="D94" s="6" t="s">
        <v>36</v>
      </c>
      <c r="E94" s="6" t="s">
        <v>50</v>
      </c>
      <c r="F94" s="7">
        <v>30.174535183842401</v>
      </c>
    </row>
    <row r="95" spans="1:6" ht="15" customHeight="1" x14ac:dyDescent="0.15">
      <c r="A95" s="2" t="s">
        <v>120</v>
      </c>
      <c r="B95" s="3" t="s">
        <v>34</v>
      </c>
      <c r="C95" s="6" t="s">
        <v>50</v>
      </c>
      <c r="D95" s="6" t="s">
        <v>36</v>
      </c>
      <c r="E95" s="6" t="s">
        <v>50</v>
      </c>
      <c r="F95" s="7">
        <v>30.789624824943001</v>
      </c>
    </row>
    <row r="96" spans="1:6" ht="15" customHeight="1" x14ac:dyDescent="0.15">
      <c r="A96" s="2" t="s">
        <v>121</v>
      </c>
      <c r="B96" s="3" t="s">
        <v>34</v>
      </c>
      <c r="C96" s="6" t="s">
        <v>50</v>
      </c>
      <c r="D96" s="6" t="s">
        <v>36</v>
      </c>
      <c r="E96" s="6" t="s">
        <v>50</v>
      </c>
      <c r="F96" s="7">
        <v>24.163043196118402</v>
      </c>
    </row>
    <row r="97" spans="1:6" ht="15" customHeight="1" x14ac:dyDescent="0.15">
      <c r="A97" s="2" t="s">
        <v>122</v>
      </c>
      <c r="B97" s="3" t="s">
        <v>34</v>
      </c>
      <c r="C97" s="6" t="s">
        <v>50</v>
      </c>
      <c r="D97" s="6" t="s">
        <v>36</v>
      </c>
      <c r="E97" s="6" t="s">
        <v>50</v>
      </c>
      <c r="F97" s="7">
        <v>24.228497171656301</v>
      </c>
    </row>
    <row r="98" spans="1:6" ht="15" customHeight="1" x14ac:dyDescent="0.15">
      <c r="A98" s="2" t="s">
        <v>123</v>
      </c>
      <c r="B98" s="3" t="s">
        <v>34</v>
      </c>
      <c r="C98" s="6" t="s">
        <v>50</v>
      </c>
      <c r="D98" s="6" t="s">
        <v>36</v>
      </c>
      <c r="E98" s="6" t="s">
        <v>50</v>
      </c>
      <c r="F98" s="7">
        <v>24.158897263737799</v>
      </c>
    </row>
    <row r="99" spans="1:6" ht="15" customHeight="1" x14ac:dyDescent="0.15">
      <c r="A99" s="2" t="s">
        <v>124</v>
      </c>
      <c r="B99" s="3" t="s">
        <v>34</v>
      </c>
      <c r="C99" s="6" t="s">
        <v>50</v>
      </c>
      <c r="D99" s="6" t="s">
        <v>36</v>
      </c>
      <c r="E99" s="6" t="s">
        <v>50</v>
      </c>
      <c r="F99" s="7">
        <v>26.794758748913399</v>
      </c>
    </row>
    <row r="100" spans="1:6" ht="15" customHeight="1" x14ac:dyDescent="0.15">
      <c r="A100" s="2" t="s">
        <v>125</v>
      </c>
      <c r="B100" s="3" t="s">
        <v>34</v>
      </c>
      <c r="C100" s="6" t="s">
        <v>50</v>
      </c>
      <c r="D100" s="6" t="s">
        <v>36</v>
      </c>
      <c r="E100" s="6" t="s">
        <v>50</v>
      </c>
      <c r="F100" s="7">
        <v>26.518976147131099</v>
      </c>
    </row>
    <row r="101" spans="1:6" ht="15" customHeight="1" x14ac:dyDescent="0.15">
      <c r="A101" s="2" t="s">
        <v>126</v>
      </c>
      <c r="B101" s="3" t="s">
        <v>34</v>
      </c>
      <c r="C101" s="6" t="s">
        <v>50</v>
      </c>
      <c r="D101" s="6" t="s">
        <v>36</v>
      </c>
      <c r="E101" s="6" t="s">
        <v>50</v>
      </c>
      <c r="F101" s="7">
        <v>26.654398330337301</v>
      </c>
    </row>
    <row r="102" spans="1:6" ht="15" customHeight="1" x14ac:dyDescent="0.15">
      <c r="A102" s="2" t="s">
        <v>127</v>
      </c>
      <c r="B102" s="3" t="s">
        <v>34</v>
      </c>
      <c r="C102" s="6" t="s">
        <v>50</v>
      </c>
      <c r="D102" s="6" t="s">
        <v>36</v>
      </c>
      <c r="E102" s="6" t="s">
        <v>50</v>
      </c>
    </row>
    <row r="103" spans="1:6" ht="15" customHeight="1" x14ac:dyDescent="0.15">
      <c r="A103" s="2" t="s">
        <v>128</v>
      </c>
      <c r="B103" s="3" t="s">
        <v>34</v>
      </c>
      <c r="C103" s="6" t="s">
        <v>50</v>
      </c>
      <c r="D103" s="6" t="s">
        <v>36</v>
      </c>
      <c r="E103" s="6" t="s">
        <v>50</v>
      </c>
    </row>
    <row r="104" spans="1:6" ht="15" customHeight="1" x14ac:dyDescent="0.15">
      <c r="A104" s="2" t="s">
        <v>129</v>
      </c>
      <c r="B104" s="3" t="s">
        <v>34</v>
      </c>
      <c r="C104" s="6" t="s">
        <v>50</v>
      </c>
      <c r="D104" s="6" t="s">
        <v>36</v>
      </c>
      <c r="E104" s="6" t="s">
        <v>50</v>
      </c>
    </row>
    <row r="105" spans="1:6" ht="15" customHeight="1" x14ac:dyDescent="0.15">
      <c r="A105" s="2" t="s">
        <v>130</v>
      </c>
      <c r="B105" s="3" t="s">
        <v>34</v>
      </c>
      <c r="C105" s="6" t="s">
        <v>50</v>
      </c>
      <c r="D105" s="6" t="s">
        <v>36</v>
      </c>
      <c r="E105" s="6" t="s">
        <v>50</v>
      </c>
      <c r="F105" s="7">
        <v>32.488960878386301</v>
      </c>
    </row>
    <row r="106" spans="1:6" ht="15" customHeight="1" x14ac:dyDescent="0.15">
      <c r="A106" s="2" t="s">
        <v>131</v>
      </c>
      <c r="B106" s="3" t="s">
        <v>34</v>
      </c>
      <c r="C106" s="6" t="s">
        <v>50</v>
      </c>
      <c r="D106" s="6" t="s">
        <v>36</v>
      </c>
      <c r="E106" s="6" t="s">
        <v>50</v>
      </c>
      <c r="F106" s="7">
        <v>32.385096460974999</v>
      </c>
    </row>
    <row r="107" spans="1:6" ht="15" customHeight="1" x14ac:dyDescent="0.15">
      <c r="A107" s="2" t="s">
        <v>132</v>
      </c>
      <c r="B107" s="3" t="s">
        <v>34</v>
      </c>
      <c r="C107" s="6" t="s">
        <v>50</v>
      </c>
      <c r="D107" s="6" t="s">
        <v>36</v>
      </c>
      <c r="E107" s="6" t="s">
        <v>50</v>
      </c>
      <c r="F107" s="7">
        <v>32.454909463001599</v>
      </c>
    </row>
    <row r="108" spans="1:6" ht="15" customHeight="1" x14ac:dyDescent="0.15">
      <c r="A108" s="2" t="s">
        <v>133</v>
      </c>
      <c r="B108" s="3" t="s">
        <v>34</v>
      </c>
      <c r="C108" s="6" t="s">
        <v>50</v>
      </c>
      <c r="D108" s="6" t="s">
        <v>36</v>
      </c>
      <c r="E108" s="6" t="s">
        <v>50</v>
      </c>
      <c r="F108" s="7">
        <v>26.314548199230199</v>
      </c>
    </row>
    <row r="109" spans="1:6" ht="15" customHeight="1" x14ac:dyDescent="0.15">
      <c r="A109" s="2" t="s">
        <v>134</v>
      </c>
      <c r="B109" s="3" t="s">
        <v>34</v>
      </c>
      <c r="C109" s="6" t="s">
        <v>50</v>
      </c>
      <c r="D109" s="6" t="s">
        <v>36</v>
      </c>
      <c r="E109" s="6" t="s">
        <v>50</v>
      </c>
      <c r="F109" s="7">
        <v>26.2989912890352</v>
      </c>
    </row>
    <row r="110" spans="1:6" ht="15" customHeight="1" x14ac:dyDescent="0.15">
      <c r="A110" s="2" t="s">
        <v>135</v>
      </c>
      <c r="B110" s="3" t="s">
        <v>34</v>
      </c>
      <c r="C110" s="6" t="s">
        <v>50</v>
      </c>
      <c r="D110" s="6" t="s">
        <v>36</v>
      </c>
      <c r="E110" s="6" t="s">
        <v>50</v>
      </c>
      <c r="F110" s="7">
        <v>26.239288579263601</v>
      </c>
    </row>
    <row r="111" spans="1:6" ht="15" customHeight="1" x14ac:dyDescent="0.15">
      <c r="A111" s="2" t="s">
        <v>136</v>
      </c>
      <c r="B111" s="3" t="s">
        <v>34</v>
      </c>
      <c r="C111" s="6" t="s">
        <v>50</v>
      </c>
      <c r="D111" s="6" t="s">
        <v>36</v>
      </c>
      <c r="E111" s="6" t="s">
        <v>50</v>
      </c>
      <c r="F111" s="7">
        <v>28.107017785399599</v>
      </c>
    </row>
    <row r="112" spans="1:6" ht="15" customHeight="1" x14ac:dyDescent="0.15">
      <c r="A112" s="2" t="s">
        <v>137</v>
      </c>
      <c r="B112" s="3" t="s">
        <v>34</v>
      </c>
      <c r="C112" s="6" t="s">
        <v>50</v>
      </c>
      <c r="D112" s="6" t="s">
        <v>36</v>
      </c>
      <c r="E112" s="6" t="s">
        <v>50</v>
      </c>
      <c r="F112" s="7">
        <v>28.241777581894802</v>
      </c>
    </row>
    <row r="113" spans="1:6" ht="15" customHeight="1" x14ac:dyDescent="0.15">
      <c r="A113" s="2" t="s">
        <v>138</v>
      </c>
      <c r="B113" s="3" t="s">
        <v>34</v>
      </c>
      <c r="C113" s="6" t="s">
        <v>50</v>
      </c>
      <c r="D113" s="6" t="s">
        <v>36</v>
      </c>
      <c r="E113" s="6" t="s">
        <v>50</v>
      </c>
      <c r="F113" s="7">
        <v>28.154949328343399</v>
      </c>
    </row>
    <row r="114" spans="1:6" ht="15" customHeight="1" x14ac:dyDescent="0.15">
      <c r="A114" s="2" t="s">
        <v>139</v>
      </c>
      <c r="B114" s="3" t="s">
        <v>34</v>
      </c>
      <c r="C114" s="6" t="s">
        <v>50</v>
      </c>
      <c r="D114" s="6" t="s">
        <v>36</v>
      </c>
      <c r="E114" s="6" t="s">
        <v>50</v>
      </c>
    </row>
    <row r="115" spans="1:6" ht="15" customHeight="1" x14ac:dyDescent="0.15">
      <c r="A115" s="2" t="s">
        <v>140</v>
      </c>
      <c r="B115" s="3" t="s">
        <v>34</v>
      </c>
      <c r="C115" s="6" t="s">
        <v>50</v>
      </c>
      <c r="D115" s="6" t="s">
        <v>36</v>
      </c>
      <c r="E115" s="6" t="s">
        <v>50</v>
      </c>
    </row>
    <row r="116" spans="1:6" ht="15" customHeight="1" x14ac:dyDescent="0.15">
      <c r="A116" s="2" t="s">
        <v>141</v>
      </c>
      <c r="B116" s="3" t="s">
        <v>34</v>
      </c>
      <c r="C116" s="6" t="s">
        <v>50</v>
      </c>
      <c r="D116" s="6" t="s">
        <v>36</v>
      </c>
      <c r="E116" s="6" t="s">
        <v>50</v>
      </c>
    </row>
  </sheetData>
  <printOptions headings="1" gridLines="1"/>
  <pageMargins left="0" right="0" top="0" bottom="0" header="0" footer="0"/>
  <pageSetup pageOrder="overThenDown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EXP2_gfi1b_g89_g810_sorted_mRNA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2020-05-22T04:04:45Z</dcterms:created>
  <dcterms:modified xsi:type="dcterms:W3CDTF">2020-05-22T04:42:31Z</dcterms:modified>
</cp:coreProperties>
</file>