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D5F916EA-B3FF-DA49-B217-1B36F055D072}" xr6:coauthVersionLast="45" xr6:coauthVersionMax="45" xr10:uidLastSave="{00000000-0000-0000-0000-000000000000}"/>
  <bookViews>
    <workbookView xWindow="0" yWindow="460" windowWidth="23820" windowHeight="162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H17" i="1"/>
  <c r="I17" i="1"/>
  <c r="J17" i="1"/>
  <c r="H18" i="1"/>
  <c r="I23" i="1" s="1"/>
  <c r="I18" i="1"/>
  <c r="J18" i="1"/>
  <c r="H15" i="1"/>
  <c r="I15" i="1"/>
  <c r="J15" i="1"/>
  <c r="H19" i="1"/>
  <c r="I19" i="1"/>
  <c r="J19" i="1"/>
  <c r="H5" i="1"/>
  <c r="H14" i="1"/>
  <c r="I14" i="1"/>
  <c r="J14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I4" i="1"/>
  <c r="J4" i="1"/>
  <c r="H4" i="1"/>
  <c r="L10" i="1" l="1"/>
  <c r="L6" i="1"/>
  <c r="K4" i="1"/>
  <c r="L13" i="1"/>
  <c r="K12" i="1"/>
  <c r="M15" i="1"/>
  <c r="K17" i="1"/>
  <c r="M11" i="1"/>
  <c r="K9" i="1"/>
  <c r="M7" i="1"/>
  <c r="M14" i="1"/>
  <c r="M19" i="1"/>
  <c r="L15" i="1"/>
  <c r="M16" i="1"/>
  <c r="K5" i="1"/>
  <c r="K19" i="1"/>
  <c r="M13" i="1"/>
  <c r="L5" i="1"/>
  <c r="M6" i="1"/>
  <c r="K8" i="1"/>
  <c r="L9" i="1"/>
  <c r="M10" i="1"/>
  <c r="L16" i="1"/>
  <c r="K13" i="1"/>
  <c r="M4" i="1"/>
  <c r="L17" i="1"/>
  <c r="L18" i="1"/>
  <c r="L19" i="1"/>
  <c r="K6" i="1"/>
  <c r="L7" i="1"/>
  <c r="M8" i="1"/>
  <c r="K10" i="1"/>
  <c r="L11" i="1"/>
  <c r="L4" i="1"/>
  <c r="M12" i="1"/>
  <c r="L14" i="1"/>
  <c r="K15" i="1"/>
  <c r="M17" i="1"/>
  <c r="L12" i="1"/>
  <c r="K11" i="1"/>
  <c r="M9" i="1"/>
  <c r="L8" i="1"/>
  <c r="K7" i="1"/>
  <c r="M5" i="1"/>
  <c r="K14" i="1"/>
  <c r="M18" i="1"/>
  <c r="K16" i="1"/>
  <c r="K18" i="1"/>
  <c r="N8" i="1" l="1"/>
  <c r="P8" i="1"/>
  <c r="O8" i="1"/>
  <c r="N19" i="1"/>
  <c r="O19" i="1"/>
  <c r="N7" i="1"/>
  <c r="O7" i="1"/>
  <c r="P7" i="1"/>
  <c r="R8" i="1"/>
  <c r="O17" i="1"/>
  <c r="N17" i="1"/>
  <c r="O4" i="1"/>
  <c r="P4" i="1"/>
  <c r="N4" i="1"/>
  <c r="R5" i="1" s="1"/>
  <c r="O11" i="1"/>
  <c r="N11" i="1"/>
  <c r="O10" i="1"/>
  <c r="N10" i="1"/>
  <c r="P11" i="1" s="1"/>
  <c r="P10" i="1"/>
  <c r="N13" i="1"/>
  <c r="O13" i="1"/>
  <c r="O16" i="1"/>
  <c r="P16" i="1"/>
  <c r="N16" i="1"/>
  <c r="Q16" i="1" s="1"/>
  <c r="R12" i="1"/>
  <c r="Q8" i="1"/>
  <c r="Q4" i="1"/>
  <c r="Q7" i="1"/>
  <c r="R10" i="1"/>
  <c r="Q5" i="1"/>
  <c r="R16" i="1"/>
  <c r="R7" i="1"/>
  <c r="Q6" i="1"/>
  <c r="N18" i="1"/>
  <c r="O18" i="1"/>
  <c r="R11" i="1"/>
  <c r="P5" i="1"/>
  <c r="O5" i="1"/>
  <c r="N5" i="1"/>
  <c r="R17" i="1"/>
  <c r="Q17" i="1"/>
  <c r="O14" i="1"/>
  <c r="N14" i="1"/>
  <c r="R14" i="1" s="1"/>
  <c r="R9" i="1"/>
  <c r="O15" i="1"/>
  <c r="N15" i="1"/>
  <c r="Q11" i="1"/>
  <c r="N6" i="1"/>
  <c r="R6" i="1" s="1"/>
  <c r="P6" i="1"/>
  <c r="O6" i="1"/>
  <c r="R4" i="1"/>
  <c r="Q9" i="1"/>
  <c r="Q15" i="1"/>
  <c r="O9" i="1"/>
  <c r="P9" i="1"/>
  <c r="N9" i="1"/>
  <c r="N12" i="1"/>
  <c r="R13" i="1" s="1"/>
  <c r="P12" i="1"/>
  <c r="O12" i="1"/>
  <c r="Q10" i="1"/>
  <c r="S11" i="1" l="1"/>
  <c r="T11" i="1"/>
  <c r="T5" i="1"/>
  <c r="S5" i="1"/>
  <c r="P14" i="1"/>
  <c r="Q12" i="1"/>
  <c r="T12" i="1" s="1"/>
  <c r="P13" i="1"/>
  <c r="P17" i="1"/>
  <c r="Q13" i="1"/>
  <c r="T6" i="1"/>
  <c r="S6" i="1"/>
  <c r="T8" i="1"/>
  <c r="S8" i="1"/>
  <c r="S16" i="1"/>
  <c r="T16" i="1"/>
  <c r="S4" i="1"/>
  <c r="T4" i="1"/>
  <c r="T7" i="1"/>
  <c r="S7" i="1"/>
  <c r="S9" i="1"/>
  <c r="T9" i="1"/>
  <c r="P15" i="1"/>
  <c r="Q14" i="1"/>
  <c r="R15" i="1"/>
  <c r="T10" i="1"/>
  <c r="S10" i="1"/>
  <c r="S15" i="1" l="1"/>
  <c r="T15" i="1"/>
  <c r="T14" i="1"/>
  <c r="S14" i="1"/>
  <c r="S17" i="1"/>
  <c r="T17" i="1"/>
  <c r="S12" i="1"/>
  <c r="T13" i="1"/>
  <c r="S13" i="1"/>
</calcChain>
</file>

<file path=xl/sharedStrings.xml><?xml version="1.0" encoding="utf-8"?>
<sst xmlns="http://schemas.openxmlformats.org/spreadsheetml/2006/main" count="75" uniqueCount="48">
  <si>
    <t>Standard K562</t>
  </si>
  <si>
    <t>Firefly Activity:Lum</t>
  </si>
  <si>
    <t>Renilla Activity:Lum</t>
  </si>
  <si>
    <t>Relative Luciferase Activity (Firefly/ Renilla)</t>
  </si>
  <si>
    <t>Relative Luciferase activity (Normalized to MinP )</t>
  </si>
  <si>
    <t>Fold change</t>
  </si>
  <si>
    <t xml:space="preserve">Average </t>
  </si>
  <si>
    <t>S.D</t>
  </si>
  <si>
    <t>Average</t>
  </si>
  <si>
    <t>MinP</t>
  </si>
  <si>
    <t>ID</t>
  </si>
  <si>
    <t>#1</t>
  </si>
  <si>
    <t>#5</t>
  </si>
  <si>
    <t>#4</t>
  </si>
  <si>
    <t>#3</t>
  </si>
  <si>
    <t>#8</t>
  </si>
  <si>
    <t>#2</t>
  </si>
  <si>
    <t>#7</t>
  </si>
  <si>
    <t>#6</t>
  </si>
  <si>
    <t>#9</t>
  </si>
  <si>
    <t>#10</t>
  </si>
  <si>
    <t>#11</t>
  </si>
  <si>
    <t>#12</t>
  </si>
  <si>
    <t>#13</t>
  </si>
  <si>
    <t>#14</t>
  </si>
  <si>
    <t>#15</t>
  </si>
  <si>
    <t>Empty</t>
  </si>
  <si>
    <t>MECOM-Ref</t>
  </si>
  <si>
    <t>MECOM-Alt</t>
  </si>
  <si>
    <t>FOXO-Ref</t>
  </si>
  <si>
    <t>FOXO-Alt</t>
  </si>
  <si>
    <t>RUNX1-Ref</t>
  </si>
  <si>
    <t>RUNX1-Alt</t>
  </si>
  <si>
    <t>TERT-Ref</t>
  </si>
  <si>
    <t>TERT-Alt</t>
  </si>
  <si>
    <t>PODXL-Ref</t>
  </si>
  <si>
    <t>PODXL-Alt</t>
  </si>
  <si>
    <t>TET2-Ref</t>
  </si>
  <si>
    <t>TET2-Alt</t>
  </si>
  <si>
    <t>ALAS2-Ref</t>
  </si>
  <si>
    <t>ALAS2-Alt</t>
  </si>
  <si>
    <t>Sample</t>
  </si>
  <si>
    <t>Firefly activity</t>
  </si>
  <si>
    <t>Renilla Activity</t>
  </si>
  <si>
    <t>Average MinP</t>
  </si>
  <si>
    <t>Rel_luciferase_activity</t>
  </si>
  <si>
    <t>nonrisk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</si>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</sst>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2" fontId="0" fillId="0" borderId="0" xfId="0" applyNumberFormat="1" applyBorder="1"/>
    <xf numFmtId="2" fontId="0" fillId="0" borderId="4" xfId="0" applyNumberFormat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2" fontId="0" fillId="2" borderId="0" xfId="0" applyNumberFormat="1" applyFill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4" xfId="0" applyNumberFormat="1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2" fontId="0" fillId="3" borderId="0" xfId="0" applyNumberFormat="1" applyFill="1"/>
    <xf numFmtId="2" fontId="0" fillId="3" borderId="5" xfId="0" applyNumberFormat="1" applyFill="1" applyBorder="1"/>
    <xf numFmtId="2" fontId="0" fillId="3" borderId="0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0" borderId="0" xfId="0" applyNumberFormat="1" applyFill="1" applyBorder="1"/>
    <xf numFmtId="2" fontId="0" fillId="3" borderId="4" xfId="0" applyNumberFormat="1" applyFill="1" applyBorder="1"/>
    <xf numFmtId="0" fontId="0" fillId="3" borderId="0" xfId="0" applyFill="1" applyBorder="1"/>
    <xf numFmtId="2" fontId="0" fillId="0" borderId="5" xfId="0" applyNumberFormat="1" applyFill="1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Luciferase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Sheet1!$O$4:$O$18</c:f>
                <c:numCache>
                  <c:formatCode>General</c:formatCode>
                  <c:ptCount val="15"/>
                  <c:pt idx="0">
                    <c:v>0.11714016879247641</c:v>
                  </c:pt>
                  <c:pt idx="1">
                    <c:v>0.10391991082028421</c:v>
                  </c:pt>
                  <c:pt idx="2">
                    <c:v>0.15875327692346911</c:v>
                  </c:pt>
                  <c:pt idx="3">
                    <c:v>8.8277189848402174E-2</c:v>
                  </c:pt>
                  <c:pt idx="4">
                    <c:v>5.0448776524504727E-3</c:v>
                  </c:pt>
                  <c:pt idx="5">
                    <c:v>9.3979337797052934E-2</c:v>
                  </c:pt>
                  <c:pt idx="6">
                    <c:v>1.2221422514565639</c:v>
                  </c:pt>
                  <c:pt idx="7">
                    <c:v>2.109815518905545</c:v>
                  </c:pt>
                  <c:pt idx="8">
                    <c:v>2.861683378203042</c:v>
                  </c:pt>
                  <c:pt idx="9">
                    <c:v>5.5295956314203085</c:v>
                  </c:pt>
                  <c:pt idx="10">
                    <c:v>15.836151548280746</c:v>
                  </c:pt>
                  <c:pt idx="11">
                    <c:v>4.0694015636553447</c:v>
                  </c:pt>
                  <c:pt idx="12">
                    <c:v>0.88653174929582335</c:v>
                  </c:pt>
                  <c:pt idx="13">
                    <c:v>0.26753293887322077</c:v>
                  </c:pt>
                  <c:pt idx="14">
                    <c:v>8.6099933586181482E-2</c:v>
                  </c:pt>
                </c:numCache>
              </c:numRef>
            </c:plus>
            <c:minus>
              <c:numRef>
                <c:f>Sheet1!$O$4:$O$18</c:f>
                <c:numCache>
                  <c:formatCode>General</c:formatCode>
                  <c:ptCount val="15"/>
                  <c:pt idx="0">
                    <c:v>0.11714016879247641</c:v>
                  </c:pt>
                  <c:pt idx="1">
                    <c:v>0.10391991082028421</c:v>
                  </c:pt>
                  <c:pt idx="2">
                    <c:v>0.15875327692346911</c:v>
                  </c:pt>
                  <c:pt idx="3">
                    <c:v>8.8277189848402174E-2</c:v>
                  </c:pt>
                  <c:pt idx="4">
                    <c:v>5.0448776524504727E-3</c:v>
                  </c:pt>
                  <c:pt idx="5">
                    <c:v>9.3979337797052934E-2</c:v>
                  </c:pt>
                  <c:pt idx="6">
                    <c:v>1.2221422514565639</c:v>
                  </c:pt>
                  <c:pt idx="7">
                    <c:v>2.109815518905545</c:v>
                  </c:pt>
                  <c:pt idx="8">
                    <c:v>2.861683378203042</c:v>
                  </c:pt>
                  <c:pt idx="9">
                    <c:v>5.5295956314203085</c:v>
                  </c:pt>
                  <c:pt idx="10">
                    <c:v>15.836151548280746</c:v>
                  </c:pt>
                  <c:pt idx="11">
                    <c:v>4.0694015636553447</c:v>
                  </c:pt>
                  <c:pt idx="12">
                    <c:v>0.88653174929582335</c:v>
                  </c:pt>
                  <c:pt idx="13">
                    <c:v>0.26753293887322077</c:v>
                  </c:pt>
                  <c:pt idx="14">
                    <c:v>8.6099933586181482E-2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Sheet1!$A$4:$A$18</c:f>
              <c:strCache>
                <c:ptCount val="15"/>
                <c:pt idx="0">
                  <c:v>MECOM-Ref</c:v>
                </c:pt>
                <c:pt idx="1">
                  <c:v>MECOM-Alt</c:v>
                </c:pt>
                <c:pt idx="2">
                  <c:v>FOXO-Ref</c:v>
                </c:pt>
                <c:pt idx="3">
                  <c:v>FOXO-Alt</c:v>
                </c:pt>
                <c:pt idx="4">
                  <c:v>RUNX1-Ref</c:v>
                </c:pt>
                <c:pt idx="5">
                  <c:v>RUNX1-Alt</c:v>
                </c:pt>
                <c:pt idx="6">
                  <c:v>TERT-Ref</c:v>
                </c:pt>
                <c:pt idx="7">
                  <c:v>TERT-Alt</c:v>
                </c:pt>
                <c:pt idx="8">
                  <c:v>PODXL-Ref</c:v>
                </c:pt>
                <c:pt idx="9">
                  <c:v>PODXL-Alt</c:v>
                </c:pt>
                <c:pt idx="10">
                  <c:v>TET2-Ref</c:v>
                </c:pt>
                <c:pt idx="11">
                  <c:v>TET2-Alt</c:v>
                </c:pt>
                <c:pt idx="12">
                  <c:v>ALAS2-Ref</c:v>
                </c:pt>
                <c:pt idx="13">
                  <c:v>ALAS2-Alt</c:v>
                </c:pt>
                <c:pt idx="14">
                  <c:v>MinP</c:v>
                </c:pt>
              </c:strCache>
            </c:strRef>
          </c:cat>
          <c:val>
            <c:numRef>
              <c:f>Sheet1!$N$4:$N$18</c:f>
              <c:numCache>
                <c:formatCode>0.00</c:formatCode>
                <c:ptCount val="15"/>
                <c:pt idx="0">
                  <c:v>0.43533977287100362</c:v>
                </c:pt>
                <c:pt idx="1">
                  <c:v>0.21079925089971033</c:v>
                </c:pt>
                <c:pt idx="2">
                  <c:v>0.369944938977042</c:v>
                </c:pt>
                <c:pt idx="3">
                  <c:v>0.27061362566201025</c:v>
                </c:pt>
                <c:pt idx="4">
                  <c:v>0.15875915988724412</c:v>
                </c:pt>
                <c:pt idx="5">
                  <c:v>0.24421685989258521</c:v>
                </c:pt>
                <c:pt idx="6">
                  <c:v>11.047669853963276</c:v>
                </c:pt>
                <c:pt idx="7">
                  <c:v>36.075620316870868</c:v>
                </c:pt>
                <c:pt idx="8">
                  <c:v>13.195678690695873</c:v>
                </c:pt>
                <c:pt idx="9">
                  <c:v>60.258189656452693</c:v>
                </c:pt>
                <c:pt idx="10">
                  <c:v>115.54635755666628</c:v>
                </c:pt>
                <c:pt idx="11">
                  <c:v>26.524409048164699</c:v>
                </c:pt>
                <c:pt idx="12">
                  <c:v>7.1066747185922514</c:v>
                </c:pt>
                <c:pt idx="13">
                  <c:v>1.1985340920092569</c:v>
                </c:pt>
                <c:pt idx="1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37E-BF16-59092016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46282568"/>
        <c:axId val="346280928"/>
      </c:barChart>
      <c:catAx>
        <c:axId val="34628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0928"/>
        <c:crosses val="autoZero"/>
        <c:auto val="1"/>
        <c:lblAlgn val="ctr"/>
        <c:lblOffset val="100"/>
        <c:noMultiLvlLbl val="0"/>
      </c:catAx>
      <c:valAx>
        <c:axId val="3462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Luciferase</a:t>
                </a:r>
                <a:r>
                  <a:rPr lang="en-US" baseline="0"/>
                  <a:t> 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 Change comapred to Ref Allele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Sheet1!$T$4:$T$17</c:f>
                <c:numCache>
                  <c:formatCode>General</c:formatCode>
                  <c:ptCount val="14"/>
                  <c:pt idx="0">
                    <c:v>0.26907757134146915</c:v>
                  </c:pt>
                  <c:pt idx="1">
                    <c:v>0.23870989350443972</c:v>
                  </c:pt>
                  <c:pt idx="2">
                    <c:v>0.42912677049305747</c:v>
                  </c:pt>
                  <c:pt idx="3">
                    <c:v>0.23862250985917846</c:v>
                  </c:pt>
                  <c:pt idx="4">
                    <c:v>3.1776923334902417E-2</c:v>
                  </c:pt>
                  <c:pt idx="5">
                    <c:v>0.59196167240869801</c:v>
                  </c:pt>
                  <c:pt idx="6">
                    <c:v>0.1106244364297444</c:v>
                  </c:pt>
                  <c:pt idx="7">
                    <c:v>0.19097380233069361</c:v>
                  </c:pt>
                  <c:pt idx="8">
                    <c:v>0.21686519089168135</c:v>
                  </c:pt>
                  <c:pt idx="9">
                    <c:v>0.4190459438300182</c:v>
                  </c:pt>
                  <c:pt idx="10">
                    <c:v>0.13705452844339408</c:v>
                  </c:pt>
                  <c:pt idx="11">
                    <c:v>3.5218778416789498E-2</c:v>
                  </c:pt>
                  <c:pt idx="12">
                    <c:v>0.12474635246446496</c:v>
                  </c:pt>
                  <c:pt idx="13">
                    <c:v>3.7645305218952957E-2</c:v>
                  </c:pt>
                </c:numCache>
              </c:numRef>
            </c:plus>
            <c:minus>
              <c:numRef>
                <c:f>Sheet1!$T$4:$T$17</c:f>
                <c:numCache>
                  <c:formatCode>General</c:formatCode>
                  <c:ptCount val="14"/>
                  <c:pt idx="0">
                    <c:v>0.26907757134146915</c:v>
                  </c:pt>
                  <c:pt idx="1">
                    <c:v>0.23870989350443972</c:v>
                  </c:pt>
                  <c:pt idx="2">
                    <c:v>0.42912677049305747</c:v>
                  </c:pt>
                  <c:pt idx="3">
                    <c:v>0.23862250985917846</c:v>
                  </c:pt>
                  <c:pt idx="4">
                    <c:v>3.1776923334902417E-2</c:v>
                  </c:pt>
                  <c:pt idx="5">
                    <c:v>0.59196167240869801</c:v>
                  </c:pt>
                  <c:pt idx="6">
                    <c:v>0.1106244364297444</c:v>
                  </c:pt>
                  <c:pt idx="7">
                    <c:v>0.19097380233069361</c:v>
                  </c:pt>
                  <c:pt idx="8">
                    <c:v>0.21686519089168135</c:v>
                  </c:pt>
                  <c:pt idx="9">
                    <c:v>0.4190459438300182</c:v>
                  </c:pt>
                  <c:pt idx="10">
                    <c:v>0.13705452844339408</c:v>
                  </c:pt>
                  <c:pt idx="11">
                    <c:v>3.5218778416789498E-2</c:v>
                  </c:pt>
                  <c:pt idx="12">
                    <c:v>0.12474635246446496</c:v>
                  </c:pt>
                  <c:pt idx="13">
                    <c:v>3.7645305218952957E-2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Sheet1!$A$4:$A$17</c:f>
              <c:strCache>
                <c:ptCount val="14"/>
                <c:pt idx="0">
                  <c:v>MECOM-Ref</c:v>
                </c:pt>
                <c:pt idx="1">
                  <c:v>MECOM-Alt</c:v>
                </c:pt>
                <c:pt idx="2">
                  <c:v>FOXO-Ref</c:v>
                </c:pt>
                <c:pt idx="3">
                  <c:v>FOXO-Alt</c:v>
                </c:pt>
                <c:pt idx="4">
                  <c:v>RUNX1-Ref</c:v>
                </c:pt>
                <c:pt idx="5">
                  <c:v>RUNX1-Alt</c:v>
                </c:pt>
                <c:pt idx="6">
                  <c:v>TERT-Ref</c:v>
                </c:pt>
                <c:pt idx="7">
                  <c:v>TERT-Alt</c:v>
                </c:pt>
                <c:pt idx="8">
                  <c:v>PODXL-Ref</c:v>
                </c:pt>
                <c:pt idx="9">
                  <c:v>PODXL-Alt</c:v>
                </c:pt>
                <c:pt idx="10">
                  <c:v>TET2-Ref</c:v>
                </c:pt>
                <c:pt idx="11">
                  <c:v>TET2-Alt</c:v>
                </c:pt>
                <c:pt idx="12">
                  <c:v>ALAS2-Ref</c:v>
                </c:pt>
                <c:pt idx="13">
                  <c:v>ALAS2-Alt</c:v>
                </c:pt>
              </c:strCache>
            </c:strRef>
          </c:cat>
          <c:val>
            <c:numRef>
              <c:f>Sheet1!$S$4:$S$17</c:f>
              <c:numCache>
                <c:formatCode>0.00</c:formatCode>
                <c:ptCount val="14"/>
                <c:pt idx="0">
                  <c:v>1</c:v>
                </c:pt>
                <c:pt idx="1">
                  <c:v>0.48421776285111595</c:v>
                </c:pt>
                <c:pt idx="2">
                  <c:v>1</c:v>
                </c:pt>
                <c:pt idx="3">
                  <c:v>0.7314970341540582</c:v>
                </c:pt>
                <c:pt idx="4">
                  <c:v>1</c:v>
                </c:pt>
                <c:pt idx="5">
                  <c:v>1.5382851614107551</c:v>
                </c:pt>
                <c:pt idx="6">
                  <c:v>1</c:v>
                </c:pt>
                <c:pt idx="7">
                  <c:v>3.2654506148125875</c:v>
                </c:pt>
                <c:pt idx="8">
                  <c:v>1</c:v>
                </c:pt>
                <c:pt idx="9">
                  <c:v>4.5665093148213804</c:v>
                </c:pt>
                <c:pt idx="10">
                  <c:v>1</c:v>
                </c:pt>
                <c:pt idx="11">
                  <c:v>0.22955642747246782</c:v>
                </c:pt>
                <c:pt idx="12">
                  <c:v>1</c:v>
                </c:pt>
                <c:pt idx="13">
                  <c:v>0.1686490713967379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5A0-A03F-6D00D10A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66887120"/>
        <c:axId val="566885152"/>
      </c:barChart>
      <c:catAx>
        <c:axId val="5668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5152"/>
        <c:crosses val="autoZero"/>
        <c:auto val="1"/>
        <c:lblAlgn val="ctr"/>
        <c:lblOffset val="100"/>
        <c:noMultiLvlLbl val="0"/>
      </c:catAx>
      <c:valAx>
        <c:axId val="566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473970</xdr:colOff>
      <xdr:row>20</xdr:row>
      <xdr:rowOff>61924</xdr:rowOff>
    </xdr:from>
    <xdr:to>
      <xdr:col>19</xdr:col>
      <xdr:colOff>225778</xdr:colOff>
      <xdr:row>38</xdr:row>
      <xdr:rowOff>155222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CD158-F4A3-41BC-B8F7-9D181EE5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496207</xdr:colOff>
      <xdr:row>40</xdr:row>
      <xdr:rowOff>29332</xdr:rowOff>
    </xdr:from>
    <xdr:to>
      <xdr:col>19</xdr:col>
      <xdr:colOff>165100</xdr:colOff>
      <xdr:row>56</xdr:row>
      <xdr:rowOff>3629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6FA29-B6FE-42AC-BDD6-AC3DDB0E6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zoomScale="81" zoomScaleNormal="60" workbookViewId="0">
      <selection activeCell="H14" sqref="H14:J14"/>
    </sheetView>
  </sheetViews>
  <sheetFormatPr baseColWidth="10" defaultColWidth="8.83203125" defaultRowHeight="15" x14ac:dyDescent="0.2"/>
  <cols>
    <col min="1" max="1" width="12.83203125" bestFit="1" customWidth="1"/>
    <col min="8" max="8" width="12.33203125" customWidth="1"/>
  </cols>
  <sheetData>
    <row r="1" spans="1:20" x14ac:dyDescent="0.2">
      <c r="A1" t="s">
        <v>0</v>
      </c>
    </row>
    <row r="2" spans="1:20" x14ac:dyDescent="0.2">
      <c r="B2" t="s">
        <v>1</v>
      </c>
      <c r="E2" t="s">
        <v>2</v>
      </c>
      <c r="H2" t="s">
        <v>3</v>
      </c>
      <c r="K2" t="s">
        <v>4</v>
      </c>
      <c r="P2" t="s">
        <v>5</v>
      </c>
    </row>
    <row r="3" spans="1:20" x14ac:dyDescent="0.2">
      <c r="B3" s="1">
        <v>1</v>
      </c>
      <c r="C3" s="2">
        <v>2</v>
      </c>
      <c r="D3" s="2">
        <v>3</v>
      </c>
      <c r="E3" s="1">
        <v>1</v>
      </c>
      <c r="F3" s="2">
        <v>2</v>
      </c>
      <c r="G3" s="3">
        <v>3</v>
      </c>
      <c r="H3" s="1">
        <v>1</v>
      </c>
      <c r="I3" s="2">
        <v>2</v>
      </c>
      <c r="J3" s="3">
        <v>3</v>
      </c>
      <c r="K3" s="4">
        <v>1</v>
      </c>
      <c r="L3" s="5">
        <v>2</v>
      </c>
      <c r="M3" s="6">
        <v>3</v>
      </c>
      <c r="N3" s="1" t="s">
        <v>6</v>
      </c>
      <c r="O3" s="3" t="s">
        <v>7</v>
      </c>
      <c r="P3" s="1">
        <v>1</v>
      </c>
      <c r="Q3" s="2">
        <v>2</v>
      </c>
      <c r="R3" s="3">
        <v>3</v>
      </c>
      <c r="S3" s="2" t="s">
        <v>8</v>
      </c>
      <c r="T3" s="3" t="s">
        <v>7</v>
      </c>
    </row>
    <row r="4" spans="1:20" x14ac:dyDescent="0.2">
      <c r="A4" t="s">
        <v>27</v>
      </c>
      <c r="B4" s="7">
        <v>13</v>
      </c>
      <c r="C4">
        <v>9</v>
      </c>
      <c r="D4">
        <v>7</v>
      </c>
      <c r="E4" s="7">
        <v>279</v>
      </c>
      <c r="F4">
        <v>332</v>
      </c>
      <c r="G4" s="8">
        <v>198</v>
      </c>
      <c r="H4" s="9">
        <f>B4/E4</f>
        <v>4.6594982078853049E-2</v>
      </c>
      <c r="I4" s="9">
        <f t="shared" ref="I4:J14" si="0">C4/F4</f>
        <v>2.710843373493976E-2</v>
      </c>
      <c r="J4" s="10">
        <f t="shared" si="0"/>
        <v>3.5353535353535352E-2</v>
      </c>
      <c r="K4" s="11">
        <f>H4/$I$23</f>
        <v>0.5580015404248716</v>
      </c>
      <c r="L4" s="11">
        <f t="shared" ref="L4:M4" si="1">I4/$I$23</f>
        <v>0.32463898702661087</v>
      </c>
      <c r="M4" s="35">
        <f t="shared" si="1"/>
        <v>0.42337879116152843</v>
      </c>
      <c r="N4" s="9">
        <f>AVERAGE(K4:M4)</f>
        <v>0.43533977287100362</v>
      </c>
      <c r="O4" s="10">
        <f>STDEV(K4:M4)</f>
        <v>0.11714016879247641</v>
      </c>
      <c r="P4" s="12">
        <f t="shared" ref="P4:R5" si="2">K4/$N$4</f>
        <v>1.2817609949693574</v>
      </c>
      <c r="Q4" s="11">
        <f t="shared" si="2"/>
        <v>0.74571405430214455</v>
      </c>
      <c r="R4" s="10">
        <f t="shared" si="2"/>
        <v>0.97252495072849832</v>
      </c>
      <c r="S4" s="11">
        <f>AVERAGE(P4:R4)</f>
        <v>1</v>
      </c>
      <c r="T4" s="10">
        <f>STDEV(P4:R4)</f>
        <v>0.26907757134146915</v>
      </c>
    </row>
    <row r="5" spans="1:20" x14ac:dyDescent="0.2">
      <c r="A5" t="s">
        <v>28</v>
      </c>
      <c r="B5" s="7">
        <v>7</v>
      </c>
      <c r="C5">
        <v>7</v>
      </c>
      <c r="D5">
        <v>7</v>
      </c>
      <c r="E5" s="7">
        <v>259</v>
      </c>
      <c r="F5">
        <v>704</v>
      </c>
      <c r="G5" s="8">
        <v>442</v>
      </c>
      <c r="H5" s="9">
        <f t="shared" ref="H5:H14" si="3">B5/E5</f>
        <v>2.7027027027027029E-2</v>
      </c>
      <c r="I5" s="9">
        <f t="shared" si="0"/>
        <v>9.943181818181818E-3</v>
      </c>
      <c r="J5" s="10">
        <f t="shared" si="0"/>
        <v>1.5837104072398189E-2</v>
      </c>
      <c r="K5" s="11">
        <f t="shared" ref="K5:K14" si="4">H5/$I$23</f>
        <v>0.32366409517367817</v>
      </c>
      <c r="L5" s="11">
        <f t="shared" ref="L5:L14" si="5">I5/$I$23</f>
        <v>0.11907528501417988</v>
      </c>
      <c r="M5" s="10">
        <f t="shared" ref="M5:M14" si="6">J5/$I$23</f>
        <v>0.1896583725112729</v>
      </c>
      <c r="N5" s="9">
        <f t="shared" ref="N5:N14" si="7">AVERAGE(K5:M5)</f>
        <v>0.21079925089971033</v>
      </c>
      <c r="O5" s="10">
        <f t="shared" ref="O5:O14" si="8">STDEV(K5:M5)</f>
        <v>0.10391991082028421</v>
      </c>
      <c r="P5" s="12">
        <f t="shared" si="2"/>
        <v>0.74347467275769386</v>
      </c>
      <c r="Q5" s="11">
        <f t="shared" si="2"/>
        <v>0.27352264239239016</v>
      </c>
      <c r="R5" s="10">
        <f t="shared" si="2"/>
        <v>0.4356559734032639</v>
      </c>
      <c r="S5" s="11">
        <f>AVERAGE(P5:R5)</f>
        <v>0.48421776285111595</v>
      </c>
      <c r="T5" s="10">
        <f>STDEV(P5:R5)</f>
        <v>0.23870989350443972</v>
      </c>
    </row>
    <row r="6" spans="1:20" x14ac:dyDescent="0.2">
      <c r="A6" s="13" t="s">
        <v>29</v>
      </c>
      <c r="B6" s="14">
        <v>11</v>
      </c>
      <c r="C6" s="13">
        <v>10</v>
      </c>
      <c r="D6" s="13">
        <v>8</v>
      </c>
      <c r="E6" s="14">
        <v>239</v>
      </c>
      <c r="F6" s="13">
        <v>395</v>
      </c>
      <c r="G6" s="15">
        <v>375</v>
      </c>
      <c r="H6" s="16">
        <f t="shared" si="3"/>
        <v>4.6025104602510462E-2</v>
      </c>
      <c r="I6" s="16">
        <f t="shared" si="0"/>
        <v>2.5316455696202531E-2</v>
      </c>
      <c r="J6" s="17">
        <f t="shared" si="0"/>
        <v>2.1333333333333333E-2</v>
      </c>
      <c r="K6" s="18">
        <f t="shared" si="4"/>
        <v>0.55117693194848116</v>
      </c>
      <c r="L6" s="18">
        <f t="shared" si="5"/>
        <v>0.30317902585888834</v>
      </c>
      <c r="M6" s="17">
        <f t="shared" si="6"/>
        <v>0.25547885912375656</v>
      </c>
      <c r="N6" s="16">
        <f t="shared" si="7"/>
        <v>0.369944938977042</v>
      </c>
      <c r="O6" s="17">
        <f t="shared" si="8"/>
        <v>0.15875327692346911</v>
      </c>
      <c r="P6" s="19">
        <f>K6/$N$6</f>
        <v>1.4898890993686118</v>
      </c>
      <c r="Q6" s="18">
        <f t="shared" ref="Q6:R7" si="9">L6/$N$6</f>
        <v>0.81952472899677375</v>
      </c>
      <c r="R6" s="17">
        <f t="shared" si="9"/>
        <v>0.69058617163461467</v>
      </c>
      <c r="S6" s="18">
        <f t="shared" ref="S6:S13" si="10">AVERAGE(P6:R6)</f>
        <v>1</v>
      </c>
      <c r="T6" s="17">
        <f t="shared" ref="T6:T13" si="11">STDEV(P6:R6)</f>
        <v>0.42912677049305747</v>
      </c>
    </row>
    <row r="7" spans="1:20" x14ac:dyDescent="0.2">
      <c r="A7" s="13" t="s">
        <v>30</v>
      </c>
      <c r="B7" s="14">
        <v>5</v>
      </c>
      <c r="C7" s="13">
        <v>5</v>
      </c>
      <c r="D7" s="13">
        <v>7</v>
      </c>
      <c r="E7" s="14">
        <v>329</v>
      </c>
      <c r="F7" s="13">
        <v>167</v>
      </c>
      <c r="G7" s="15">
        <v>309</v>
      </c>
      <c r="H7" s="16">
        <f t="shared" si="3"/>
        <v>1.5197568389057751E-2</v>
      </c>
      <c r="I7" s="16">
        <f t="shared" si="0"/>
        <v>2.9940119760479042E-2</v>
      </c>
      <c r="J7" s="17">
        <f t="shared" si="0"/>
        <v>2.2653721682847898E-2</v>
      </c>
      <c r="K7" s="18">
        <f t="shared" si="4"/>
        <v>0.18199956719492538</v>
      </c>
      <c r="L7" s="18">
        <f t="shared" si="5"/>
        <v>0.35855004555167935</v>
      </c>
      <c r="M7" s="17">
        <f t="shared" si="6"/>
        <v>0.27129126423942601</v>
      </c>
      <c r="N7" s="16">
        <f t="shared" si="7"/>
        <v>0.27061362566201025</v>
      </c>
      <c r="O7" s="17">
        <f t="shared" si="8"/>
        <v>8.8277189848402174E-2</v>
      </c>
      <c r="P7" s="19">
        <f>K7/$N$6</f>
        <v>0.49196393306037334</v>
      </c>
      <c r="Q7" s="18">
        <f t="shared" si="9"/>
        <v>0.96919840704708282</v>
      </c>
      <c r="R7" s="17">
        <f t="shared" si="9"/>
        <v>0.73332876235471833</v>
      </c>
      <c r="S7" s="18">
        <f t="shared" si="10"/>
        <v>0.7314970341540582</v>
      </c>
      <c r="T7" s="17">
        <f t="shared" si="11"/>
        <v>0.23862250985917846</v>
      </c>
    </row>
    <row r="8" spans="1:20" x14ac:dyDescent="0.2">
      <c r="A8" t="s">
        <v>31</v>
      </c>
      <c r="B8" s="7">
        <v>4</v>
      </c>
      <c r="C8">
        <v>4</v>
      </c>
      <c r="D8">
        <v>5</v>
      </c>
      <c r="E8" s="7">
        <v>312</v>
      </c>
      <c r="F8">
        <v>301</v>
      </c>
      <c r="G8" s="8">
        <v>366</v>
      </c>
      <c r="H8" s="9">
        <f t="shared" si="3"/>
        <v>1.282051282051282E-2</v>
      </c>
      <c r="I8" s="9">
        <f t="shared" si="0"/>
        <v>1.3289036544850499E-2</v>
      </c>
      <c r="J8" s="10">
        <f t="shared" si="0"/>
        <v>1.3661202185792349E-2</v>
      </c>
      <c r="K8" s="11">
        <f t="shared" si="4"/>
        <v>0.15353296822341142</v>
      </c>
      <c r="L8" s="11">
        <f t="shared" si="5"/>
        <v>0.1591438075937022</v>
      </c>
      <c r="M8" s="10">
        <f t="shared" si="6"/>
        <v>0.16360070384461872</v>
      </c>
      <c r="N8" s="9">
        <f t="shared" si="7"/>
        <v>0.15875915988724412</v>
      </c>
      <c r="O8" s="10">
        <f t="shared" si="8"/>
        <v>5.0448776524504727E-3</v>
      </c>
      <c r="P8" s="12">
        <f t="shared" ref="P8:R9" si="12">K8/$N$8</f>
        <v>0.96708100705783206</v>
      </c>
      <c r="Q8" s="11">
        <f t="shared" si="12"/>
        <v>1.0024228378805435</v>
      </c>
      <c r="R8" s="10">
        <f t="shared" si="12"/>
        <v>1.0304961550616243</v>
      </c>
      <c r="S8" s="11">
        <f t="shared" si="10"/>
        <v>1</v>
      </c>
      <c r="T8" s="10">
        <f t="shared" si="11"/>
        <v>3.1776923334902417E-2</v>
      </c>
    </row>
    <row r="9" spans="1:20" x14ac:dyDescent="0.2">
      <c r="A9" t="s">
        <v>32</v>
      </c>
      <c r="B9" s="7">
        <v>4</v>
      </c>
      <c r="C9">
        <v>4</v>
      </c>
      <c r="D9">
        <v>5</v>
      </c>
      <c r="E9" s="7">
        <v>148</v>
      </c>
      <c r="F9">
        <v>341</v>
      </c>
      <c r="G9" s="8">
        <v>223</v>
      </c>
      <c r="H9" s="9">
        <f t="shared" si="3"/>
        <v>2.7027027027027029E-2</v>
      </c>
      <c r="I9" s="9">
        <f t="shared" si="0"/>
        <v>1.1730205278592375E-2</v>
      </c>
      <c r="J9" s="10">
        <f t="shared" si="0"/>
        <v>2.2421524663677129E-2</v>
      </c>
      <c r="K9" s="11">
        <f t="shared" si="4"/>
        <v>0.32366409517367817</v>
      </c>
      <c r="L9" s="11">
        <f t="shared" si="5"/>
        <v>0.14047591227479286</v>
      </c>
      <c r="M9" s="10">
        <f t="shared" si="6"/>
        <v>0.26851057222928454</v>
      </c>
      <c r="N9" s="9">
        <f t="shared" si="7"/>
        <v>0.24421685989258521</v>
      </c>
      <c r="O9" s="10">
        <f t="shared" si="8"/>
        <v>9.3979337797052934E-2</v>
      </c>
      <c r="P9" s="12">
        <f t="shared" si="12"/>
        <v>2.0387113121759706</v>
      </c>
      <c r="Q9" s="11">
        <f t="shared" si="12"/>
        <v>0.88483658123766462</v>
      </c>
      <c r="R9" s="10">
        <f t="shared" si="12"/>
        <v>1.6913075908186299</v>
      </c>
      <c r="S9" s="11">
        <f t="shared" si="10"/>
        <v>1.5382851614107551</v>
      </c>
      <c r="T9" s="10">
        <f t="shared" si="11"/>
        <v>0.59196167240869801</v>
      </c>
    </row>
    <row r="10" spans="1:20" x14ac:dyDescent="0.2">
      <c r="A10" s="20" t="s">
        <v>33</v>
      </c>
      <c r="B10" s="21">
        <v>335</v>
      </c>
      <c r="C10" s="20">
        <v>274</v>
      </c>
      <c r="D10" s="20">
        <v>203</v>
      </c>
      <c r="E10" s="21">
        <v>327</v>
      </c>
      <c r="F10" s="20">
        <v>334</v>
      </c>
      <c r="G10" s="22">
        <v>220</v>
      </c>
      <c r="H10" s="23">
        <f t="shared" si="3"/>
        <v>1.0244648318042813</v>
      </c>
      <c r="I10" s="23">
        <f t="shared" si="0"/>
        <v>0.82035928143712578</v>
      </c>
      <c r="J10" s="24">
        <f t="shared" si="0"/>
        <v>0.92272727272727273</v>
      </c>
      <c r="K10" s="25">
        <f t="shared" si="4"/>
        <v>12.268551864457921</v>
      </c>
      <c r="L10" s="25">
        <f t="shared" si="5"/>
        <v>9.8242712481160144</v>
      </c>
      <c r="M10" s="24">
        <f t="shared" si="6"/>
        <v>11.050186449315893</v>
      </c>
      <c r="N10" s="23">
        <f t="shared" si="7"/>
        <v>11.047669853963276</v>
      </c>
      <c r="O10" s="24">
        <f t="shared" si="8"/>
        <v>1.2221422514565639</v>
      </c>
      <c r="P10" s="32">
        <f>K10/$N$10</f>
        <v>1.110510363419003</v>
      </c>
      <c r="Q10" s="25">
        <f t="shared" ref="Q10:R11" si="13">L10/$N$10</f>
        <v>0.88926184235960171</v>
      </c>
      <c r="R10" s="24">
        <f t="shared" si="13"/>
        <v>1.0002277942213953</v>
      </c>
      <c r="S10" s="25">
        <f t="shared" si="10"/>
        <v>1</v>
      </c>
      <c r="T10" s="24">
        <f t="shared" si="11"/>
        <v>0.1106244364297444</v>
      </c>
    </row>
    <row r="11" spans="1:20" x14ac:dyDescent="0.2">
      <c r="A11" s="20" t="s">
        <v>34</v>
      </c>
      <c r="B11" s="21">
        <v>866</v>
      </c>
      <c r="C11" s="20">
        <v>1324</v>
      </c>
      <c r="D11" s="20">
        <v>1058</v>
      </c>
      <c r="E11" s="21">
        <v>307</v>
      </c>
      <c r="F11" s="20">
        <v>418</v>
      </c>
      <c r="G11" s="22">
        <v>347</v>
      </c>
      <c r="H11" s="23">
        <f t="shared" si="3"/>
        <v>2.8208469055374592</v>
      </c>
      <c r="I11" s="23">
        <f t="shared" si="0"/>
        <v>3.1674641148325358</v>
      </c>
      <c r="J11" s="24">
        <f t="shared" si="0"/>
        <v>3.048991354466859</v>
      </c>
      <c r="K11" s="25">
        <f t="shared" si="4"/>
        <v>33.781253868257309</v>
      </c>
      <c r="L11" s="25">
        <f t="shared" si="5"/>
        <v>37.932193048727612</v>
      </c>
      <c r="M11" s="24">
        <f t="shared" si="6"/>
        <v>36.513414033627676</v>
      </c>
      <c r="N11" s="23">
        <f t="shared" si="7"/>
        <v>36.075620316870868</v>
      </c>
      <c r="O11" s="24">
        <f t="shared" si="8"/>
        <v>2.109815518905545</v>
      </c>
      <c r="P11" s="32">
        <f>K11/$N$10</f>
        <v>3.0577718482543643</v>
      </c>
      <c r="Q11" s="25">
        <f t="shared" si="13"/>
        <v>3.4335016840786294</v>
      </c>
      <c r="R11" s="24">
        <f t="shared" si="13"/>
        <v>3.3050783121047682</v>
      </c>
      <c r="S11" s="25">
        <f t="shared" si="10"/>
        <v>3.2654506148125875</v>
      </c>
      <c r="T11" s="24">
        <f t="shared" si="11"/>
        <v>0.19097380233069361</v>
      </c>
    </row>
    <row r="12" spans="1:20" x14ac:dyDescent="0.2">
      <c r="A12" t="s">
        <v>35</v>
      </c>
      <c r="B12" s="7">
        <v>445</v>
      </c>
      <c r="C12">
        <v>722</v>
      </c>
      <c r="D12">
        <v>457</v>
      </c>
      <c r="E12" s="7">
        <v>446</v>
      </c>
      <c r="F12">
        <v>525</v>
      </c>
      <c r="G12" s="8">
        <v>490</v>
      </c>
      <c r="H12" s="9">
        <f t="shared" si="3"/>
        <v>0.99775784753363228</v>
      </c>
      <c r="I12" s="9">
        <f t="shared" si="0"/>
        <v>1.3752380952380951</v>
      </c>
      <c r="J12" s="10">
        <f t="shared" si="0"/>
        <v>0.93265306122448977</v>
      </c>
      <c r="K12" s="11">
        <f t="shared" si="4"/>
        <v>11.948720464203163</v>
      </c>
      <c r="L12" s="11">
        <f t="shared" si="5"/>
        <v>16.469262168513595</v>
      </c>
      <c r="M12" s="10">
        <f t="shared" si="6"/>
        <v>11.169053439370863</v>
      </c>
      <c r="N12" s="9">
        <f t="shared" si="7"/>
        <v>13.195678690695873</v>
      </c>
      <c r="O12" s="10">
        <f t="shared" si="8"/>
        <v>2.861683378203042</v>
      </c>
      <c r="P12" s="12">
        <f>K12/$N$12</f>
        <v>0.90550253187265561</v>
      </c>
      <c r="Q12" s="11">
        <f t="shared" ref="Q12:R13" si="14">L12/$N$12</f>
        <v>1.2480799627324883</v>
      </c>
      <c r="R12" s="10">
        <f t="shared" si="14"/>
        <v>0.84641750539485616</v>
      </c>
      <c r="S12" s="11">
        <f t="shared" si="10"/>
        <v>1</v>
      </c>
      <c r="T12" s="10">
        <f t="shared" si="11"/>
        <v>0.21686519089168135</v>
      </c>
    </row>
    <row r="13" spans="1:20" x14ac:dyDescent="0.2">
      <c r="A13" t="s">
        <v>36</v>
      </c>
      <c r="B13" s="7">
        <v>2543</v>
      </c>
      <c r="C13">
        <v>1954</v>
      </c>
      <c r="D13">
        <v>2023</v>
      </c>
      <c r="E13" s="7">
        <v>563</v>
      </c>
      <c r="F13">
        <v>378</v>
      </c>
      <c r="G13" s="8">
        <v>374</v>
      </c>
      <c r="H13" s="9">
        <f t="shared" si="3"/>
        <v>4.516873889875666</v>
      </c>
      <c r="I13" s="9">
        <f t="shared" si="0"/>
        <v>5.1693121693121693</v>
      </c>
      <c r="J13" s="10">
        <f t="shared" si="0"/>
        <v>5.4090909090909092</v>
      </c>
      <c r="K13" s="11">
        <f t="shared" si="4"/>
        <v>54.092146321468114</v>
      </c>
      <c r="L13" s="11">
        <f t="shared" si="5"/>
        <v>61.905467600176138</v>
      </c>
      <c r="M13" s="10">
        <f t="shared" si="6"/>
        <v>64.776955047713855</v>
      </c>
      <c r="N13" s="9">
        <f t="shared" si="7"/>
        <v>60.258189656452693</v>
      </c>
      <c r="O13" s="10">
        <f t="shared" si="8"/>
        <v>5.5295956314203085</v>
      </c>
      <c r="P13" s="12">
        <f>K13/$N$12</f>
        <v>4.099231846226135</v>
      </c>
      <c r="Q13" s="11">
        <f t="shared" si="14"/>
        <v>4.6913439657957872</v>
      </c>
      <c r="R13" s="10">
        <f t="shared" si="14"/>
        <v>4.9089521324422192</v>
      </c>
      <c r="S13" s="11">
        <f t="shared" si="10"/>
        <v>4.5665093148213804</v>
      </c>
      <c r="T13" s="10">
        <f t="shared" si="11"/>
        <v>0.4190459438300182</v>
      </c>
    </row>
    <row r="14" spans="1:20" x14ac:dyDescent="0.2">
      <c r="A14" s="20" t="s">
        <v>37</v>
      </c>
      <c r="B14" s="21">
        <v>4932</v>
      </c>
      <c r="C14" s="33">
        <v>4785</v>
      </c>
      <c r="D14" s="22">
        <v>5344</v>
      </c>
      <c r="E14" s="33">
        <v>460</v>
      </c>
      <c r="F14" s="33">
        <v>476</v>
      </c>
      <c r="G14" s="22">
        <v>654</v>
      </c>
      <c r="H14" s="25">
        <f t="shared" si="3"/>
        <v>10.721739130434782</v>
      </c>
      <c r="I14" s="25">
        <f t="shared" si="0"/>
        <v>10.052521008403362</v>
      </c>
      <c r="J14" s="24">
        <f t="shared" si="0"/>
        <v>8.1712538226299696</v>
      </c>
      <c r="K14" s="25">
        <f t="shared" si="4"/>
        <v>128.3989537905945</v>
      </c>
      <c r="L14" s="25">
        <f t="shared" si="5"/>
        <v>120.38468430677278</v>
      </c>
      <c r="M14" s="24">
        <f t="shared" si="6"/>
        <v>97.855434572631538</v>
      </c>
      <c r="N14" s="25">
        <f t="shared" si="7"/>
        <v>115.54635755666628</v>
      </c>
      <c r="O14" s="24">
        <f t="shared" si="8"/>
        <v>15.836151548280746</v>
      </c>
      <c r="P14" s="32">
        <f t="shared" ref="P14:R15" si="15">K14/$N$14</f>
        <v>1.1112332444371953</v>
      </c>
      <c r="Q14" s="25">
        <f t="shared" si="15"/>
        <v>1.0418734683846151</v>
      </c>
      <c r="R14" s="24">
        <f t="shared" si="15"/>
        <v>0.84689328717818946</v>
      </c>
      <c r="S14" s="25">
        <f t="shared" ref="S14:S17" si="16">AVERAGE(P14:R14)</f>
        <v>1</v>
      </c>
      <c r="T14" s="24">
        <f t="shared" ref="T14:T17" si="17">STDEV(P14:R14)</f>
        <v>0.13705452844339408</v>
      </c>
    </row>
    <row r="15" spans="1:20" x14ac:dyDescent="0.2">
      <c r="A15" s="20" t="s">
        <v>38</v>
      </c>
      <c r="B15" s="21">
        <v>1082</v>
      </c>
      <c r="C15" s="20">
        <v>961</v>
      </c>
      <c r="D15" s="22">
        <v>1364</v>
      </c>
      <c r="E15" s="20">
        <v>416</v>
      </c>
      <c r="F15" s="20">
        <v>490</v>
      </c>
      <c r="G15" s="22">
        <v>655</v>
      </c>
      <c r="H15" s="25">
        <f t="shared" ref="H15:H19" si="18">B15/E15</f>
        <v>2.6009615384615383</v>
      </c>
      <c r="I15" s="25">
        <f t="shared" ref="I15:I19" si="19">C15/F15</f>
        <v>1.9612244897959183</v>
      </c>
      <c r="J15" s="24">
        <f t="shared" ref="J15:J19" si="20">D15/G15</f>
        <v>2.0824427480916032</v>
      </c>
      <c r="K15" s="25">
        <f t="shared" ref="K15:K19" si="21">H15/$I$23</f>
        <v>31.148000928324588</v>
      </c>
      <c r="L15" s="25">
        <f t="shared" ref="L15:L19" si="22">I15/$I$23</f>
        <v>23.486784147123416</v>
      </c>
      <c r="M15" s="24">
        <f t="shared" ref="M15:M19" si="23">J15/$I$23</f>
        <v>24.93844206904609</v>
      </c>
      <c r="N15" s="25">
        <f t="shared" ref="N15:N19" si="24">AVERAGE(K15:M15)</f>
        <v>26.524409048164699</v>
      </c>
      <c r="O15" s="24">
        <f t="shared" ref="O15:O19" si="25">STDEV(K15:M15)</f>
        <v>4.0694015636553447</v>
      </c>
      <c r="P15" s="25">
        <f t="shared" si="15"/>
        <v>0.26957146540122628</v>
      </c>
      <c r="Q15" s="25">
        <f t="shared" si="15"/>
        <v>0.20326719633377469</v>
      </c>
      <c r="R15" s="24">
        <f t="shared" si="15"/>
        <v>0.2158306206824025</v>
      </c>
      <c r="S15" s="25">
        <f t="shared" si="16"/>
        <v>0.22955642747246782</v>
      </c>
      <c r="T15" s="24">
        <f t="shared" si="17"/>
        <v>3.5218778416789498E-2</v>
      </c>
    </row>
    <row r="16" spans="1:20" x14ac:dyDescent="0.2">
      <c r="A16" s="37" t="s">
        <v>39</v>
      </c>
      <c r="B16" s="38">
        <v>473</v>
      </c>
      <c r="C16" s="37">
        <v>460</v>
      </c>
      <c r="D16" s="39">
        <v>434</v>
      </c>
      <c r="E16" s="37">
        <v>828</v>
      </c>
      <c r="F16" s="37">
        <v>863</v>
      </c>
      <c r="G16" s="39">
        <v>642</v>
      </c>
      <c r="H16" s="31">
        <f t="shared" si="18"/>
        <v>0.57125603864734298</v>
      </c>
      <c r="I16" s="31">
        <f t="shared" si="19"/>
        <v>0.5330243337195828</v>
      </c>
      <c r="J16" s="34">
        <f t="shared" si="20"/>
        <v>0.67601246105919</v>
      </c>
      <c r="K16" s="11">
        <f t="shared" si="21"/>
        <v>6.8411175478678024</v>
      </c>
      <c r="L16" s="11">
        <f t="shared" si="22"/>
        <v>6.3832710311193521</v>
      </c>
      <c r="M16" s="10">
        <f t="shared" si="23"/>
        <v>8.0956355767895989</v>
      </c>
      <c r="N16" s="31">
        <f t="shared" si="24"/>
        <v>7.1066747185922514</v>
      </c>
      <c r="O16" s="34">
        <f t="shared" si="25"/>
        <v>0.88653174929582335</v>
      </c>
      <c r="P16" s="11">
        <f t="shared" ref="P16:R17" si="26">K16/$N$16</f>
        <v>0.96263271062207101</v>
      </c>
      <c r="Q16" s="11">
        <f t="shared" si="26"/>
        <v>0.89820785161584027</v>
      </c>
      <c r="R16" s="10">
        <f t="shared" si="26"/>
        <v>1.1391594377620886</v>
      </c>
      <c r="S16" s="11">
        <f t="shared" si="16"/>
        <v>1</v>
      </c>
      <c r="T16" s="10">
        <f t="shared" si="17"/>
        <v>0.12474635246446496</v>
      </c>
    </row>
    <row r="17" spans="1:20" x14ac:dyDescent="0.2">
      <c r="A17" s="37" t="s">
        <v>40</v>
      </c>
      <c r="B17" s="38">
        <v>76</v>
      </c>
      <c r="C17" s="37">
        <v>69</v>
      </c>
      <c r="D17" s="39">
        <v>57</v>
      </c>
      <c r="E17" s="37">
        <v>637</v>
      </c>
      <c r="F17" s="37">
        <v>913</v>
      </c>
      <c r="G17" s="39">
        <v>541</v>
      </c>
      <c r="H17" s="31">
        <f t="shared" si="18"/>
        <v>0.11930926216640503</v>
      </c>
      <c r="I17" s="31">
        <f t="shared" si="19"/>
        <v>7.5575027382256299E-2</v>
      </c>
      <c r="J17" s="34">
        <f t="shared" si="20"/>
        <v>0.10536044362292052</v>
      </c>
      <c r="K17" s="31">
        <f t="shared" si="21"/>
        <v>1.4287966022423593</v>
      </c>
      <c r="L17" s="31">
        <f t="shared" si="22"/>
        <v>0.90505414564994546</v>
      </c>
      <c r="M17" s="34">
        <f t="shared" si="23"/>
        <v>1.2617515281354661</v>
      </c>
      <c r="N17" s="31">
        <f t="shared" si="24"/>
        <v>1.1985340920092569</v>
      </c>
      <c r="O17" s="34">
        <f t="shared" si="25"/>
        <v>0.26753293887322077</v>
      </c>
      <c r="P17" s="31">
        <f t="shared" si="26"/>
        <v>0.2010499507602885</v>
      </c>
      <c r="Q17" s="31">
        <f t="shared" si="26"/>
        <v>0.12735269046185163</v>
      </c>
      <c r="R17" s="34">
        <f t="shared" si="26"/>
        <v>0.17754457296807363</v>
      </c>
      <c r="S17" s="31">
        <f t="shared" si="16"/>
        <v>0.1686490713967379</v>
      </c>
      <c r="T17" s="34">
        <f t="shared" si="17"/>
        <v>3.7645305218952957E-2</v>
      </c>
    </row>
    <row r="18" spans="1:20" x14ac:dyDescent="0.2">
      <c r="A18" s="20" t="s">
        <v>9</v>
      </c>
      <c r="B18" s="21">
        <v>36</v>
      </c>
      <c r="C18" s="20">
        <v>46</v>
      </c>
      <c r="D18" s="22">
        <v>40</v>
      </c>
      <c r="E18" s="20">
        <v>439</v>
      </c>
      <c r="F18" s="20">
        <v>596</v>
      </c>
      <c r="G18" s="22">
        <v>438</v>
      </c>
      <c r="H18" s="25">
        <f t="shared" si="18"/>
        <v>8.2004555808656038E-2</v>
      </c>
      <c r="I18" s="25">
        <f t="shared" si="19"/>
        <v>7.7181208053691275E-2</v>
      </c>
      <c r="J18" s="24">
        <f t="shared" si="20"/>
        <v>9.1324200913242004E-2</v>
      </c>
      <c r="K18" s="25">
        <f t="shared" si="21"/>
        <v>0.98205142316933769</v>
      </c>
      <c r="L18" s="25">
        <f t="shared" si="22"/>
        <v>0.92428907715704722</v>
      </c>
      <c r="M18" s="24">
        <f t="shared" si="23"/>
        <v>1.0936594996736155</v>
      </c>
      <c r="N18" s="25">
        <f t="shared" si="24"/>
        <v>1.0000000000000002</v>
      </c>
      <c r="O18" s="24">
        <f t="shared" si="25"/>
        <v>8.6099933586181482E-2</v>
      </c>
      <c r="P18" s="25"/>
      <c r="Q18" s="25"/>
      <c r="R18" s="24"/>
      <c r="S18" s="25"/>
      <c r="T18" s="24"/>
    </row>
    <row r="19" spans="1:20" x14ac:dyDescent="0.2">
      <c r="A19" s="20" t="s">
        <v>9</v>
      </c>
      <c r="B19" s="26">
        <v>18</v>
      </c>
      <c r="C19" s="27">
        <v>23</v>
      </c>
      <c r="D19" s="28">
        <v>30</v>
      </c>
      <c r="E19" s="27">
        <v>181</v>
      </c>
      <c r="F19" s="27">
        <v>190</v>
      </c>
      <c r="G19" s="28">
        <v>523</v>
      </c>
      <c r="H19" s="29">
        <f t="shared" si="18"/>
        <v>9.9447513812154692E-2</v>
      </c>
      <c r="I19" s="29">
        <f t="shared" si="19"/>
        <v>0.12105263157894737</v>
      </c>
      <c r="J19" s="30">
        <f t="shared" si="20"/>
        <v>5.736137667304015E-2</v>
      </c>
      <c r="K19" s="29">
        <f t="shared" si="21"/>
        <v>1.1909408142854676</v>
      </c>
      <c r="L19" s="29">
        <f t="shared" si="22"/>
        <v>1.4496744473305267</v>
      </c>
      <c r="M19" s="30">
        <f t="shared" si="23"/>
        <v>0.68693526891545453</v>
      </c>
      <c r="N19" s="29">
        <f t="shared" si="24"/>
        <v>1.1091835101771494</v>
      </c>
      <c r="O19" s="30">
        <f t="shared" si="25"/>
        <v>0.38788652484150632</v>
      </c>
      <c r="P19" s="29"/>
      <c r="Q19" s="29"/>
      <c r="R19" s="30"/>
      <c r="S19" s="29"/>
      <c r="T19" s="30"/>
    </row>
    <row r="21" spans="1:20" x14ac:dyDescent="0.2">
      <c r="A21" s="40"/>
      <c r="B21" s="40"/>
      <c r="C21" s="40"/>
      <c r="D21" s="40"/>
      <c r="E21" s="40"/>
      <c r="F21" s="40"/>
      <c r="G21" s="40"/>
    </row>
    <row r="22" spans="1:20" x14ac:dyDescent="0.2">
      <c r="A22" s="40"/>
      <c r="B22" s="40"/>
      <c r="C22" s="40"/>
      <c r="D22" s="40"/>
      <c r="E22" s="40"/>
      <c r="F22" s="40"/>
      <c r="G22" s="40"/>
    </row>
    <row r="23" spans="1:20" x14ac:dyDescent="0.2">
      <c r="H23" s="2" t="s">
        <v>44</v>
      </c>
      <c r="I23" s="36">
        <f>AVERAGE(H18:J18)</f>
        <v>8.3503321591863092E-2</v>
      </c>
    </row>
    <row r="24" spans="1:20" x14ac:dyDescent="0.2">
      <c r="A24" t="s">
        <v>41</v>
      </c>
      <c r="B24" t="s">
        <v>10</v>
      </c>
      <c r="C24" t="s">
        <v>42</v>
      </c>
      <c r="F24" t="s">
        <v>43</v>
      </c>
    </row>
    <row r="25" spans="1:20" x14ac:dyDescent="0.2">
      <c r="A25" t="s">
        <v>27</v>
      </c>
      <c r="B25" t="s">
        <v>11</v>
      </c>
      <c r="C25">
        <v>13</v>
      </c>
      <c r="D25">
        <v>9</v>
      </c>
      <c r="E25">
        <v>7</v>
      </c>
      <c r="F25">
        <v>279</v>
      </c>
      <c r="G25">
        <v>332</v>
      </c>
      <c r="H25">
        <v>198</v>
      </c>
    </row>
    <row r="26" spans="1:20" x14ac:dyDescent="0.2">
      <c r="A26" t="s">
        <v>28</v>
      </c>
      <c r="B26" t="s">
        <v>16</v>
      </c>
      <c r="C26">
        <v>7</v>
      </c>
      <c r="D26">
        <v>7</v>
      </c>
      <c r="E26">
        <v>7</v>
      </c>
      <c r="F26">
        <v>259</v>
      </c>
      <c r="G26">
        <v>704</v>
      </c>
      <c r="H26">
        <v>442</v>
      </c>
    </row>
    <row r="27" spans="1:20" x14ac:dyDescent="0.2">
      <c r="A27" t="s">
        <v>29</v>
      </c>
      <c r="B27" t="s">
        <v>14</v>
      </c>
      <c r="C27">
        <v>11</v>
      </c>
      <c r="D27">
        <v>10</v>
      </c>
      <c r="E27">
        <v>8</v>
      </c>
      <c r="F27">
        <v>239</v>
      </c>
      <c r="G27">
        <v>395</v>
      </c>
      <c r="H27">
        <v>375</v>
      </c>
    </row>
    <row r="28" spans="1:20" x14ac:dyDescent="0.2">
      <c r="A28" t="s">
        <v>30</v>
      </c>
      <c r="B28" t="s">
        <v>13</v>
      </c>
      <c r="C28">
        <v>5</v>
      </c>
      <c r="D28">
        <v>5</v>
      </c>
      <c r="E28">
        <v>7</v>
      </c>
      <c r="F28">
        <v>329</v>
      </c>
      <c r="G28">
        <v>167</v>
      </c>
      <c r="H28">
        <v>309</v>
      </c>
    </row>
    <row r="29" spans="1:20" x14ac:dyDescent="0.2">
      <c r="A29" t="s">
        <v>31</v>
      </c>
      <c r="B29" t="s">
        <v>12</v>
      </c>
      <c r="C29">
        <v>4</v>
      </c>
      <c r="D29">
        <v>4</v>
      </c>
      <c r="E29">
        <v>5</v>
      </c>
      <c r="F29">
        <v>312</v>
      </c>
      <c r="G29">
        <v>301</v>
      </c>
      <c r="H29">
        <v>366</v>
      </c>
    </row>
    <row r="30" spans="1:20" x14ac:dyDescent="0.2">
      <c r="A30" t="s">
        <v>32</v>
      </c>
      <c r="B30" t="s">
        <v>18</v>
      </c>
      <c r="C30">
        <v>4</v>
      </c>
      <c r="D30">
        <v>4</v>
      </c>
      <c r="E30">
        <v>5</v>
      </c>
      <c r="F30">
        <v>148</v>
      </c>
      <c r="G30">
        <v>341</v>
      </c>
      <c r="H30">
        <v>223</v>
      </c>
    </row>
    <row r="31" spans="1:20" x14ac:dyDescent="0.2">
      <c r="A31" t="s">
        <v>33</v>
      </c>
      <c r="B31" t="s">
        <v>17</v>
      </c>
      <c r="C31">
        <v>335</v>
      </c>
      <c r="D31">
        <v>274</v>
      </c>
      <c r="E31">
        <v>203</v>
      </c>
      <c r="F31">
        <v>327</v>
      </c>
      <c r="G31">
        <v>334</v>
      </c>
      <c r="H31">
        <v>220</v>
      </c>
    </row>
    <row r="32" spans="1:20" x14ac:dyDescent="0.2">
      <c r="A32" t="s">
        <v>34</v>
      </c>
      <c r="B32" t="s">
        <v>15</v>
      </c>
      <c r="C32">
        <v>866</v>
      </c>
      <c r="D32">
        <v>1324</v>
      </c>
      <c r="E32">
        <v>1058</v>
      </c>
      <c r="F32">
        <v>307</v>
      </c>
      <c r="G32">
        <v>418</v>
      </c>
      <c r="H32">
        <v>347</v>
      </c>
    </row>
    <row r="33" spans="1:8" x14ac:dyDescent="0.2">
      <c r="A33" t="s">
        <v>35</v>
      </c>
      <c r="B33" t="s">
        <v>19</v>
      </c>
      <c r="C33">
        <v>445</v>
      </c>
      <c r="D33">
        <v>722</v>
      </c>
      <c r="E33">
        <v>457</v>
      </c>
      <c r="F33">
        <v>446</v>
      </c>
      <c r="G33">
        <v>525</v>
      </c>
      <c r="H33">
        <v>490</v>
      </c>
    </row>
    <row r="34" spans="1:8" x14ac:dyDescent="0.2">
      <c r="A34" t="s">
        <v>36</v>
      </c>
      <c r="B34" t="s">
        <v>20</v>
      </c>
      <c r="C34">
        <v>2543</v>
      </c>
      <c r="D34">
        <v>1954</v>
      </c>
      <c r="E34">
        <v>2023</v>
      </c>
      <c r="F34">
        <v>563</v>
      </c>
      <c r="G34">
        <v>378</v>
      </c>
      <c r="H34">
        <v>374</v>
      </c>
    </row>
    <row r="35" spans="1:8" x14ac:dyDescent="0.2">
      <c r="A35" t="s">
        <v>37</v>
      </c>
      <c r="B35" t="s">
        <v>21</v>
      </c>
      <c r="C35">
        <v>4932</v>
      </c>
      <c r="D35">
        <v>4785</v>
      </c>
      <c r="E35">
        <v>5344</v>
      </c>
      <c r="F35">
        <v>460</v>
      </c>
      <c r="G35">
        <v>476</v>
      </c>
      <c r="H35">
        <v>654</v>
      </c>
    </row>
    <row r="36" spans="1:8" x14ac:dyDescent="0.2">
      <c r="A36" t="s">
        <v>38</v>
      </c>
      <c r="B36" t="s">
        <v>22</v>
      </c>
      <c r="C36">
        <v>1082</v>
      </c>
      <c r="D36">
        <v>961</v>
      </c>
      <c r="E36">
        <v>1364</v>
      </c>
      <c r="F36">
        <v>416</v>
      </c>
      <c r="G36">
        <v>490</v>
      </c>
      <c r="H36">
        <v>655</v>
      </c>
    </row>
    <row r="37" spans="1:8" x14ac:dyDescent="0.2">
      <c r="A37" t="s">
        <v>9</v>
      </c>
      <c r="B37" t="s">
        <v>23</v>
      </c>
      <c r="C37">
        <v>36</v>
      </c>
      <c r="D37">
        <v>46</v>
      </c>
      <c r="E37">
        <v>40</v>
      </c>
      <c r="F37">
        <v>439</v>
      </c>
      <c r="G37">
        <v>596</v>
      </c>
      <c r="H37">
        <v>438</v>
      </c>
    </row>
    <row r="38" spans="1:8" x14ac:dyDescent="0.2">
      <c r="A38" t="s">
        <v>39</v>
      </c>
      <c r="B38" t="s">
        <v>24</v>
      </c>
      <c r="C38">
        <v>473</v>
      </c>
      <c r="D38">
        <v>460</v>
      </c>
      <c r="E38">
        <v>434</v>
      </c>
      <c r="F38">
        <v>828</v>
      </c>
      <c r="G38">
        <v>863</v>
      </c>
      <c r="H38">
        <v>642</v>
      </c>
    </row>
    <row r="39" spans="1:8" x14ac:dyDescent="0.2">
      <c r="A39" t="s">
        <v>40</v>
      </c>
      <c r="B39" t="s">
        <v>25</v>
      </c>
      <c r="C39">
        <v>76</v>
      </c>
      <c r="D39">
        <v>69</v>
      </c>
      <c r="E39">
        <v>57</v>
      </c>
      <c r="F39">
        <v>637</v>
      </c>
      <c r="G39">
        <v>913</v>
      </c>
      <c r="H39">
        <v>541</v>
      </c>
    </row>
    <row r="40" spans="1:8" x14ac:dyDescent="0.2">
      <c r="A40" t="s">
        <v>9</v>
      </c>
      <c r="B40" t="s">
        <v>23</v>
      </c>
      <c r="C40">
        <v>18</v>
      </c>
      <c r="D40">
        <v>23</v>
      </c>
      <c r="E40">
        <v>30</v>
      </c>
      <c r="F40">
        <v>181</v>
      </c>
      <c r="G40">
        <v>190</v>
      </c>
      <c r="H40">
        <v>523</v>
      </c>
    </row>
    <row r="41" spans="1:8" x14ac:dyDescent="0.2">
      <c r="B41" t="s">
        <v>26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64A7-5E5C-6A4C-9803-26F9B157BA61}">
  <dimension ref="A1:B10"/>
  <sheetViews>
    <sheetView tabSelected="1" workbookViewId="0">
      <selection activeCell="A11" sqref="A11"/>
    </sheetView>
  </sheetViews>
  <sheetFormatPr baseColWidth="10" defaultRowHeight="15" x14ac:dyDescent="0.2"/>
  <cols>
    <col min="2" max="2" width="18.1640625" bestFit="1" customWidth="1"/>
  </cols>
  <sheetData>
    <row r="1" spans="1:2" x14ac:dyDescent="0.2">
      <c r="A1" t="s">
        <v>41</v>
      </c>
      <c r="B1" t="s">
        <v>45</v>
      </c>
    </row>
    <row r="2" spans="1:2" x14ac:dyDescent="0.2">
      <c r="A2" t="s">
        <v>9</v>
      </c>
    </row>
    <row r="3" spans="1:2" x14ac:dyDescent="0.2">
      <c r="A3" t="s">
        <v>9</v>
      </c>
    </row>
    <row r="4" spans="1:2" x14ac:dyDescent="0.2">
      <c r="A4" t="s">
        <v>9</v>
      </c>
    </row>
    <row r="5" spans="1:2" x14ac:dyDescent="0.2">
      <c r="A5" t="s">
        <v>46</v>
      </c>
    </row>
    <row r="6" spans="1:2" x14ac:dyDescent="0.2">
      <c r="A6" t="s">
        <v>46</v>
      </c>
    </row>
    <row r="7" spans="1:2" x14ac:dyDescent="0.2">
      <c r="A7" t="s">
        <v>46</v>
      </c>
    </row>
    <row r="8" spans="1:2" x14ac:dyDescent="0.2">
      <c r="A8" t="s">
        <v>47</v>
      </c>
    </row>
    <row r="9" spans="1:2" x14ac:dyDescent="0.2">
      <c r="A9" t="s">
        <v>47</v>
      </c>
    </row>
    <row r="10" spans="1:2" x14ac:dyDescent="0.2">
      <c r="A1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2020-05-25T22:01:37Z</dcterms:modified>
</cp:coreProperties>
</file>