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ikbao/Documents/GitHub/mpn-GWAS/data/experimental_data/"/>
    </mc:Choice>
  </mc:AlternateContent>
  <xr:revisionPtr revIDLastSave="0" documentId="13_ncr:1_{8A22DE86-0F2D-D64B-877A-9FBD0937A002}" xr6:coauthVersionLast="36" xr6:coauthVersionMax="40" xr10:uidLastSave="{00000000-0000-0000-0000-000000000000}"/>
  <bookViews>
    <workbookView xWindow="12800" yWindow="460" windowWidth="25600" windowHeight="16420" tabRatio="500" xr2:uid="{00000000-000D-0000-FFFF-FFFF00000000}"/>
  </bookViews>
  <sheets>
    <sheet name="Sheet2" sheetId="2" r:id="rId1"/>
    <sheet name="Sheet1" sheetId="1" r:id="rId2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1" l="1"/>
  <c r="K24" i="1"/>
  <c r="L24" i="1"/>
  <c r="M24" i="1"/>
  <c r="N24" i="1"/>
  <c r="I24" i="1"/>
  <c r="J20" i="1"/>
  <c r="K20" i="1"/>
  <c r="L20" i="1"/>
  <c r="M20" i="1"/>
  <c r="N20" i="1"/>
  <c r="I20" i="1"/>
  <c r="J16" i="1"/>
  <c r="K16" i="1"/>
  <c r="L16" i="1"/>
  <c r="M16" i="1"/>
  <c r="N16" i="1"/>
  <c r="I16" i="1"/>
  <c r="J12" i="1"/>
  <c r="K12" i="1"/>
  <c r="L12" i="1"/>
  <c r="M12" i="1"/>
  <c r="N12" i="1"/>
  <c r="I12" i="1"/>
  <c r="J8" i="1"/>
  <c r="K8" i="1"/>
  <c r="L8" i="1"/>
  <c r="M8" i="1"/>
  <c r="N8" i="1"/>
  <c r="I8" i="1"/>
  <c r="N4" i="1"/>
  <c r="J4" i="1"/>
  <c r="K4" i="1"/>
  <c r="L4" i="1"/>
  <c r="M4" i="1"/>
  <c r="I4" i="1"/>
  <c r="F116" i="1"/>
  <c r="F112" i="1"/>
  <c r="F108" i="1"/>
  <c r="E116" i="1"/>
  <c r="E112" i="1"/>
  <c r="E108" i="1"/>
  <c r="T24" i="1"/>
  <c r="T20" i="1"/>
  <c r="T16" i="1"/>
  <c r="T12" i="1"/>
  <c r="T8" i="1"/>
  <c r="T4" i="1"/>
  <c r="H5" i="1"/>
  <c r="H6" i="1"/>
  <c r="H8" i="1"/>
  <c r="H9" i="1"/>
  <c r="H10" i="1"/>
  <c r="H12" i="1"/>
  <c r="H13" i="1"/>
  <c r="H14" i="1"/>
  <c r="H16" i="1"/>
  <c r="H17" i="1"/>
  <c r="H18" i="1"/>
  <c r="H20" i="1"/>
  <c r="H21" i="1"/>
  <c r="H22" i="1"/>
  <c r="H24" i="1"/>
  <c r="H25" i="1"/>
  <c r="H26" i="1"/>
  <c r="H4" i="1"/>
  <c r="P29" i="1"/>
  <c r="Q29" i="1"/>
  <c r="R29" i="1"/>
  <c r="S29" i="1"/>
  <c r="O29" i="1"/>
  <c r="J29" i="1"/>
  <c r="K29" i="1"/>
  <c r="L29" i="1"/>
  <c r="M29" i="1"/>
  <c r="I29" i="1"/>
  <c r="S24" i="1"/>
  <c r="R24" i="1"/>
  <c r="Q24" i="1"/>
  <c r="P24" i="1"/>
  <c r="O24" i="1"/>
  <c r="S20" i="1"/>
  <c r="R20" i="1"/>
  <c r="Q20" i="1"/>
  <c r="P20" i="1"/>
  <c r="O20" i="1"/>
  <c r="S16" i="1"/>
  <c r="R16" i="1"/>
  <c r="Q16" i="1"/>
  <c r="P16" i="1"/>
  <c r="O16" i="1"/>
  <c r="S12" i="1"/>
  <c r="R12" i="1"/>
  <c r="Q12" i="1"/>
  <c r="P12" i="1"/>
  <c r="O12" i="1"/>
  <c r="S8" i="1"/>
  <c r="R8" i="1"/>
  <c r="Q8" i="1"/>
  <c r="P8" i="1"/>
  <c r="O8" i="1"/>
  <c r="P4" i="1"/>
  <c r="Q4" i="1"/>
  <c r="R4" i="1"/>
  <c r="S4" i="1"/>
  <c r="O4" i="1"/>
</calcChain>
</file>

<file path=xl/sharedStrings.xml><?xml version="1.0" encoding="utf-8"?>
<sst xmlns="http://schemas.openxmlformats.org/spreadsheetml/2006/main" count="108" uniqueCount="21">
  <si>
    <t>Mock</t>
  </si>
  <si>
    <t>NT</t>
  </si>
  <si>
    <t xml:space="preserve">Sample </t>
  </si>
  <si>
    <t>Replicate</t>
  </si>
  <si>
    <t>CDS_g1</t>
  </si>
  <si>
    <t>CDS_g2</t>
  </si>
  <si>
    <t>SNP_g1</t>
  </si>
  <si>
    <t>SNP_g2</t>
  </si>
  <si>
    <t>BFU-E</t>
  </si>
  <si>
    <t>CFU-G</t>
  </si>
  <si>
    <t>CFU-M</t>
  </si>
  <si>
    <t>CFU-GM</t>
  </si>
  <si>
    <t>CFU-GEMM</t>
  </si>
  <si>
    <t>CDS_g3</t>
  </si>
  <si>
    <t>CFU-C assay Day 12/ 13 counting</t>
  </si>
  <si>
    <t>Average</t>
  </si>
  <si>
    <t>STDEV</t>
  </si>
  <si>
    <t>STDev</t>
  </si>
  <si>
    <t>Total</t>
  </si>
  <si>
    <t>NC7</t>
  </si>
  <si>
    <t>Total secondary CFU-C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</si>
</sst>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D12</a:t>
            </a:r>
            <a:r>
              <a:rPr lang="en-US" baseline="0"/>
              <a:t> CFU-C Assay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BFU-E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Sheet1!$B$46:$B$52</c:f>
                <c:numCache>
                  <c:formatCode>General</c:formatCode>
                  <c:ptCount val="7"/>
                  <c:pt idx="0">
                    <c:v>9.5393920141694561</c:v>
                  </c:pt>
                  <c:pt idx="1">
                    <c:v>22.479620400116488</c:v>
                  </c:pt>
                  <c:pt idx="2">
                    <c:v>15.695009822658076</c:v>
                  </c:pt>
                  <c:pt idx="3">
                    <c:v>17.435595774162696</c:v>
                  </c:pt>
                  <c:pt idx="4">
                    <c:v>58.705479585242578</c:v>
                  </c:pt>
                  <c:pt idx="5">
                    <c:v>30.237945256470937</c:v>
                  </c:pt>
                  <c:pt idx="6">
                    <c:v>9.1923881554251174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Sheet1!$A$35:$A$41</c:f>
              <c:strCache>
                <c:ptCount val="7"/>
                <c:pt idx="0">
                  <c:v>Mock</c:v>
                </c:pt>
                <c:pt idx="1">
                  <c:v>NT</c:v>
                </c:pt>
                <c:pt idx="2">
                  <c:v>CDS_g1</c:v>
                </c:pt>
                <c:pt idx="3">
                  <c:v>CDS_g2</c:v>
                </c:pt>
                <c:pt idx="4">
                  <c:v>SNP_g1</c:v>
                </c:pt>
                <c:pt idx="5">
                  <c:v>SNP_g2</c:v>
                </c:pt>
                <c:pt idx="6">
                  <c:v>CDS_g3</c:v>
                </c:pt>
              </c:strCache>
            </c:strRef>
          </c:cat>
          <c:val>
            <c:numRef>
              <c:f>Sheet1!$B$35:$B$41</c:f>
              <c:numCache>
                <c:formatCode>General</c:formatCode>
                <c:ptCount val="7"/>
                <c:pt idx="0">
                  <c:v>224</c:v>
                </c:pt>
                <c:pt idx="1">
                  <c:v>233</c:v>
                </c:pt>
                <c:pt idx="2">
                  <c:v>34</c:v>
                </c:pt>
                <c:pt idx="3">
                  <c:v>66</c:v>
                </c:pt>
                <c:pt idx="4">
                  <c:v>561</c:v>
                </c:pt>
                <c:pt idx="5">
                  <c:v>324</c:v>
                </c:pt>
                <c:pt idx="6">
                  <c:v>180.5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4-41D8-AE93-F07BBF1617EA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CFU-GM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Sheet1!$C$46:$C$52</c:f>
                <c:numCache>
                  <c:formatCode>General</c:formatCode>
                  <c:ptCount val="7"/>
                  <c:pt idx="0">
                    <c:v>12.165525060596439</c:v>
                  </c:pt>
                  <c:pt idx="1">
                    <c:v>18.147543451754949</c:v>
                  </c:pt>
                  <c:pt idx="2">
                    <c:v>18.77054430040145</c:v>
                  </c:pt>
                  <c:pt idx="3">
                    <c:v>13</c:v>
                  </c:pt>
                  <c:pt idx="4">
                    <c:v>17.156145643277046</c:v>
                  </c:pt>
                  <c:pt idx="5">
                    <c:v>3.0550504633038931</c:v>
                  </c:pt>
                  <c:pt idx="6">
                    <c:v>2.1213203435596424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Sheet1!$A$35:$A$41</c:f>
              <c:strCache>
                <c:ptCount val="7"/>
                <c:pt idx="0">
                  <c:v>Mock</c:v>
                </c:pt>
                <c:pt idx="1">
                  <c:v>NT</c:v>
                </c:pt>
                <c:pt idx="2">
                  <c:v>CDS_g1</c:v>
                </c:pt>
                <c:pt idx="3">
                  <c:v>CDS_g2</c:v>
                </c:pt>
                <c:pt idx="4">
                  <c:v>SNP_g1</c:v>
                </c:pt>
                <c:pt idx="5">
                  <c:v>SNP_g2</c:v>
                </c:pt>
                <c:pt idx="6">
                  <c:v>CDS_g3</c:v>
                </c:pt>
              </c:strCache>
            </c:strRef>
          </c:cat>
          <c:val>
            <c:numRef>
              <c:f>Sheet1!$C$35:$C$41</c:f>
              <c:numCache>
                <c:formatCode>General</c:formatCode>
                <c:ptCount val="7"/>
                <c:pt idx="0">
                  <c:v>30</c:v>
                </c:pt>
                <c:pt idx="1">
                  <c:v>76</c:v>
                </c:pt>
                <c:pt idx="2">
                  <c:v>159</c:v>
                </c:pt>
                <c:pt idx="3">
                  <c:v>177</c:v>
                </c:pt>
                <c:pt idx="4">
                  <c:v>75</c:v>
                </c:pt>
                <c:pt idx="5">
                  <c:v>91</c:v>
                </c:pt>
                <c:pt idx="6">
                  <c:v>129.5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4-41D8-AE93-F07BBF1617EA}"/>
            </c:ext>
          </c:extLst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CFU-G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Sheet1!$D$46:$D$52</c:f>
                <c:numCache>
                  <c:formatCode>General</c:formatCode>
                  <c:ptCount val="7"/>
                  <c:pt idx="0">
                    <c:v>4.358898943540674</c:v>
                  </c:pt>
                  <c:pt idx="1">
                    <c:v>7.5055534994651296</c:v>
                  </c:pt>
                  <c:pt idx="2">
                    <c:v>8.5440037453175304</c:v>
                  </c:pt>
                  <c:pt idx="3">
                    <c:v>7.810249675906654</c:v>
                  </c:pt>
                  <c:pt idx="4">
                    <c:v>19.756855350316595</c:v>
                  </c:pt>
                  <c:pt idx="5">
                    <c:v>4.5825756949558398</c:v>
                  </c:pt>
                  <c:pt idx="6">
                    <c:v>6.3639610306789276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Sheet1!$A$35:$A$41</c:f>
              <c:strCache>
                <c:ptCount val="7"/>
                <c:pt idx="0">
                  <c:v>Mock</c:v>
                </c:pt>
                <c:pt idx="1">
                  <c:v>NT</c:v>
                </c:pt>
                <c:pt idx="2">
                  <c:v>CDS_g1</c:v>
                </c:pt>
                <c:pt idx="3">
                  <c:v>CDS_g2</c:v>
                </c:pt>
                <c:pt idx="4">
                  <c:v>SNP_g1</c:v>
                </c:pt>
                <c:pt idx="5">
                  <c:v>SNP_g2</c:v>
                </c:pt>
                <c:pt idx="6">
                  <c:v>CDS_g3</c:v>
                </c:pt>
              </c:strCache>
            </c:strRef>
          </c:cat>
          <c:val>
            <c:numRef>
              <c:f>Sheet1!$D$35:$D$41</c:f>
              <c:numCache>
                <c:formatCode>General</c:formatCode>
                <c:ptCount val="7"/>
                <c:pt idx="0">
                  <c:v>38</c:v>
                </c:pt>
                <c:pt idx="1">
                  <c:v>24</c:v>
                </c:pt>
                <c:pt idx="2">
                  <c:v>39</c:v>
                </c:pt>
                <c:pt idx="3">
                  <c:v>33</c:v>
                </c:pt>
                <c:pt idx="4">
                  <c:v>25</c:v>
                </c:pt>
                <c:pt idx="5">
                  <c:v>36</c:v>
                </c:pt>
                <c:pt idx="6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4-41D8-AE93-F07BBF1617EA}"/>
            </c:ext>
          </c:extLst>
        </c:ser>
        <c:ser>
          <c:idx val="3"/>
          <c:order val="3"/>
          <c:tx>
            <c:strRef>
              <c:f>Sheet1!$E$34</c:f>
              <c:strCache>
                <c:ptCount val="1"/>
                <c:pt idx="0">
                  <c:v>CFU-M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Sheet1!$E$46:$E$52</c:f>
                <c:numCache>
                  <c:formatCode>General</c:formatCode>
                  <c:ptCount val="7"/>
                  <c:pt idx="0">
                    <c:v>8.1853527718724504</c:v>
                  </c:pt>
                  <c:pt idx="1">
                    <c:v>9.0184995056457851</c:v>
                  </c:pt>
                  <c:pt idx="2">
                    <c:v>5</c:v>
                  </c:pt>
                  <c:pt idx="3">
                    <c:v>4.0414518843273708</c:v>
                  </c:pt>
                  <c:pt idx="4">
                    <c:v>9.4516312525052015</c:v>
                  </c:pt>
                  <c:pt idx="5">
                    <c:v>2.3094010767585029</c:v>
                  </c:pt>
                  <c:pt idx="6">
                    <c:v>5.6568542494923806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Sheet1!$A$35:$A$41</c:f>
              <c:strCache>
                <c:ptCount val="7"/>
                <c:pt idx="0">
                  <c:v>Mock</c:v>
                </c:pt>
                <c:pt idx="1">
                  <c:v>NT</c:v>
                </c:pt>
                <c:pt idx="2">
                  <c:v>CDS_g1</c:v>
                </c:pt>
                <c:pt idx="3">
                  <c:v>CDS_g2</c:v>
                </c:pt>
                <c:pt idx="4">
                  <c:v>SNP_g1</c:v>
                </c:pt>
                <c:pt idx="5">
                  <c:v>SNP_g2</c:v>
                </c:pt>
                <c:pt idx="6">
                  <c:v>CDS_g3</c:v>
                </c:pt>
              </c:strCache>
            </c:strRef>
          </c:cat>
          <c:val>
            <c:numRef>
              <c:f>Sheet1!$E$35:$E$41</c:f>
              <c:numCache>
                <c:formatCode>General</c:formatCode>
                <c:ptCount val="7"/>
                <c:pt idx="0">
                  <c:v>37</c:v>
                </c:pt>
                <c:pt idx="1">
                  <c:v>27</c:v>
                </c:pt>
                <c:pt idx="2">
                  <c:v>30</c:v>
                </c:pt>
                <c:pt idx="3">
                  <c:v>32</c:v>
                </c:pt>
                <c:pt idx="4">
                  <c:v>49</c:v>
                </c:pt>
                <c:pt idx="5">
                  <c:v>31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54-41D8-AE93-F07BBF1617EA}"/>
            </c:ext>
          </c:extLst>
        </c:ser>
        <c:ser>
          <c:idx val="4"/>
          <c:order val="4"/>
          <c:tx>
            <c:strRef>
              <c:f>Sheet1!$F$34</c:f>
              <c:strCache>
                <c:ptCount val="1"/>
                <c:pt idx="0">
                  <c:v>CFU-GEMM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Sheet1!$F$46:$F$52</c:f>
                <c:numCache>
                  <c:formatCode>General</c:formatCode>
                  <c:ptCount val="7"/>
                  <c:pt idx="0">
                    <c:v>2.6457513110645907</c:v>
                  </c:pt>
                  <c:pt idx="1">
                    <c:v>8.5440037453175304</c:v>
                  </c:pt>
                  <c:pt idx="2">
                    <c:v>2</c:v>
                  </c:pt>
                  <c:pt idx="3">
                    <c:v>3</c:v>
                  </c:pt>
                  <c:pt idx="4">
                    <c:v>4.0414518843273797</c:v>
                  </c:pt>
                  <c:pt idx="5">
                    <c:v>1.5275252316519468</c:v>
                  </c:pt>
                  <c:pt idx="6">
                    <c:v>3.5355339059327378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Sheet1!$A$35:$A$41</c:f>
              <c:strCache>
                <c:ptCount val="7"/>
                <c:pt idx="0">
                  <c:v>Mock</c:v>
                </c:pt>
                <c:pt idx="1">
                  <c:v>NT</c:v>
                </c:pt>
                <c:pt idx="2">
                  <c:v>CDS_g1</c:v>
                </c:pt>
                <c:pt idx="3">
                  <c:v>CDS_g2</c:v>
                </c:pt>
                <c:pt idx="4">
                  <c:v>SNP_g1</c:v>
                </c:pt>
                <c:pt idx="5">
                  <c:v>SNP_g2</c:v>
                </c:pt>
                <c:pt idx="6">
                  <c:v>CDS_g3</c:v>
                </c:pt>
              </c:strCache>
            </c:strRef>
          </c:cat>
          <c:val>
            <c:numRef>
              <c:f>Sheet1!$F$35:$F$41</c:f>
              <c:numCache>
                <c:formatCode>General</c:formatCode>
                <c:ptCount val="7"/>
                <c:pt idx="0">
                  <c:v>16</c:v>
                </c:pt>
                <c:pt idx="1">
                  <c:v>53</c:v>
                </c:pt>
                <c:pt idx="2">
                  <c:v>10</c:v>
                </c:pt>
                <c:pt idx="3">
                  <c:v>13</c:v>
                </c:pt>
                <c:pt idx="4">
                  <c:v>12</c:v>
                </c:pt>
                <c:pt idx="5">
                  <c:v>1</c:v>
                </c:pt>
                <c:pt idx="6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4-41D8-AE93-F07BBF161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8707648"/>
        <c:axId val="516518288"/>
      </c:barChart>
      <c:catAx>
        <c:axId val="3387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18288"/>
        <c:crosses val="autoZero"/>
        <c:auto val="1"/>
        <c:lblAlgn val="ctr"/>
        <c:lblOffset val="100"/>
        <c:noMultiLvlLbl val="0"/>
      </c:catAx>
      <c:valAx>
        <c:axId val="5165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</a:t>
                </a:r>
                <a:r>
                  <a:rPr lang="en-US" sz="1200" baseline="0"/>
                  <a:t> Colonies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D12</a:t>
            </a:r>
            <a:r>
              <a:rPr lang="en-US" baseline="0"/>
              <a:t> CFU-C Assay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BFU-E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Sheet1!$B$46:$B$52</c15:sqref>
                    </c15:fullRef>
                  </c:ext>
                </c:extLst>
                <c:f>Sheet1!$B$47:$B$51</c:f>
                <c:numCache>
                  <c:formatCode>General</c:formatCode>
                  <c:ptCount val="5"/>
                  <c:pt idx="0">
                    <c:v>22.479620400116488</c:v>
                  </c:pt>
                  <c:pt idx="1">
                    <c:v>15.695009822658076</c:v>
                  </c:pt>
                  <c:pt idx="2">
                    <c:v>17.435595774162696</c:v>
                  </c:pt>
                  <c:pt idx="3">
                    <c:v>58.705479585242578</c:v>
                  </c:pt>
                  <c:pt idx="4">
                    <c:v>30.237945256470937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Sheet1!$B$35:$B$41</c15:sqref>
                  </c15:fullRef>
                </c:ext>
              </c:extLst>
              <c:f>Sheet1!$B$36:$B$40</c:f>
              <c:numCache>
                <c:formatCode>General</c:formatCode>
                <c:ptCount val="5"/>
                <c:pt idx="0">
                  <c:v>233</c:v>
                </c:pt>
                <c:pt idx="1">
                  <c:v>34</c:v>
                </c:pt>
                <c:pt idx="2">
                  <c:v>66</c:v>
                </c:pt>
                <c:pt idx="3">
                  <c:v>561</c:v>
                </c:pt>
                <c:pt idx="4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8-4582-BE5A-867C1D00F182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CFU-GM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Sheet1!$C$46:$C$52</c15:sqref>
                    </c15:fullRef>
                  </c:ext>
                </c:extLst>
                <c:f>Sheet1!$C$47:$C$51</c:f>
                <c:numCache>
                  <c:formatCode>General</c:formatCode>
                  <c:ptCount val="5"/>
                  <c:pt idx="0">
                    <c:v>18.147543451754949</c:v>
                  </c:pt>
                  <c:pt idx="1">
                    <c:v>18.77054430040145</c:v>
                  </c:pt>
                  <c:pt idx="2">
                    <c:v>13</c:v>
                  </c:pt>
                  <c:pt idx="3">
                    <c:v>17.156145643277046</c:v>
                  </c:pt>
                  <c:pt idx="4">
                    <c:v>3.0550504633038931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Sheet1!$C$35:$C$41</c15:sqref>
                  </c15:fullRef>
                </c:ext>
              </c:extLst>
              <c:f>Sheet1!$C$36:$C$40</c:f>
              <c:numCache>
                <c:formatCode>General</c:formatCode>
                <c:ptCount val="5"/>
                <c:pt idx="0">
                  <c:v>76</c:v>
                </c:pt>
                <c:pt idx="1">
                  <c:v>159</c:v>
                </c:pt>
                <c:pt idx="2">
                  <c:v>177</c:v>
                </c:pt>
                <c:pt idx="3">
                  <c:v>75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8-4582-BE5A-867C1D00F182}"/>
            </c:ext>
          </c:extLst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CFU-G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Sheet1!$D$46:$D$52</c15:sqref>
                    </c15:fullRef>
                  </c:ext>
                </c:extLst>
                <c:f>Sheet1!$D$47:$D$51</c:f>
                <c:numCache>
                  <c:formatCode>General</c:formatCode>
                  <c:ptCount val="5"/>
                  <c:pt idx="0">
                    <c:v>7.5055534994651296</c:v>
                  </c:pt>
                  <c:pt idx="1">
                    <c:v>8.5440037453175304</c:v>
                  </c:pt>
                  <c:pt idx="2">
                    <c:v>7.810249675906654</c:v>
                  </c:pt>
                  <c:pt idx="3">
                    <c:v>19.756855350316595</c:v>
                  </c:pt>
                  <c:pt idx="4">
                    <c:v>4.5825756949558398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Sheet1!$D$35:$D$41</c15:sqref>
                  </c15:fullRef>
                </c:ext>
              </c:extLst>
              <c:f>Sheet1!$D$36:$D$40</c:f>
              <c:numCache>
                <c:formatCode>General</c:formatCode>
                <c:ptCount val="5"/>
                <c:pt idx="0">
                  <c:v>24</c:v>
                </c:pt>
                <c:pt idx="1">
                  <c:v>39</c:v>
                </c:pt>
                <c:pt idx="2">
                  <c:v>33</c:v>
                </c:pt>
                <c:pt idx="3">
                  <c:v>25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8-4582-BE5A-867C1D00F182}"/>
            </c:ext>
          </c:extLst>
        </c:ser>
        <c:ser>
          <c:idx val="3"/>
          <c:order val="3"/>
          <c:tx>
            <c:strRef>
              <c:f>Sheet1!$E$34</c:f>
              <c:strCache>
                <c:ptCount val="1"/>
                <c:pt idx="0">
                  <c:v>CFU-M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Sheet1!$E$46:$E$52</c15:sqref>
                    </c15:fullRef>
                  </c:ext>
                </c:extLst>
                <c:f>Sheet1!$E$47:$E$51</c:f>
                <c:numCache>
                  <c:formatCode>General</c:formatCode>
                  <c:ptCount val="5"/>
                  <c:pt idx="0">
                    <c:v>9.0184995056457851</c:v>
                  </c:pt>
                  <c:pt idx="1">
                    <c:v>5</c:v>
                  </c:pt>
                  <c:pt idx="2">
                    <c:v>4.0414518843273708</c:v>
                  </c:pt>
                  <c:pt idx="3">
                    <c:v>9.4516312525052015</c:v>
                  </c:pt>
                  <c:pt idx="4">
                    <c:v>2.3094010767585029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Sheet1!$E$35:$E$41</c15:sqref>
                  </c15:fullRef>
                </c:ext>
              </c:extLst>
              <c:f>Sheet1!$E$36:$E$40</c:f>
              <c:numCache>
                <c:formatCode>General</c:formatCode>
                <c:ptCount val="5"/>
                <c:pt idx="0">
                  <c:v>27</c:v>
                </c:pt>
                <c:pt idx="1">
                  <c:v>30</c:v>
                </c:pt>
                <c:pt idx="2">
                  <c:v>32</c:v>
                </c:pt>
                <c:pt idx="3">
                  <c:v>49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68-4582-BE5A-867C1D00F182}"/>
            </c:ext>
          </c:extLst>
        </c:ser>
        <c:ser>
          <c:idx val="4"/>
          <c:order val="4"/>
          <c:tx>
            <c:strRef>
              <c:f>Sheet1!$F$34</c:f>
              <c:strCache>
                <c:ptCount val="1"/>
                <c:pt idx="0">
                  <c:v>CFU-GEMM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Sheet1!$F$46:$F$52</c15:sqref>
                    </c15:fullRef>
                  </c:ext>
                </c:extLst>
                <c:f>Sheet1!$F$47:$F$51</c:f>
                <c:numCache>
                  <c:formatCode>General</c:formatCode>
                  <c:ptCount val="5"/>
                  <c:pt idx="0">
                    <c:v>8.5440037453175304</c:v>
                  </c:pt>
                  <c:pt idx="1">
                    <c:v>2</c:v>
                  </c:pt>
                  <c:pt idx="2">
                    <c:v>3</c:v>
                  </c:pt>
                  <c:pt idx="3">
                    <c:v>4.0414518843273797</c:v>
                  </c:pt>
                  <c:pt idx="4">
                    <c:v>1.5275252316519468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Sheet1!$F$35:$F$41</c15:sqref>
                  </c15:fullRef>
                </c:ext>
              </c:extLst>
              <c:f>Sheet1!$F$36:$F$40</c:f>
              <c:numCache>
                <c:formatCode>General</c:formatCode>
                <c:ptCount val="5"/>
                <c:pt idx="0">
                  <c:v>53</c:v>
                </c:pt>
                <c:pt idx="1">
                  <c:v>10</c:v>
                </c:pt>
                <c:pt idx="2">
                  <c:v>13</c:v>
                </c:pt>
                <c:pt idx="3">
                  <c:v>12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68-4582-BE5A-867C1D00F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8707648"/>
        <c:axId val="516518288"/>
      </c:barChart>
      <c:catAx>
        <c:axId val="3387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18288"/>
        <c:crosses val="autoZero"/>
        <c:auto val="1"/>
        <c:lblAlgn val="ctr"/>
        <c:lblOffset val="100"/>
        <c:noMultiLvlLbl val="0"/>
      </c:catAx>
      <c:valAx>
        <c:axId val="5165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</a:t>
                </a:r>
                <a:r>
                  <a:rPr lang="en-US" sz="1200" baseline="0"/>
                  <a:t> Colonies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Sheet1!$G$47:$G$51</c:f>
                <c:numCache>
                  <c:formatCode>General</c:formatCode>
                  <c:ptCount val="5"/>
                  <c:pt idx="0">
                    <c:v>47.500877184882945</c:v>
                  </c:pt>
                  <c:pt idx="1">
                    <c:v>25.579940057266224</c:v>
                  </c:pt>
                  <c:pt idx="2">
                    <c:v>8.3864970836060841</c:v>
                  </c:pt>
                  <c:pt idx="3">
                    <c:v>98.807894421447926</c:v>
                  </c:pt>
                  <c:pt idx="4">
                    <c:v>23.692474191889147</c:v>
                  </c:pt>
                </c:numCache>
              </c:numRef>
            </c:plus>
            <c:minus>
              <c:numRef>
                <c:f>Sheet1!$G$47:$G$51</c:f>
                <c:numCache>
                  <c:formatCode>General</c:formatCode>
                  <c:ptCount val="5"/>
                  <c:pt idx="0">
                    <c:v>47.500877184882945</c:v>
                  </c:pt>
                  <c:pt idx="1">
                    <c:v>25.579940057266224</c:v>
                  </c:pt>
                  <c:pt idx="2">
                    <c:v>8.3864970836060841</c:v>
                  </c:pt>
                  <c:pt idx="3">
                    <c:v>98.807894421447926</c:v>
                  </c:pt>
                  <c:pt idx="4">
                    <c:v>23.692474191889147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f>Sheet1!$G$36:$G$40</c:f>
              <c:numCache>
                <c:formatCode>General</c:formatCode>
                <c:ptCount val="5"/>
                <c:pt idx="0">
                  <c:v>413</c:v>
                </c:pt>
                <c:pt idx="1">
                  <c:v>272</c:v>
                </c:pt>
                <c:pt idx="2">
                  <c:v>321</c:v>
                </c:pt>
                <c:pt idx="3">
                  <c:v>722</c:v>
                </c:pt>
                <c:pt idx="4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A-48DA-99B0-8C3A2EAC0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8707648"/>
        <c:axId val="516518288"/>
      </c:barChart>
      <c:catAx>
        <c:axId val="3387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18288"/>
        <c:crosses val="autoZero"/>
        <c:auto val="1"/>
        <c:lblAlgn val="ctr"/>
        <c:lblOffset val="100"/>
        <c:noMultiLvlLbl val="0"/>
      </c:catAx>
      <c:valAx>
        <c:axId val="5165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</a:t>
                </a:r>
                <a:r>
                  <a:rPr lang="en-US" sz="1400" baseline="0"/>
                  <a:t>  CFU-C Colonies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Secondary CFU-C assay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(Sheet1!$F$108,Sheet1!$F$112,Sheet1!$F$116)</c:f>
                <c:numCache>
                  <c:formatCode>General</c:formatCode>
                  <c:ptCount val="3"/>
                  <c:pt idx="0">
                    <c:v>30.23794525647094</c:v>
                  </c:pt>
                  <c:pt idx="1">
                    <c:v>51.403631518924115</c:v>
                  </c:pt>
                  <c:pt idx="2">
                    <c:v>40.004166449675317</c:v>
                  </c:pt>
                </c:numCache>
              </c:numRef>
            </c:plus>
            <c:minus>
              <c:numRef>
                <c:f>(Sheet1!$F$108,Sheet1!$F$112,Sheet1!$F$116)</c:f>
                <c:numCache>
                  <c:formatCode>General</c:formatCode>
                  <c:ptCount val="3"/>
                  <c:pt idx="0">
                    <c:v>30.23794525647094</c:v>
                  </c:pt>
                  <c:pt idx="1">
                    <c:v>51.403631518924115</c:v>
                  </c:pt>
                  <c:pt idx="2">
                    <c:v>40.004166449675317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(Sheet1!$A$108,Sheet1!$A$112,Sheet1!$A$116)</c:f>
              <c:strCache>
                <c:ptCount val="3"/>
                <c:pt idx="0">
                  <c:v>NC7</c:v>
                </c:pt>
                <c:pt idx="1">
                  <c:v>SNP_g1</c:v>
                </c:pt>
                <c:pt idx="2">
                  <c:v>SNP_g2</c:v>
                </c:pt>
              </c:strCache>
            </c:strRef>
          </c:cat>
          <c:val>
            <c:numRef>
              <c:f>(Sheet1!$E$108,Sheet1!$E$112,Sheet1!$E$116)</c:f>
              <c:numCache>
                <c:formatCode>General</c:formatCode>
                <c:ptCount val="3"/>
                <c:pt idx="0">
                  <c:v>252.66666666666666</c:v>
                </c:pt>
                <c:pt idx="1">
                  <c:v>249.66666666666666</c:v>
                </c:pt>
                <c:pt idx="2">
                  <c:v>227.66666666666666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A-44BC-BCEE-574254938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-100"/>
        <c:axId val="580362776"/>
        <c:axId val="580362448"/>
      </c:barChart>
      <c:catAx>
        <c:axId val="58036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62448"/>
        <c:crosses val="autoZero"/>
        <c:auto val="1"/>
        <c:lblAlgn val="ctr"/>
        <c:lblOffset val="100"/>
        <c:noMultiLvlLbl val="0"/>
      </c:catAx>
      <c:valAx>
        <c:axId val="580362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6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521607</xdr:colOff>
      <xdr:row>31</xdr:row>
      <xdr:rowOff>88899</xdr:rowOff>
    </xdr:from>
    <xdr:to>
      <xdr:col>15</xdr:col>
      <xdr:colOff>589643</xdr:colOff>
      <xdr:row>53</xdr:row>
      <xdr:rowOff>136070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C7D2BC-478F-4DD1-AE7F-E5163827C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317499</xdr:colOff>
      <xdr:row>57</xdr:row>
      <xdr:rowOff>72571</xdr:rowOff>
    </xdr:from>
    <xdr:to>
      <xdr:col>12</xdr:col>
      <xdr:colOff>430893</xdr:colOff>
      <xdr:row>79</xdr:row>
      <xdr:rowOff>119742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FEE938-C5F2-4149-B8E5-80372C647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208642</xdr:colOff>
      <xdr:row>57</xdr:row>
      <xdr:rowOff>54429</xdr:rowOff>
    </xdr:from>
    <xdr:to>
      <xdr:col>21</xdr:col>
      <xdr:colOff>285851</xdr:colOff>
      <xdr:row>79</xdr:row>
      <xdr:rowOff>114323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1F6FEE-D4AF-4711-A843-02F66FED8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86785" y="11430000"/>
          <a:ext cx="6608637" cy="4450466"/>
        </a:xfrm>
        <a:prstGeom prst="rect">
          <a:avLst/>
        </a:prstGeom>
      </xdr:spPr>
    </xdr:pic>
    <xdr:clientData/>
  </xdr:twoCellAnchor>
  <xdr:twoCellAnchor>
    <xdr:from>
      <xdr:col>4</xdr:col>
      <xdr:colOff>127000</xdr:colOff>
      <xdr:row>81</xdr:row>
      <xdr:rowOff>18143</xdr:rowOff>
    </xdr:from>
    <xdr:to>
      <xdr:col>12</xdr:col>
      <xdr:colOff>240394</xdr:colOff>
      <xdr:row>103</xdr:row>
      <xdr:rowOff>65315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5EB16D-B0D7-4677-B558-F652E7CBA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208139</xdr:colOff>
      <xdr:row>105</xdr:row>
      <xdr:rowOff>32456</xdr:rowOff>
    </xdr:from>
    <xdr:to>
      <xdr:col>11</xdr:col>
      <xdr:colOff>317500</xdr:colOff>
      <xdr:row>119</xdr:row>
      <xdr:rowOff>9878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E8F11-48A0-4076-9813-D469C0A2B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DCEA-10B5-3D4A-94C8-BD9BFC9AFF0C}">
  <dimension ref="A1:G19"/>
  <sheetViews>
    <sheetView tabSelected="1" workbookViewId="0">
      <selection activeCell="D19" sqref="D19"/>
    </sheetView>
  </sheetViews>
  <sheetFormatPr baseColWidth="10" defaultRowHeight="16" x14ac:dyDescent="0.2"/>
  <sheetData>
    <row r="1" spans="1:7" x14ac:dyDescent="0.2">
      <c r="A1" s="2" t="s">
        <v>2</v>
      </c>
      <c r="B1" s="3" t="s">
        <v>3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7" x14ac:dyDescent="0.2">
      <c r="A2" s="1" t="s">
        <v>0</v>
      </c>
      <c r="B2" s="1">
        <v>1</v>
      </c>
      <c r="C2">
        <v>224</v>
      </c>
      <c r="D2">
        <v>38</v>
      </c>
      <c r="E2">
        <v>37</v>
      </c>
      <c r="F2">
        <v>30</v>
      </c>
      <c r="G2">
        <v>16</v>
      </c>
    </row>
    <row r="3" spans="1:7" x14ac:dyDescent="0.2">
      <c r="A3" s="1" t="s">
        <v>0</v>
      </c>
      <c r="B3" s="1">
        <v>2</v>
      </c>
      <c r="C3">
        <v>205</v>
      </c>
      <c r="D3">
        <v>39</v>
      </c>
      <c r="E3">
        <v>21</v>
      </c>
      <c r="F3">
        <v>50</v>
      </c>
      <c r="G3">
        <v>12</v>
      </c>
    </row>
    <row r="4" spans="1:7" x14ac:dyDescent="0.2">
      <c r="A4" s="1" t="s">
        <v>0</v>
      </c>
      <c r="B4" s="1">
        <v>3</v>
      </c>
      <c r="C4">
        <v>216</v>
      </c>
      <c r="D4">
        <v>31</v>
      </c>
      <c r="E4">
        <v>26</v>
      </c>
      <c r="F4">
        <v>52</v>
      </c>
      <c r="G4">
        <v>17</v>
      </c>
    </row>
    <row r="5" spans="1:7" x14ac:dyDescent="0.2">
      <c r="A5" s="1" t="s">
        <v>1</v>
      </c>
      <c r="B5" s="1">
        <v>1</v>
      </c>
      <c r="C5">
        <v>233</v>
      </c>
      <c r="D5">
        <v>24</v>
      </c>
      <c r="E5">
        <v>27</v>
      </c>
      <c r="F5">
        <v>76</v>
      </c>
      <c r="G5">
        <v>53</v>
      </c>
    </row>
    <row r="6" spans="1:7" x14ac:dyDescent="0.2">
      <c r="A6" s="1" t="s">
        <v>1</v>
      </c>
      <c r="B6" s="1">
        <v>2</v>
      </c>
      <c r="C6">
        <v>247</v>
      </c>
      <c r="D6">
        <v>31</v>
      </c>
      <c r="E6">
        <v>35</v>
      </c>
      <c r="F6">
        <v>70</v>
      </c>
      <c r="G6">
        <v>43</v>
      </c>
    </row>
    <row r="7" spans="1:7" x14ac:dyDescent="0.2">
      <c r="A7" s="1" t="s">
        <v>1</v>
      </c>
      <c r="B7" s="1">
        <v>3</v>
      </c>
      <c r="C7">
        <v>277</v>
      </c>
      <c r="D7">
        <v>39</v>
      </c>
      <c r="E7">
        <v>45</v>
      </c>
      <c r="F7">
        <v>104</v>
      </c>
      <c r="G7">
        <v>36</v>
      </c>
    </row>
    <row r="8" spans="1:7" x14ac:dyDescent="0.2">
      <c r="A8" s="1" t="s">
        <v>4</v>
      </c>
      <c r="B8" s="1">
        <v>1</v>
      </c>
      <c r="C8">
        <v>34</v>
      </c>
      <c r="D8">
        <v>39</v>
      </c>
      <c r="E8">
        <v>30</v>
      </c>
      <c r="F8">
        <v>159</v>
      </c>
      <c r="G8">
        <v>10</v>
      </c>
    </row>
    <row r="9" spans="1:7" x14ac:dyDescent="0.2">
      <c r="A9" s="1" t="s">
        <v>4</v>
      </c>
      <c r="B9" s="1">
        <v>2</v>
      </c>
      <c r="C9">
        <v>57</v>
      </c>
      <c r="D9">
        <v>32</v>
      </c>
      <c r="E9">
        <v>25</v>
      </c>
      <c r="F9">
        <v>172</v>
      </c>
      <c r="G9">
        <v>8</v>
      </c>
    </row>
    <row r="10" spans="1:7" x14ac:dyDescent="0.2">
      <c r="A10" s="1" t="s">
        <v>4</v>
      </c>
      <c r="B10" s="1">
        <v>3</v>
      </c>
      <c r="C10">
        <v>64</v>
      </c>
      <c r="D10">
        <v>22</v>
      </c>
      <c r="E10">
        <v>35</v>
      </c>
      <c r="F10">
        <v>196</v>
      </c>
      <c r="G10">
        <v>6</v>
      </c>
    </row>
    <row r="11" spans="1:7" x14ac:dyDescent="0.2">
      <c r="A11" s="1" t="s">
        <v>5</v>
      </c>
      <c r="B11" s="1">
        <v>1</v>
      </c>
      <c r="C11">
        <v>66</v>
      </c>
      <c r="D11">
        <v>33</v>
      </c>
      <c r="E11">
        <v>32</v>
      </c>
      <c r="F11">
        <v>177</v>
      </c>
      <c r="G11">
        <v>13</v>
      </c>
    </row>
    <row r="12" spans="1:7" x14ac:dyDescent="0.2">
      <c r="A12" s="1" t="s">
        <v>5</v>
      </c>
      <c r="B12" s="1">
        <v>2</v>
      </c>
      <c r="C12">
        <v>98</v>
      </c>
      <c r="D12">
        <v>46</v>
      </c>
      <c r="E12">
        <v>27</v>
      </c>
      <c r="F12">
        <v>155</v>
      </c>
      <c r="G12">
        <v>10</v>
      </c>
    </row>
    <row r="13" spans="1:7" x14ac:dyDescent="0.2">
      <c r="A13" s="1" t="s">
        <v>5</v>
      </c>
      <c r="B13" s="1">
        <v>3</v>
      </c>
      <c r="C13">
        <v>94</v>
      </c>
      <c r="D13">
        <v>32</v>
      </c>
      <c r="E13">
        <v>35</v>
      </c>
      <c r="F13">
        <v>154</v>
      </c>
      <c r="G13">
        <v>7</v>
      </c>
    </row>
    <row r="14" spans="1:7" x14ac:dyDescent="0.2">
      <c r="A14" s="1" t="s">
        <v>6</v>
      </c>
      <c r="B14" s="1">
        <v>1</v>
      </c>
      <c r="C14">
        <v>561</v>
      </c>
      <c r="D14">
        <v>25</v>
      </c>
      <c r="E14">
        <v>49</v>
      </c>
      <c r="F14">
        <v>75</v>
      </c>
      <c r="G14">
        <v>12</v>
      </c>
    </row>
    <row r="15" spans="1:7" x14ac:dyDescent="0.2">
      <c r="A15" s="1" t="s">
        <v>6</v>
      </c>
      <c r="B15" s="1">
        <v>2</v>
      </c>
      <c r="C15">
        <v>611</v>
      </c>
      <c r="D15">
        <v>50</v>
      </c>
      <c r="E15">
        <v>45</v>
      </c>
      <c r="F15">
        <v>96</v>
      </c>
      <c r="G15">
        <v>5</v>
      </c>
    </row>
    <row r="16" spans="1:7" x14ac:dyDescent="0.2">
      <c r="A16" s="1" t="s">
        <v>6</v>
      </c>
      <c r="B16" s="1">
        <v>3</v>
      </c>
      <c r="C16">
        <v>678</v>
      </c>
      <c r="D16">
        <v>64</v>
      </c>
      <c r="E16">
        <v>63</v>
      </c>
      <c r="F16">
        <v>109</v>
      </c>
      <c r="G16">
        <v>5</v>
      </c>
    </row>
    <row r="17" spans="1:7" x14ac:dyDescent="0.2">
      <c r="A17" s="1" t="s">
        <v>7</v>
      </c>
      <c r="B17" s="1">
        <v>1</v>
      </c>
      <c r="C17">
        <v>324</v>
      </c>
      <c r="D17">
        <v>36</v>
      </c>
      <c r="E17">
        <v>31</v>
      </c>
      <c r="F17">
        <v>91</v>
      </c>
      <c r="G17">
        <v>1</v>
      </c>
    </row>
    <row r="18" spans="1:7" x14ac:dyDescent="0.2">
      <c r="A18" s="1" t="s">
        <v>7</v>
      </c>
      <c r="B18" s="1">
        <v>2</v>
      </c>
      <c r="C18">
        <v>370</v>
      </c>
      <c r="D18">
        <v>33</v>
      </c>
      <c r="E18">
        <v>31</v>
      </c>
      <c r="F18">
        <v>85</v>
      </c>
      <c r="G18">
        <v>4</v>
      </c>
    </row>
    <row r="19" spans="1:7" x14ac:dyDescent="0.2">
      <c r="A19" s="1" t="s">
        <v>7</v>
      </c>
      <c r="B19" s="1">
        <v>3</v>
      </c>
      <c r="C19">
        <v>313</v>
      </c>
      <c r="D19">
        <v>42</v>
      </c>
      <c r="E19">
        <v>35</v>
      </c>
      <c r="F19">
        <v>89</v>
      </c>
      <c r="G1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8"/>
  <sheetViews>
    <sheetView zoomScale="112" zoomScaleNormal="90" zoomScalePageLayoutView="150" workbookViewId="0">
      <selection activeCell="A3" sqref="A3:G26"/>
    </sheetView>
  </sheetViews>
  <sheetFormatPr baseColWidth="10" defaultColWidth="10.6640625" defaultRowHeight="16" x14ac:dyDescent="0.2"/>
  <cols>
    <col min="3" max="3" width="8" customWidth="1"/>
    <col min="4" max="4" width="8.1640625" customWidth="1"/>
    <col min="5" max="5" width="10.1640625" customWidth="1"/>
  </cols>
  <sheetData>
    <row r="1" spans="1:20" x14ac:dyDescent="0.2">
      <c r="A1" t="s">
        <v>14</v>
      </c>
    </row>
    <row r="2" spans="1:20" x14ac:dyDescent="0.2">
      <c r="I2" t="s">
        <v>15</v>
      </c>
      <c r="O2" t="s">
        <v>16</v>
      </c>
    </row>
    <row r="3" spans="1:20" x14ac:dyDescent="0.2">
      <c r="A3" s="2" t="s">
        <v>2</v>
      </c>
      <c r="B3" s="3" t="s">
        <v>3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5" t="s">
        <v>18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6" t="s">
        <v>18</v>
      </c>
      <c r="O3" s="2" t="s">
        <v>8</v>
      </c>
      <c r="P3" s="2" t="s">
        <v>9</v>
      </c>
      <c r="Q3" s="2" t="s">
        <v>10</v>
      </c>
      <c r="R3" s="2" t="s">
        <v>11</v>
      </c>
      <c r="S3" s="2" t="s">
        <v>12</v>
      </c>
      <c r="T3" s="6" t="s">
        <v>18</v>
      </c>
    </row>
    <row r="4" spans="1:20" x14ac:dyDescent="0.2">
      <c r="A4" s="1" t="s">
        <v>0</v>
      </c>
      <c r="B4" s="1">
        <v>1</v>
      </c>
      <c r="C4">
        <v>224</v>
      </c>
      <c r="D4">
        <v>38</v>
      </c>
      <c r="E4">
        <v>37</v>
      </c>
      <c r="F4">
        <v>30</v>
      </c>
      <c r="G4">
        <v>16</v>
      </c>
      <c r="H4">
        <f>SUM(C4:G4)</f>
        <v>345</v>
      </c>
      <c r="I4">
        <f>AVERAGE(C4:C6)</f>
        <v>215</v>
      </c>
      <c r="J4">
        <f t="shared" ref="J4:N4" si="0">AVERAGE(D4:D6)</f>
        <v>36</v>
      </c>
      <c r="K4">
        <f t="shared" si="0"/>
        <v>28</v>
      </c>
      <c r="L4">
        <f t="shared" si="0"/>
        <v>44</v>
      </c>
      <c r="M4">
        <f t="shared" si="0"/>
        <v>15</v>
      </c>
      <c r="N4">
        <f t="shared" si="0"/>
        <v>338</v>
      </c>
      <c r="O4">
        <f>STDEV(C4:C6)</f>
        <v>9.5393920141694561</v>
      </c>
      <c r="P4">
        <f t="shared" ref="P4:T4" si="1">STDEV(D4:D6)</f>
        <v>4.358898943540674</v>
      </c>
      <c r="Q4">
        <f t="shared" si="1"/>
        <v>8.1853527718724504</v>
      </c>
      <c r="R4">
        <f t="shared" si="1"/>
        <v>12.165525060596439</v>
      </c>
      <c r="S4">
        <f t="shared" si="1"/>
        <v>2.6457513110645907</v>
      </c>
      <c r="T4">
        <f t="shared" si="1"/>
        <v>9.6436507609929549</v>
      </c>
    </row>
    <row r="5" spans="1:20" x14ac:dyDescent="0.2">
      <c r="A5" s="1" t="s">
        <v>0</v>
      </c>
      <c r="B5" s="1">
        <v>2</v>
      </c>
      <c r="C5">
        <v>205</v>
      </c>
      <c r="D5">
        <v>39</v>
      </c>
      <c r="E5">
        <v>21</v>
      </c>
      <c r="F5">
        <v>50</v>
      </c>
      <c r="G5">
        <v>12</v>
      </c>
      <c r="H5">
        <f t="shared" ref="H5:H26" si="2">SUM(C5:G5)</f>
        <v>327</v>
      </c>
    </row>
    <row r="6" spans="1:20" x14ac:dyDescent="0.2">
      <c r="A6" s="1" t="s">
        <v>0</v>
      </c>
      <c r="B6" s="1">
        <v>3</v>
      </c>
      <c r="C6">
        <v>216</v>
      </c>
      <c r="D6">
        <v>31</v>
      </c>
      <c r="E6">
        <v>26</v>
      </c>
      <c r="F6">
        <v>52</v>
      </c>
      <c r="G6">
        <v>17</v>
      </c>
      <c r="H6">
        <f t="shared" si="2"/>
        <v>342</v>
      </c>
    </row>
    <row r="7" spans="1:20" x14ac:dyDescent="0.2">
      <c r="A7" s="1"/>
      <c r="B7" s="1"/>
    </row>
    <row r="8" spans="1:20" x14ac:dyDescent="0.2">
      <c r="A8" s="1" t="s">
        <v>1</v>
      </c>
      <c r="B8" s="1">
        <v>1</v>
      </c>
      <c r="C8">
        <v>233</v>
      </c>
      <c r="D8">
        <v>24</v>
      </c>
      <c r="E8">
        <v>27</v>
      </c>
      <c r="F8">
        <v>76</v>
      </c>
      <c r="G8">
        <v>53</v>
      </c>
      <c r="H8">
        <f t="shared" si="2"/>
        <v>413</v>
      </c>
      <c r="I8">
        <f>AVERAGE(C8:C10)</f>
        <v>252.33333333333334</v>
      </c>
      <c r="J8">
        <f t="shared" ref="J8:N8" si="3">AVERAGE(D8:D10)</f>
        <v>31.333333333333332</v>
      </c>
      <c r="K8">
        <f t="shared" si="3"/>
        <v>35.666666666666664</v>
      </c>
      <c r="L8">
        <f t="shared" si="3"/>
        <v>83.333333333333329</v>
      </c>
      <c r="M8">
        <f t="shared" si="3"/>
        <v>44</v>
      </c>
      <c r="N8">
        <f t="shared" si="3"/>
        <v>446.66666666666669</v>
      </c>
      <c r="O8">
        <f>STDEV(C8:C10)</f>
        <v>22.479620400116488</v>
      </c>
      <c r="P8">
        <f t="shared" ref="P8" si="4">STDEV(D8:D10)</f>
        <v>7.5055534994651296</v>
      </c>
      <c r="Q8">
        <f t="shared" ref="Q8" si="5">STDEV(E8:E10)</f>
        <v>9.0184995056457851</v>
      </c>
      <c r="R8">
        <f t="shared" ref="R8" si="6">STDEV(F8:F10)</f>
        <v>18.147543451754949</v>
      </c>
      <c r="S8">
        <f t="shared" ref="S8:T8" si="7">STDEV(G8:G10)</f>
        <v>8.5440037453175304</v>
      </c>
      <c r="T8">
        <f t="shared" si="7"/>
        <v>47.500877184882945</v>
      </c>
    </row>
    <row r="9" spans="1:20" x14ac:dyDescent="0.2">
      <c r="A9" s="1" t="s">
        <v>1</v>
      </c>
      <c r="B9" s="1">
        <v>2</v>
      </c>
      <c r="C9">
        <v>247</v>
      </c>
      <c r="D9">
        <v>31</v>
      </c>
      <c r="E9">
        <v>35</v>
      </c>
      <c r="F9">
        <v>70</v>
      </c>
      <c r="G9">
        <v>43</v>
      </c>
      <c r="H9">
        <f t="shared" si="2"/>
        <v>426</v>
      </c>
    </row>
    <row r="10" spans="1:20" x14ac:dyDescent="0.2">
      <c r="A10" s="1" t="s">
        <v>1</v>
      </c>
      <c r="B10" s="1">
        <v>3</v>
      </c>
      <c r="C10">
        <v>277</v>
      </c>
      <c r="D10">
        <v>39</v>
      </c>
      <c r="E10">
        <v>45</v>
      </c>
      <c r="F10">
        <v>104</v>
      </c>
      <c r="G10">
        <v>36</v>
      </c>
      <c r="H10">
        <f t="shared" si="2"/>
        <v>501</v>
      </c>
    </row>
    <row r="11" spans="1:20" x14ac:dyDescent="0.2">
      <c r="A11" s="1"/>
    </row>
    <row r="12" spans="1:20" x14ac:dyDescent="0.2">
      <c r="A12" s="1" t="s">
        <v>4</v>
      </c>
      <c r="B12" s="1">
        <v>1</v>
      </c>
      <c r="C12">
        <v>34</v>
      </c>
      <c r="D12">
        <v>39</v>
      </c>
      <c r="E12">
        <v>30</v>
      </c>
      <c r="F12">
        <v>159</v>
      </c>
      <c r="G12">
        <v>10</v>
      </c>
      <c r="H12">
        <f t="shared" si="2"/>
        <v>272</v>
      </c>
      <c r="I12">
        <f>AVERAGE(C12:C14)</f>
        <v>51.666666666666664</v>
      </c>
      <c r="J12">
        <f t="shared" ref="J12:N12" si="8">AVERAGE(D12:D14)</f>
        <v>31</v>
      </c>
      <c r="K12">
        <f t="shared" si="8"/>
        <v>30</v>
      </c>
      <c r="L12">
        <f t="shared" si="8"/>
        <v>175.66666666666666</v>
      </c>
      <c r="M12">
        <f t="shared" si="8"/>
        <v>8</v>
      </c>
      <c r="N12">
        <f t="shared" si="8"/>
        <v>296.33333333333331</v>
      </c>
      <c r="O12">
        <f>STDEV(C12:C14)</f>
        <v>15.695009822658076</v>
      </c>
      <c r="P12">
        <f t="shared" ref="P12" si="9">STDEV(D12:D14)</f>
        <v>8.5440037453175304</v>
      </c>
      <c r="Q12">
        <f t="shared" ref="Q12" si="10">STDEV(E12:E14)</f>
        <v>5</v>
      </c>
      <c r="R12">
        <f t="shared" ref="R12" si="11">STDEV(F12:F14)</f>
        <v>18.77054430040145</v>
      </c>
      <c r="S12">
        <f t="shared" ref="S12:T12" si="12">STDEV(G12:G14)</f>
        <v>2</v>
      </c>
      <c r="T12">
        <f t="shared" si="12"/>
        <v>25.579940057266224</v>
      </c>
    </row>
    <row r="13" spans="1:20" x14ac:dyDescent="0.2">
      <c r="A13" s="1" t="s">
        <v>4</v>
      </c>
      <c r="B13" s="1">
        <v>2</v>
      </c>
      <c r="C13">
        <v>57</v>
      </c>
      <c r="D13">
        <v>32</v>
      </c>
      <c r="E13">
        <v>25</v>
      </c>
      <c r="F13">
        <v>172</v>
      </c>
      <c r="G13">
        <v>8</v>
      </c>
      <c r="H13">
        <f t="shared" si="2"/>
        <v>294</v>
      </c>
    </row>
    <row r="14" spans="1:20" x14ac:dyDescent="0.2">
      <c r="A14" s="1" t="s">
        <v>4</v>
      </c>
      <c r="B14" s="1">
        <v>3</v>
      </c>
      <c r="C14">
        <v>64</v>
      </c>
      <c r="D14">
        <v>22</v>
      </c>
      <c r="E14">
        <v>35</v>
      </c>
      <c r="F14">
        <v>196</v>
      </c>
      <c r="G14">
        <v>6</v>
      </c>
      <c r="H14">
        <f t="shared" si="2"/>
        <v>323</v>
      </c>
    </row>
    <row r="15" spans="1:20" x14ac:dyDescent="0.2">
      <c r="A15" s="1"/>
    </row>
    <row r="16" spans="1:20" x14ac:dyDescent="0.2">
      <c r="A16" s="1" t="s">
        <v>5</v>
      </c>
      <c r="B16" s="1">
        <v>1</v>
      </c>
      <c r="C16">
        <v>66</v>
      </c>
      <c r="D16">
        <v>33</v>
      </c>
      <c r="E16">
        <v>32</v>
      </c>
      <c r="F16">
        <v>177</v>
      </c>
      <c r="G16">
        <v>13</v>
      </c>
      <c r="H16">
        <f t="shared" si="2"/>
        <v>321</v>
      </c>
      <c r="I16">
        <f>AVERAGE(C16:C18)</f>
        <v>86</v>
      </c>
      <c r="J16">
        <f t="shared" ref="J16:N16" si="13">AVERAGE(D16:D18)</f>
        <v>37</v>
      </c>
      <c r="K16">
        <f t="shared" si="13"/>
        <v>31.333333333333332</v>
      </c>
      <c r="L16">
        <f t="shared" si="13"/>
        <v>162</v>
      </c>
      <c r="M16">
        <f t="shared" si="13"/>
        <v>10</v>
      </c>
      <c r="N16">
        <f t="shared" si="13"/>
        <v>326.33333333333331</v>
      </c>
      <c r="O16">
        <f>STDEV(C16:C18)</f>
        <v>17.435595774162696</v>
      </c>
      <c r="P16">
        <f t="shared" ref="P16" si="14">STDEV(D16:D18)</f>
        <v>7.810249675906654</v>
      </c>
      <c r="Q16">
        <f t="shared" ref="Q16" si="15">STDEV(E16:E18)</f>
        <v>4.0414518843273708</v>
      </c>
      <c r="R16">
        <f t="shared" ref="R16" si="16">STDEV(F16:F18)</f>
        <v>13</v>
      </c>
      <c r="S16">
        <f t="shared" ref="S16:T16" si="17">STDEV(G16:G18)</f>
        <v>3</v>
      </c>
      <c r="T16">
        <f t="shared" si="17"/>
        <v>8.3864970836060841</v>
      </c>
    </row>
    <row r="17" spans="1:20" x14ac:dyDescent="0.2">
      <c r="A17" s="1" t="s">
        <v>5</v>
      </c>
      <c r="B17" s="1">
        <v>2</v>
      </c>
      <c r="C17">
        <v>98</v>
      </c>
      <c r="D17">
        <v>46</v>
      </c>
      <c r="E17">
        <v>27</v>
      </c>
      <c r="F17">
        <v>155</v>
      </c>
      <c r="G17">
        <v>10</v>
      </c>
      <c r="H17">
        <f t="shared" si="2"/>
        <v>336</v>
      </c>
    </row>
    <row r="18" spans="1:20" x14ac:dyDescent="0.2">
      <c r="A18" s="1" t="s">
        <v>5</v>
      </c>
      <c r="B18" s="1">
        <v>3</v>
      </c>
      <c r="C18">
        <v>94</v>
      </c>
      <c r="D18">
        <v>32</v>
      </c>
      <c r="E18">
        <v>35</v>
      </c>
      <c r="F18">
        <v>154</v>
      </c>
      <c r="G18">
        <v>7</v>
      </c>
      <c r="H18">
        <f t="shared" si="2"/>
        <v>322</v>
      </c>
    </row>
    <row r="19" spans="1:20" x14ac:dyDescent="0.2">
      <c r="A19" s="1"/>
    </row>
    <row r="20" spans="1:20" x14ac:dyDescent="0.2">
      <c r="A20" s="1" t="s">
        <v>6</v>
      </c>
      <c r="B20" s="1">
        <v>1</v>
      </c>
      <c r="C20">
        <v>561</v>
      </c>
      <c r="D20">
        <v>25</v>
      </c>
      <c r="E20">
        <v>49</v>
      </c>
      <c r="F20">
        <v>75</v>
      </c>
      <c r="G20">
        <v>12</v>
      </c>
      <c r="H20">
        <f t="shared" si="2"/>
        <v>722</v>
      </c>
      <c r="I20">
        <f>AVERAGE(C20:C22)</f>
        <v>616.66666666666663</v>
      </c>
      <c r="J20">
        <f t="shared" ref="J20:N20" si="18">AVERAGE(D20:D22)</f>
        <v>46.333333333333336</v>
      </c>
      <c r="K20">
        <f t="shared" si="18"/>
        <v>52.333333333333336</v>
      </c>
      <c r="L20">
        <f t="shared" si="18"/>
        <v>93.333333333333329</v>
      </c>
      <c r="M20">
        <f t="shared" si="18"/>
        <v>7.333333333333333</v>
      </c>
      <c r="N20">
        <f t="shared" si="18"/>
        <v>816</v>
      </c>
      <c r="O20">
        <f>STDEV(C20:C22)</f>
        <v>58.705479585242578</v>
      </c>
      <c r="P20">
        <f t="shared" ref="P20" si="19">STDEV(D20:D22)</f>
        <v>19.756855350316595</v>
      </c>
      <c r="Q20">
        <f t="shared" ref="Q20" si="20">STDEV(E20:E22)</f>
        <v>9.4516312525052015</v>
      </c>
      <c r="R20">
        <f t="shared" ref="R20" si="21">STDEV(F20:F22)</f>
        <v>17.156145643277046</v>
      </c>
      <c r="S20">
        <f t="shared" ref="S20:T20" si="22">STDEV(G20:G22)</f>
        <v>4.0414518843273797</v>
      </c>
      <c r="T20">
        <f t="shared" si="22"/>
        <v>98.807894421447926</v>
      </c>
    </row>
    <row r="21" spans="1:20" x14ac:dyDescent="0.2">
      <c r="A21" s="1" t="s">
        <v>6</v>
      </c>
      <c r="B21" s="1">
        <v>2</v>
      </c>
      <c r="C21">
        <v>611</v>
      </c>
      <c r="D21">
        <v>50</v>
      </c>
      <c r="E21">
        <v>45</v>
      </c>
      <c r="F21">
        <v>96</v>
      </c>
      <c r="G21">
        <v>5</v>
      </c>
      <c r="H21">
        <f t="shared" si="2"/>
        <v>807</v>
      </c>
    </row>
    <row r="22" spans="1:20" x14ac:dyDescent="0.2">
      <c r="A22" s="1" t="s">
        <v>6</v>
      </c>
      <c r="B22" s="1">
        <v>3</v>
      </c>
      <c r="C22">
        <v>678</v>
      </c>
      <c r="D22">
        <v>64</v>
      </c>
      <c r="E22">
        <v>63</v>
      </c>
      <c r="F22">
        <v>109</v>
      </c>
      <c r="G22">
        <v>5</v>
      </c>
      <c r="H22">
        <f t="shared" si="2"/>
        <v>919</v>
      </c>
    </row>
    <row r="23" spans="1:20" x14ac:dyDescent="0.2">
      <c r="A23" s="1"/>
    </row>
    <row r="24" spans="1:20" x14ac:dyDescent="0.2">
      <c r="A24" s="1" t="s">
        <v>7</v>
      </c>
      <c r="B24" s="1">
        <v>1</v>
      </c>
      <c r="C24">
        <v>324</v>
      </c>
      <c r="D24">
        <v>36</v>
      </c>
      <c r="E24">
        <v>31</v>
      </c>
      <c r="F24">
        <v>91</v>
      </c>
      <c r="G24">
        <v>1</v>
      </c>
      <c r="H24">
        <f t="shared" si="2"/>
        <v>483</v>
      </c>
      <c r="I24">
        <f>AVERAGE(C24:C26)</f>
        <v>335.66666666666669</v>
      </c>
      <c r="J24">
        <f t="shared" ref="J24:N24" si="23">AVERAGE(D24:D26)</f>
        <v>37</v>
      </c>
      <c r="K24">
        <f t="shared" si="23"/>
        <v>32.333333333333336</v>
      </c>
      <c r="L24">
        <f t="shared" si="23"/>
        <v>88.333333333333329</v>
      </c>
      <c r="M24">
        <f t="shared" si="23"/>
        <v>2.3333333333333335</v>
      </c>
      <c r="N24">
        <f t="shared" si="23"/>
        <v>495.66666666666669</v>
      </c>
      <c r="O24">
        <f>STDEV(C24:C26)</f>
        <v>30.237945256470937</v>
      </c>
      <c r="P24">
        <f t="shared" ref="P24" si="24">STDEV(D24:D26)</f>
        <v>4.5825756949558398</v>
      </c>
      <c r="Q24">
        <f t="shared" ref="Q24" si="25">STDEV(E24:E26)</f>
        <v>2.3094010767585029</v>
      </c>
      <c r="R24">
        <f t="shared" ref="R24" si="26">STDEV(F24:F26)</f>
        <v>3.0550504633038931</v>
      </c>
      <c r="S24">
        <f t="shared" ref="S24:T24" si="27">STDEV(G24:G26)</f>
        <v>1.5275252316519468</v>
      </c>
      <c r="T24">
        <f t="shared" si="27"/>
        <v>23.692474191889147</v>
      </c>
    </row>
    <row r="25" spans="1:20" x14ac:dyDescent="0.2">
      <c r="A25" s="1" t="s">
        <v>7</v>
      </c>
      <c r="B25" s="1">
        <v>2</v>
      </c>
      <c r="C25">
        <v>370</v>
      </c>
      <c r="D25">
        <v>33</v>
      </c>
      <c r="E25">
        <v>31</v>
      </c>
      <c r="F25">
        <v>85</v>
      </c>
      <c r="G25">
        <v>4</v>
      </c>
      <c r="H25">
        <f t="shared" si="2"/>
        <v>523</v>
      </c>
    </row>
    <row r="26" spans="1:20" x14ac:dyDescent="0.2">
      <c r="A26" s="1" t="s">
        <v>7</v>
      </c>
      <c r="B26" s="1">
        <v>3</v>
      </c>
      <c r="C26">
        <v>313</v>
      </c>
      <c r="D26">
        <v>42</v>
      </c>
      <c r="E26">
        <v>35</v>
      </c>
      <c r="F26">
        <v>89</v>
      </c>
      <c r="G26">
        <v>2</v>
      </c>
      <c r="H26">
        <f t="shared" si="2"/>
        <v>481</v>
      </c>
    </row>
    <row r="27" spans="1:20" x14ac:dyDescent="0.2">
      <c r="A27" s="1"/>
    </row>
    <row r="29" spans="1:20" x14ac:dyDescent="0.2">
      <c r="A29" s="1" t="s">
        <v>13</v>
      </c>
      <c r="B29" s="1">
        <v>1</v>
      </c>
      <c r="C29">
        <v>187</v>
      </c>
      <c r="D29">
        <v>36</v>
      </c>
      <c r="E29">
        <v>24</v>
      </c>
      <c r="F29">
        <v>128</v>
      </c>
      <c r="G29">
        <v>6</v>
      </c>
      <c r="I29">
        <f>AVERAGE(C29:C30)</f>
        <v>180.5</v>
      </c>
      <c r="J29">
        <f t="shared" ref="J29:M29" si="28">AVERAGE(D29:D30)</f>
        <v>40.5</v>
      </c>
      <c r="K29">
        <f t="shared" si="28"/>
        <v>28</v>
      </c>
      <c r="L29">
        <f t="shared" si="28"/>
        <v>129.5</v>
      </c>
      <c r="M29">
        <f t="shared" si="28"/>
        <v>8.5</v>
      </c>
      <c r="O29">
        <f>STDEV(C29:C30)</f>
        <v>9.1923881554251174</v>
      </c>
      <c r="P29">
        <f t="shared" ref="P29:S29" si="29">STDEV(D29:D30)</f>
        <v>6.3639610306789276</v>
      </c>
      <c r="Q29">
        <f t="shared" si="29"/>
        <v>5.6568542494923806</v>
      </c>
      <c r="R29">
        <f t="shared" si="29"/>
        <v>2.1213203435596424</v>
      </c>
      <c r="S29">
        <f t="shared" si="29"/>
        <v>3.5355339059327378</v>
      </c>
    </row>
    <row r="30" spans="1:20" x14ac:dyDescent="0.2">
      <c r="A30" s="1" t="s">
        <v>13</v>
      </c>
      <c r="B30" s="1">
        <v>2</v>
      </c>
      <c r="C30">
        <v>174</v>
      </c>
      <c r="D30">
        <v>45</v>
      </c>
      <c r="E30">
        <v>32</v>
      </c>
      <c r="F30">
        <v>131</v>
      </c>
      <c r="G30">
        <v>11</v>
      </c>
    </row>
    <row r="33" spans="1:20" x14ac:dyDescent="0.2">
      <c r="B33" t="s">
        <v>15</v>
      </c>
    </row>
    <row r="34" spans="1:20" x14ac:dyDescent="0.2">
      <c r="B34" s="2" t="s">
        <v>8</v>
      </c>
      <c r="C34" s="2" t="s">
        <v>11</v>
      </c>
      <c r="D34" s="2" t="s">
        <v>9</v>
      </c>
      <c r="E34" s="2" t="s">
        <v>10</v>
      </c>
      <c r="F34" s="2" t="s">
        <v>12</v>
      </c>
      <c r="G34" s="6" t="s">
        <v>18</v>
      </c>
      <c r="P34" s="2"/>
      <c r="Q34" s="2"/>
      <c r="R34" s="2"/>
      <c r="S34" s="2"/>
      <c r="T34" s="2"/>
    </row>
    <row r="35" spans="1:20" x14ac:dyDescent="0.2">
      <c r="A35" s="1" t="s">
        <v>0</v>
      </c>
      <c r="B35">
        <v>224</v>
      </c>
      <c r="C35">
        <v>30</v>
      </c>
      <c r="D35">
        <v>38</v>
      </c>
      <c r="E35">
        <v>37</v>
      </c>
      <c r="F35">
        <v>16</v>
      </c>
      <c r="G35">
        <v>345</v>
      </c>
      <c r="O35" s="1"/>
    </row>
    <row r="36" spans="1:20" x14ac:dyDescent="0.2">
      <c r="A36" s="1" t="s">
        <v>1</v>
      </c>
      <c r="B36">
        <v>233</v>
      </c>
      <c r="C36">
        <v>76</v>
      </c>
      <c r="D36">
        <v>24</v>
      </c>
      <c r="E36">
        <v>27</v>
      </c>
      <c r="F36">
        <v>53</v>
      </c>
      <c r="G36">
        <v>413</v>
      </c>
      <c r="O36" s="1"/>
    </row>
    <row r="37" spans="1:20" x14ac:dyDescent="0.2">
      <c r="A37" s="1" t="s">
        <v>4</v>
      </c>
      <c r="B37">
        <v>34</v>
      </c>
      <c r="C37">
        <v>159</v>
      </c>
      <c r="D37">
        <v>39</v>
      </c>
      <c r="E37">
        <v>30</v>
      </c>
      <c r="F37">
        <v>10</v>
      </c>
      <c r="G37">
        <v>272</v>
      </c>
      <c r="O37" s="1"/>
    </row>
    <row r="38" spans="1:20" x14ac:dyDescent="0.2">
      <c r="A38" s="1" t="s">
        <v>5</v>
      </c>
      <c r="B38">
        <v>66</v>
      </c>
      <c r="C38">
        <v>177</v>
      </c>
      <c r="D38">
        <v>33</v>
      </c>
      <c r="E38">
        <v>32</v>
      </c>
      <c r="F38">
        <v>13</v>
      </c>
      <c r="G38">
        <v>321</v>
      </c>
      <c r="O38" s="1"/>
    </row>
    <row r="39" spans="1:20" x14ac:dyDescent="0.2">
      <c r="A39" s="1" t="s">
        <v>6</v>
      </c>
      <c r="B39">
        <v>561</v>
      </c>
      <c r="C39">
        <v>75</v>
      </c>
      <c r="D39">
        <v>25</v>
      </c>
      <c r="E39">
        <v>49</v>
      </c>
      <c r="F39">
        <v>12</v>
      </c>
      <c r="G39">
        <v>722</v>
      </c>
      <c r="O39" s="1"/>
    </row>
    <row r="40" spans="1:20" x14ac:dyDescent="0.2">
      <c r="A40" s="1" t="s">
        <v>7</v>
      </c>
      <c r="B40">
        <v>324</v>
      </c>
      <c r="C40">
        <v>91</v>
      </c>
      <c r="D40">
        <v>36</v>
      </c>
      <c r="E40">
        <v>31</v>
      </c>
      <c r="F40">
        <v>1</v>
      </c>
      <c r="G40">
        <v>483</v>
      </c>
      <c r="O40" s="1"/>
    </row>
    <row r="41" spans="1:20" x14ac:dyDescent="0.2">
      <c r="A41" s="1" t="s">
        <v>13</v>
      </c>
      <c r="B41">
        <v>180.5</v>
      </c>
      <c r="C41">
        <v>129.5</v>
      </c>
      <c r="D41">
        <v>40.5</v>
      </c>
      <c r="E41">
        <v>28</v>
      </c>
      <c r="F41">
        <v>8.5</v>
      </c>
      <c r="O41" s="1"/>
    </row>
    <row r="44" spans="1:20" x14ac:dyDescent="0.2">
      <c r="B44" t="s">
        <v>17</v>
      </c>
    </row>
    <row r="45" spans="1:20" x14ac:dyDescent="0.2">
      <c r="B45" s="2" t="s">
        <v>8</v>
      </c>
      <c r="C45" s="2" t="s">
        <v>11</v>
      </c>
      <c r="D45" s="2" t="s">
        <v>9</v>
      </c>
      <c r="E45" s="2" t="s">
        <v>10</v>
      </c>
      <c r="F45" s="2" t="s">
        <v>12</v>
      </c>
      <c r="G45" s="6" t="s">
        <v>18</v>
      </c>
    </row>
    <row r="46" spans="1:20" x14ac:dyDescent="0.2">
      <c r="A46" s="1" t="s">
        <v>0</v>
      </c>
      <c r="B46">
        <v>9.5393920141694561</v>
      </c>
      <c r="C46">
        <v>12.165525060596439</v>
      </c>
      <c r="D46">
        <v>4.358898943540674</v>
      </c>
      <c r="E46">
        <v>8.1853527718724504</v>
      </c>
      <c r="F46">
        <v>2.6457513110645907</v>
      </c>
      <c r="G46">
        <v>9.6436507609929549</v>
      </c>
    </row>
    <row r="47" spans="1:20" x14ac:dyDescent="0.2">
      <c r="A47" s="1" t="s">
        <v>1</v>
      </c>
      <c r="B47">
        <v>22.479620400116488</v>
      </c>
      <c r="C47">
        <v>18.147543451754949</v>
      </c>
      <c r="D47">
        <v>7.5055534994651296</v>
      </c>
      <c r="E47">
        <v>9.0184995056457851</v>
      </c>
      <c r="F47">
        <v>8.5440037453175304</v>
      </c>
      <c r="G47">
        <v>47.500877184882945</v>
      </c>
    </row>
    <row r="48" spans="1:20" x14ac:dyDescent="0.2">
      <c r="A48" s="1" t="s">
        <v>4</v>
      </c>
      <c r="B48">
        <v>15.695009822658076</v>
      </c>
      <c r="C48">
        <v>18.77054430040145</v>
      </c>
      <c r="D48">
        <v>8.5440037453175304</v>
      </c>
      <c r="E48">
        <v>5</v>
      </c>
      <c r="F48">
        <v>2</v>
      </c>
      <c r="G48">
        <v>25.579940057266224</v>
      </c>
      <c r="H48" s="4"/>
      <c r="I48" s="4"/>
      <c r="J48" s="4"/>
      <c r="K48" s="4"/>
      <c r="L48" s="4"/>
    </row>
    <row r="49" spans="1:12" x14ac:dyDescent="0.2">
      <c r="A49" s="1" t="s">
        <v>5</v>
      </c>
      <c r="B49">
        <v>17.435595774162696</v>
      </c>
      <c r="C49">
        <v>13</v>
      </c>
      <c r="D49">
        <v>7.810249675906654</v>
      </c>
      <c r="E49">
        <v>4.0414518843273708</v>
      </c>
      <c r="F49">
        <v>3</v>
      </c>
      <c r="G49">
        <v>8.3864970836060841</v>
      </c>
      <c r="H49" s="4"/>
      <c r="I49" s="4"/>
      <c r="J49" s="4"/>
      <c r="K49" s="4"/>
      <c r="L49" s="4"/>
    </row>
    <row r="50" spans="1:12" x14ac:dyDescent="0.2">
      <c r="A50" s="1" t="s">
        <v>6</v>
      </c>
      <c r="B50">
        <v>58.705479585242578</v>
      </c>
      <c r="C50">
        <v>17.156145643277046</v>
      </c>
      <c r="D50">
        <v>19.756855350316595</v>
      </c>
      <c r="E50">
        <v>9.4516312525052015</v>
      </c>
      <c r="F50">
        <v>4.0414518843273797</v>
      </c>
      <c r="G50">
        <v>98.807894421447926</v>
      </c>
      <c r="H50" s="4"/>
      <c r="I50" s="4"/>
      <c r="J50" s="4"/>
      <c r="K50" s="4"/>
      <c r="L50" s="4"/>
    </row>
    <row r="51" spans="1:12" x14ac:dyDescent="0.2">
      <c r="A51" s="1" t="s">
        <v>7</v>
      </c>
      <c r="B51">
        <v>30.237945256470937</v>
      </c>
      <c r="C51">
        <v>3.0550504633038931</v>
      </c>
      <c r="D51">
        <v>4.5825756949558398</v>
      </c>
      <c r="E51">
        <v>2.3094010767585029</v>
      </c>
      <c r="F51">
        <v>1.5275252316519468</v>
      </c>
      <c r="G51">
        <v>23.692474191889147</v>
      </c>
      <c r="H51" s="4"/>
      <c r="I51" s="4"/>
      <c r="J51" s="4"/>
      <c r="K51" s="4"/>
      <c r="L51" s="4"/>
    </row>
    <row r="52" spans="1:12" x14ac:dyDescent="0.2">
      <c r="A52" s="1" t="s">
        <v>13</v>
      </c>
      <c r="B52">
        <v>9.1923881554251174</v>
      </c>
      <c r="C52">
        <v>2.1213203435596424</v>
      </c>
      <c r="D52">
        <v>6.3639610306789276</v>
      </c>
      <c r="E52">
        <v>5.6568542494923806</v>
      </c>
      <c r="F52">
        <v>3.5355339059327378</v>
      </c>
      <c r="H52" s="4"/>
      <c r="I52" s="4"/>
      <c r="J52" s="4"/>
      <c r="K52" s="4"/>
      <c r="L52" s="4"/>
    </row>
    <row r="107" spans="1:6" x14ac:dyDescent="0.2">
      <c r="B107" t="s">
        <v>20</v>
      </c>
      <c r="E107" t="s">
        <v>15</v>
      </c>
      <c r="F107" t="s">
        <v>16</v>
      </c>
    </row>
    <row r="108" spans="1:6" x14ac:dyDescent="0.2">
      <c r="A108" t="s">
        <v>19</v>
      </c>
      <c r="B108">
        <v>287</v>
      </c>
      <c r="E108">
        <f>AVERAGE(B108:B110)</f>
        <v>252.66666666666666</v>
      </c>
      <c r="F108">
        <f>STDEV(B108:B110)</f>
        <v>30.23794525647094</v>
      </c>
    </row>
    <row r="109" spans="1:6" x14ac:dyDescent="0.2">
      <c r="A109" t="s">
        <v>19</v>
      </c>
      <c r="B109">
        <v>230</v>
      </c>
    </row>
    <row r="110" spans="1:6" x14ac:dyDescent="0.2">
      <c r="A110" t="s">
        <v>19</v>
      </c>
      <c r="B110">
        <v>241</v>
      </c>
    </row>
    <row r="112" spans="1:6" x14ac:dyDescent="0.2">
      <c r="A112" t="s">
        <v>6</v>
      </c>
      <c r="B112">
        <v>230</v>
      </c>
      <c r="E112">
        <f>AVERAGE(B112:B114)</f>
        <v>249.66666666666666</v>
      </c>
      <c r="F112">
        <f>STDEV(B112:B114)</f>
        <v>51.403631518924115</v>
      </c>
    </row>
    <row r="113" spans="1:6" x14ac:dyDescent="0.2">
      <c r="A113" t="s">
        <v>6</v>
      </c>
      <c r="B113">
        <v>211</v>
      </c>
    </row>
    <row r="114" spans="1:6" x14ac:dyDescent="0.2">
      <c r="A114" t="s">
        <v>6</v>
      </c>
      <c r="B114">
        <v>308</v>
      </c>
    </row>
    <row r="116" spans="1:6" x14ac:dyDescent="0.2">
      <c r="A116" t="s">
        <v>7</v>
      </c>
      <c r="B116">
        <v>268</v>
      </c>
      <c r="E116">
        <f>AVERAGE(B116:B118)</f>
        <v>227.66666666666666</v>
      </c>
      <c r="F116">
        <f>STDEV(B116:B118)</f>
        <v>40.004166449675317</v>
      </c>
    </row>
    <row r="117" spans="1:6" x14ac:dyDescent="0.2">
      <c r="A117" t="s">
        <v>7</v>
      </c>
      <c r="B117">
        <v>188</v>
      </c>
    </row>
    <row r="118" spans="1:6" x14ac:dyDescent="0.2">
      <c r="A118" t="s">
        <v>7</v>
      </c>
      <c r="B118">
        <v>227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Sankaran Lab</dc:creator>
  <cp:lastModifiedBy>Erik Bao</cp:lastModifiedBy>
  <dcterms:created xsi:type="dcterms:W3CDTF">2018-12-15T15:45:08Z</dcterms:created>
  <dcterms:modified xsi:type="dcterms:W3CDTF">2019-06-07T20:47:45Z</dcterms:modified>
</cp:coreProperties>
</file>