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erikbao/Documents/GitHub/mpn-GWAS/data/experimental_data/CHEK2_data/"/>
    </mc:Choice>
  </mc:AlternateContent>
  <xr:revisionPtr revIDLastSave="0" documentId="13_ncr:1_{A0EE4EF4-F7FA-0648-ABC2-1E64DE9080AE}" xr6:coauthVersionLast="43" xr6:coauthVersionMax="43" xr10:uidLastSave="{00000000-0000-0000-0000-000000000000}"/>
  <bookViews>
    <workbookView xWindow="1820" yWindow="460" windowWidth="25240" windowHeight="16420" tabRatio="500" xr2:uid="{00000000-000D-0000-FFFF-FFFF00000000}"/>
  </bookViews>
  <sheets>
    <sheet name="plotting_data" sheetId="6" r:id="rId1"/>
    <sheet name="CFC" sheetId="2" r:id="rId2"/>
  </sheets>
  <definedNames>
    <definedName name="_xlnm.Print_Area" localSheetId="1">CFC!$A$1:$J$48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2" l="1"/>
  <c r="I7" i="2"/>
  <c r="I6" i="2"/>
  <c r="H6" i="2"/>
  <c r="E41" i="2"/>
  <c r="D43" i="2"/>
  <c r="H45" i="2"/>
  <c r="E46" i="2"/>
  <c r="B34" i="2"/>
  <c r="B43" i="2" s="1"/>
  <c r="C34" i="2"/>
  <c r="C43" i="2" s="1"/>
  <c r="I34" i="2"/>
  <c r="I43" i="2" s="1"/>
  <c r="E34" i="2"/>
  <c r="E44" i="2" s="1"/>
  <c r="F34" i="2"/>
  <c r="F42" i="2" s="1"/>
  <c r="G34" i="2"/>
  <c r="G43" i="2" s="1"/>
  <c r="H34" i="2"/>
  <c r="H44" i="2" s="1"/>
  <c r="D34" i="2"/>
  <c r="D41" i="2" s="1"/>
  <c r="O43" i="2" l="1"/>
  <c r="I46" i="2"/>
  <c r="F44" i="2"/>
  <c r="M43" i="2"/>
  <c r="H43" i="2"/>
  <c r="B44" i="2"/>
  <c r="D45" i="2"/>
  <c r="I41" i="2"/>
  <c r="B41" i="2"/>
  <c r="B42" i="2"/>
  <c r="G46" i="2"/>
  <c r="C46" i="2"/>
  <c r="F45" i="2"/>
  <c r="I44" i="2"/>
  <c r="C44" i="2"/>
  <c r="F43" i="2"/>
  <c r="I42" i="2"/>
  <c r="E42" i="2"/>
  <c r="G41" i="2"/>
  <c r="C41" i="2"/>
  <c r="G42" i="2"/>
  <c r="N42" i="2" s="1"/>
  <c r="B45" i="2"/>
  <c r="B46" i="2"/>
  <c r="F46" i="2"/>
  <c r="I45" i="2"/>
  <c r="E45" i="2"/>
  <c r="G44" i="2"/>
  <c r="E43" i="2"/>
  <c r="H42" i="2"/>
  <c r="D42" i="2"/>
  <c r="F41" i="2"/>
  <c r="C42" i="2"/>
  <c r="D44" i="2"/>
  <c r="H46" i="2"/>
  <c r="D46" i="2"/>
  <c r="G45" i="2"/>
  <c r="C45" i="2"/>
  <c r="H41" i="2"/>
  <c r="N41" i="2" l="1"/>
  <c r="P41" i="2"/>
  <c r="O45" i="2"/>
  <c r="M45" i="2"/>
  <c r="O42" i="2"/>
  <c r="M42" i="2"/>
  <c r="N44" i="2"/>
  <c r="P44" i="2"/>
  <c r="P45" i="2"/>
  <c r="N45" i="2"/>
  <c r="M41" i="2"/>
  <c r="O41" i="2"/>
  <c r="O44" i="2"/>
  <c r="M44" i="2"/>
  <c r="N43" i="2"/>
  <c r="P43" i="2"/>
  <c r="P42" i="2"/>
</calcChain>
</file>

<file path=xl/sharedStrings.xml><?xml version="1.0" encoding="utf-8"?>
<sst xmlns="http://schemas.openxmlformats.org/spreadsheetml/2006/main" count="205" uniqueCount="38">
  <si>
    <t>Population</t>
  </si>
  <si>
    <t>CFC/1000</t>
  </si>
  <si>
    <t>HSC_DMSO</t>
  </si>
  <si>
    <t>CMP_DMSO</t>
  </si>
  <si>
    <t>GMP_DMSO</t>
  </si>
  <si>
    <t>CHK2 Exp10</t>
  </si>
  <si>
    <t>MEP_DMSO</t>
  </si>
  <si>
    <t>CHK2 Exp2</t>
  </si>
  <si>
    <t>CHK2 Exp15</t>
  </si>
  <si>
    <t>sorting and  plating into methylcellulose in the presence of  inhibitor</t>
  </si>
  <si>
    <t>CHK2 Exp15'</t>
  </si>
  <si>
    <t>CHK2 Exp15''</t>
  </si>
  <si>
    <t>BFU-E</t>
  </si>
  <si>
    <t>DMSO</t>
  </si>
  <si>
    <t>HSC_CHEK2 inh II</t>
  </si>
  <si>
    <t>CMP_CHEK2 inh II</t>
  </si>
  <si>
    <t>GMP_CHEK2 inh II</t>
  </si>
  <si>
    <t>MEP_CHEK2 inh II</t>
  </si>
  <si>
    <t>CHEK2 inh II</t>
  </si>
  <si>
    <t>G</t>
  </si>
  <si>
    <t>M</t>
  </si>
  <si>
    <t>GM</t>
  </si>
  <si>
    <t>MIX</t>
  </si>
  <si>
    <t>Total</t>
  </si>
  <si>
    <t xml:space="preserve">Actual colony numbers </t>
  </si>
  <si>
    <t>Colony type (%)</t>
  </si>
  <si>
    <t>stdev</t>
  </si>
  <si>
    <t>mean %</t>
  </si>
  <si>
    <t>Mean</t>
  </si>
  <si>
    <t>Sample</t>
  </si>
  <si>
    <t>type</t>
  </si>
  <si>
    <t>count</t>
  </si>
  <si>
    <t>CHEK2_inh</t>
  </si>
  <si>
    <t>CFU-M</t>
  </si>
  <si>
    <t>CFU-G</t>
  </si>
  <si>
    <t>CFU-GM</t>
  </si>
  <si>
    <t>CFU-GEMM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</si>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</sst>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color indexed="10"/>
      <name val="Verdana"/>
      <family val="2"/>
    </font>
    <font>
      <b/>
      <sz val="10"/>
      <color indexed="12"/>
      <name val="Verdana"/>
      <family val="2"/>
    </font>
    <font>
      <b/>
      <sz val="10"/>
      <color indexed="17"/>
      <name val="Verdana"/>
      <family val="2"/>
    </font>
    <font>
      <sz val="10"/>
      <color indexed="52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Fill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/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2" fillId="0" borderId="3" xfId="0" applyFont="1" applyBorder="1"/>
    <xf numFmtId="0" fontId="2" fillId="0" borderId="1" xfId="0" applyFont="1" applyFill="1" applyBorder="1"/>
    <xf numFmtId="0" fontId="1" fillId="0" borderId="0" xfId="0" applyFont="1"/>
  </cellXfs>
  <cellStyles count="2">
    <cellStyle name="Normal" xfId="0" builtinId="0"/>
    <cellStyle name="Normal 2" xfId="1" xr:uid="{B5F2BBF4-ABA9-994A-ADD5-B61B09FC237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4175040"/>
        <c:axId val="1114294464"/>
      </c:barChart>
      <c:catAx>
        <c:axId val="111417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94464"/>
        <c:crosses val="autoZero"/>
        <c:auto val="1"/>
        <c:lblAlgn val="ctr"/>
        <c:lblOffset val="100"/>
        <c:noMultiLvlLbl val="0"/>
      </c:catAx>
      <c:valAx>
        <c:axId val="11142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6304848"/>
        <c:axId val="1066306528"/>
      </c:barChart>
      <c:catAx>
        <c:axId val="1066304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06528"/>
        <c:crosses val="autoZero"/>
        <c:auto val="1"/>
        <c:lblAlgn val="ctr"/>
        <c:lblOffset val="100"/>
        <c:noMultiLvlLbl val="0"/>
      </c:catAx>
      <c:valAx>
        <c:axId val="10663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0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494304"/>
        <c:axId val="1066764432"/>
      </c:barChart>
      <c:catAx>
        <c:axId val="113249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64432"/>
        <c:crosses val="autoZero"/>
        <c:auto val="1"/>
        <c:lblAlgn val="ctr"/>
        <c:lblOffset val="100"/>
        <c:noMultiLvlLbl val="0"/>
      </c:catAx>
      <c:valAx>
        <c:axId val="10667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49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Similar Colony formation potential in CD34+38-45RA-90+ cells treated with CHEK2 inhibitor II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CFC!$L$41</c:f>
              <c:strCache>
                <c:ptCount val="1"/>
                <c:pt idx="0">
                  <c:v>BFU-E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CFC!$M$40:$N$40</c:f>
              <c:strCache>
                <c:ptCount val="2"/>
                <c:pt idx="0">
                  <c:v>DMSO</c:v>
                </c:pt>
                <c:pt idx="1">
                  <c:v>CHEK2 inh II</c:v>
                </c:pt>
              </c:strCache>
            </c:strRef>
          </c:cat>
          <c:val>
            <c:numRef>
              <c:f>CFC!$M$41:$N$41</c:f>
              <c:numCache>
                <c:formatCode>0.00</c:formatCode>
                <c:ptCount val="2"/>
                <c:pt idx="0">
                  <c:v>17.685374397898119</c:v>
                </c:pt>
                <c:pt idx="1">
                  <c:v>12.598456456837958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0-F048-86B6-2916A4C5F958}"/>
            </c:ext>
          </c:extLst>
        </c:ser>
        <c:ser>
          <c:idx val="2"/>
          <c:order val="1"/>
          <c:tx>
            <c:strRef>
              <c:f>CFC!$L$42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CFC!$M$40:$N$40</c:f>
              <c:strCache>
                <c:ptCount val="2"/>
                <c:pt idx="0">
                  <c:v>DMSO</c:v>
                </c:pt>
                <c:pt idx="1">
                  <c:v>CHEK2 inh II</c:v>
                </c:pt>
              </c:strCache>
            </c:strRef>
          </c:cat>
          <c:val>
            <c:numRef>
              <c:f>CFC!$M$42:$N$42</c:f>
              <c:numCache>
                <c:formatCode>0.00</c:formatCode>
                <c:ptCount val="2"/>
                <c:pt idx="0">
                  <c:v>12.028283119528293</c:v>
                </c:pt>
                <c:pt idx="1">
                  <c:v>13.65606936416185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0-F048-86B6-2916A4C5F958}"/>
            </c:ext>
          </c:extLst>
        </c:ser>
        <c:ser>
          <c:idx val="3"/>
          <c:order val="2"/>
          <c:tx>
            <c:strRef>
              <c:f>CFC!$L$43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CFC!$M$40:$N$40</c:f>
              <c:strCache>
                <c:ptCount val="2"/>
                <c:pt idx="0">
                  <c:v>DMSO</c:v>
                </c:pt>
                <c:pt idx="1">
                  <c:v>CHEK2 inh II</c:v>
                </c:pt>
              </c:strCache>
            </c:strRef>
          </c:cat>
          <c:val>
            <c:numRef>
              <c:f>CFC!$M$43:$N$43</c:f>
              <c:numCache>
                <c:formatCode>0.00</c:formatCode>
                <c:ptCount val="2"/>
                <c:pt idx="0">
                  <c:v>32.756104067364944</c:v>
                </c:pt>
                <c:pt idx="1">
                  <c:v>31.889371466683606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0-F048-86B6-2916A4C5F958}"/>
            </c:ext>
          </c:extLst>
        </c:ser>
        <c:ser>
          <c:idx val="4"/>
          <c:order val="3"/>
          <c:tx>
            <c:strRef>
              <c:f>CFC!$L$44</c:f>
              <c:strCache>
                <c:ptCount val="1"/>
                <c:pt idx="0">
                  <c:v>GM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CFC!$M$40:$N$40</c:f>
              <c:strCache>
                <c:ptCount val="2"/>
                <c:pt idx="0">
                  <c:v>DMSO</c:v>
                </c:pt>
                <c:pt idx="1">
                  <c:v>CHEK2 inh II</c:v>
                </c:pt>
              </c:strCache>
            </c:strRef>
          </c:cat>
          <c:val>
            <c:numRef>
              <c:f>CFC!$M$44:$N$44</c:f>
              <c:numCache>
                <c:formatCode>0.00</c:formatCode>
                <c:ptCount val="2"/>
                <c:pt idx="0">
                  <c:v>37.261421210907571</c:v>
                </c:pt>
                <c:pt idx="1">
                  <c:v>41.567085371276129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50-F048-86B6-2916A4C5F958}"/>
            </c:ext>
          </c:extLst>
        </c:ser>
        <c:ser>
          <c:idx val="5"/>
          <c:order val="4"/>
          <c:tx>
            <c:strRef>
              <c:f>CFC!$L$45</c:f>
              <c:strCache>
                <c:ptCount val="1"/>
                <c:pt idx="0">
                  <c:v>MIX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CFC!$M$40:$N$40</c:f>
              <c:strCache>
                <c:ptCount val="2"/>
                <c:pt idx="0">
                  <c:v>DMSO</c:v>
                </c:pt>
                <c:pt idx="1">
                  <c:v>CHEK2 inh II</c:v>
                </c:pt>
              </c:strCache>
            </c:strRef>
          </c:cat>
          <c:val>
            <c:numRef>
              <c:f>CFC!$M$45:$N$45</c:f>
              <c:numCache>
                <c:formatCode>0.00</c:formatCode>
                <c:ptCount val="2"/>
                <c:pt idx="0">
                  <c:v>0.26881720430107531</c:v>
                </c:pt>
                <c:pt idx="1">
                  <c:v>0.28901734104046239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50-F048-86B6-2916A4C5F9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12051936"/>
        <c:axId val="1133637936"/>
      </c:barChart>
      <c:catAx>
        <c:axId val="111205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37936"/>
        <c:crossesAt val="0"/>
        <c:auto val="1"/>
        <c:lblAlgn val="ctr"/>
        <c:lblOffset val="100"/>
        <c:noMultiLvlLbl val="0"/>
      </c:catAx>
      <c:valAx>
        <c:axId val="11336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05193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CHEK2 inhibitor does not affect CD34+38-45RA-90+</a:t>
            </a:r>
            <a:r>
              <a:rPr lang="en-US" baseline="0"/>
              <a:t> colony formation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CFC!$I$6:$I$7</c:f>
                <c:numCache>
                  <c:formatCode>General</c:formatCode>
                  <c:ptCount val="2"/>
                  <c:pt idx="0">
                    <c:v>69.593312657658899</c:v>
                  </c:pt>
                  <c:pt idx="1">
                    <c:v>61.152814053538584</c:v>
                  </c:pt>
                </c:numCache>
              </c:numRef>
            </c:plus>
            <c:minus>
              <c:numRef>
                <c:f>CFC!$I$6:$I$7</c:f>
                <c:numCache>
                  <c:formatCode>General</c:formatCode>
                  <c:ptCount val="2"/>
                  <c:pt idx="0">
                    <c:v>69.593312657658899</c:v>
                  </c:pt>
                  <c:pt idx="1">
                    <c:v>61.152814053538584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CFC!$B$6:$B$7</c:f>
              <c:strCache>
                <c:ptCount val="2"/>
                <c:pt idx="0">
                  <c:v>HSC_DMSO</c:v>
                </c:pt>
                <c:pt idx="1">
                  <c:v>HSC_CHEK2 inh II</c:v>
                </c:pt>
              </c:strCache>
            </c:strRef>
          </c:cat>
          <c:val>
            <c:numRef>
              <c:f>CFC!$H$6:$H$7</c:f>
              <c:numCache>
                <c:formatCode>General</c:formatCode>
                <c:ptCount val="2"/>
                <c:pt idx="0">
                  <c:v>169.625</c:v>
                </c:pt>
                <c:pt idx="1">
                  <c:v>158.5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C-FF49-8D89-92701B5F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674544"/>
        <c:axId val="1134850832"/>
      </c:barChart>
      <c:catAx>
        <c:axId val="107367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850832"/>
        <c:crosses val="autoZero"/>
        <c:auto val="1"/>
        <c:lblAlgn val="ctr"/>
        <c:lblOffset val="100"/>
        <c:noMultiLvlLbl val="0"/>
      </c:catAx>
      <c:valAx>
        <c:axId val="113485083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CFC/1000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67454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147320</xdr:colOff>
      <xdr:row>51</xdr:row>
      <xdr:rowOff>127000</xdr:rowOff>
    </xdr:from>
    <xdr:to>
      <xdr:col>8</xdr:col>
      <xdr:colOff>553720</xdr:colOff>
      <xdr:row>68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A3FF7-E265-A141-8DF5-E02BF218F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990600</xdr:colOff>
      <xdr:row>50</xdr:row>
      <xdr:rowOff>76200</xdr:rowOff>
    </xdr:from>
    <xdr:to>
      <xdr:col>8</xdr:col>
      <xdr:colOff>401320</xdr:colOff>
      <xdr:row>67</xdr:row>
      <xdr:rowOff>55880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0E09B0-63AE-A644-BE9F-A44E49A42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949960</xdr:colOff>
      <xdr:row>49</xdr:row>
      <xdr:rowOff>5080</xdr:rowOff>
    </xdr:from>
    <xdr:to>
      <xdr:col>9</xdr:col>
      <xdr:colOff>309880</xdr:colOff>
      <xdr:row>65</xdr:row>
      <xdr:rowOff>147320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3C4E7C-F477-6E4F-83C6-BD713FD66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1021080</xdr:colOff>
      <xdr:row>49</xdr:row>
      <xdr:rowOff>116840</xdr:rowOff>
    </xdr:from>
    <xdr:to>
      <xdr:col>10</xdr:col>
      <xdr:colOff>162560</xdr:colOff>
      <xdr:row>76</xdr:row>
      <xdr:rowOff>142240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16BAB2-A46F-8F45-B7C6-9B3FC3800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335280</xdr:colOff>
      <xdr:row>2</xdr:row>
      <xdr:rowOff>76200</xdr:rowOff>
    </xdr:from>
    <xdr:to>
      <xdr:col>14</xdr:col>
      <xdr:colOff>243840</xdr:colOff>
      <xdr:row>19</xdr:row>
      <xdr:rowOff>55880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357F5F-8FFA-1C48-9045-24B807F65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D73A-796D-9043-8D7A-09262ECA04EA}">
  <dimension ref="A1:E42"/>
  <sheetViews>
    <sheetView tabSelected="1" workbookViewId="0">
      <selection activeCell="B1" sqref="B1:B1048576"/>
    </sheetView>
  </sheetViews>
  <sheetFormatPr baseColWidth="10" defaultRowHeight="13" x14ac:dyDescent="0.15"/>
  <cols>
    <col min="2" max="2" width="12.1640625" bestFit="1" customWidth="1"/>
  </cols>
  <sheetData>
    <row r="1" spans="1:4" s="35" customFormat="1" x14ac:dyDescent="0.15">
      <c r="A1" s="35" t="s">
        <v>29</v>
      </c>
      <c r="B1" s="35" t="s">
        <v>37</v>
      </c>
      <c r="C1" s="35" t="s">
        <v>30</v>
      </c>
      <c r="D1" s="35" t="s">
        <v>31</v>
      </c>
    </row>
    <row r="2" spans="1:4" x14ac:dyDescent="0.15">
      <c r="A2" s="12" t="s">
        <v>13</v>
      </c>
      <c r="B2" s="17" t="s">
        <v>5</v>
      </c>
      <c r="C2" s="3" t="s">
        <v>12</v>
      </c>
      <c r="D2" s="17">
        <v>19.5</v>
      </c>
    </row>
    <row r="3" spans="1:4" x14ac:dyDescent="0.15">
      <c r="A3" s="12" t="s">
        <v>13</v>
      </c>
      <c r="B3" s="17" t="s">
        <v>5</v>
      </c>
      <c r="C3" s="9" t="s">
        <v>34</v>
      </c>
      <c r="D3" s="17">
        <v>2.5</v>
      </c>
    </row>
    <row r="4" spans="1:4" x14ac:dyDescent="0.15">
      <c r="A4" s="12" t="s">
        <v>13</v>
      </c>
      <c r="B4" s="17" t="s">
        <v>5</v>
      </c>
      <c r="C4" s="9" t="s">
        <v>33</v>
      </c>
      <c r="D4" s="17">
        <v>7.5</v>
      </c>
    </row>
    <row r="5" spans="1:4" x14ac:dyDescent="0.15">
      <c r="A5" s="12" t="s">
        <v>13</v>
      </c>
      <c r="B5" s="17" t="s">
        <v>5</v>
      </c>
      <c r="C5" s="9" t="s">
        <v>35</v>
      </c>
      <c r="D5" s="17">
        <v>62.5</v>
      </c>
    </row>
    <row r="6" spans="1:4" x14ac:dyDescent="0.15">
      <c r="A6" s="12" t="s">
        <v>13</v>
      </c>
      <c r="B6" s="17" t="s">
        <v>5</v>
      </c>
      <c r="C6" s="9" t="s">
        <v>36</v>
      </c>
      <c r="D6" s="17">
        <v>1</v>
      </c>
    </row>
    <row r="7" spans="1:4" x14ac:dyDescent="0.15">
      <c r="A7" s="12" t="s">
        <v>13</v>
      </c>
      <c r="B7" s="18" t="s">
        <v>7</v>
      </c>
      <c r="C7" s="3" t="s">
        <v>12</v>
      </c>
      <c r="D7" s="17">
        <v>0</v>
      </c>
    </row>
    <row r="8" spans="1:4" x14ac:dyDescent="0.15">
      <c r="A8" s="12" t="s">
        <v>13</v>
      </c>
      <c r="B8" s="18" t="s">
        <v>7</v>
      </c>
      <c r="C8" s="3" t="s">
        <v>34</v>
      </c>
      <c r="D8" s="17">
        <v>5</v>
      </c>
    </row>
    <row r="9" spans="1:4" x14ac:dyDescent="0.15">
      <c r="A9" s="12" t="s">
        <v>13</v>
      </c>
      <c r="B9" s="18" t="s">
        <v>7</v>
      </c>
      <c r="C9" s="9" t="s">
        <v>33</v>
      </c>
      <c r="D9" s="17">
        <v>16.5</v>
      </c>
    </row>
    <row r="10" spans="1:4" x14ac:dyDescent="0.15">
      <c r="A10" s="12" t="s">
        <v>13</v>
      </c>
      <c r="B10" s="18" t="s">
        <v>7</v>
      </c>
      <c r="C10" s="9" t="s">
        <v>35</v>
      </c>
      <c r="D10" s="17">
        <v>7.5</v>
      </c>
    </row>
    <row r="11" spans="1:4" x14ac:dyDescent="0.15">
      <c r="A11" s="12" t="s">
        <v>13</v>
      </c>
      <c r="B11" s="18" t="s">
        <v>7</v>
      </c>
      <c r="C11" s="9" t="s">
        <v>36</v>
      </c>
      <c r="D11" s="17">
        <v>0</v>
      </c>
    </row>
    <row r="12" spans="1:4" x14ac:dyDescent="0.15">
      <c r="A12" s="12" t="s">
        <v>13</v>
      </c>
      <c r="B12" s="18" t="s">
        <v>8</v>
      </c>
      <c r="C12" s="3" t="s">
        <v>12</v>
      </c>
      <c r="D12" s="17">
        <v>8.5</v>
      </c>
    </row>
    <row r="13" spans="1:4" x14ac:dyDescent="0.15">
      <c r="A13" s="12" t="s">
        <v>13</v>
      </c>
      <c r="B13" s="18" t="s">
        <v>8</v>
      </c>
      <c r="C13" s="3" t="s">
        <v>34</v>
      </c>
      <c r="D13" s="17">
        <v>9</v>
      </c>
    </row>
    <row r="14" spans="1:4" x14ac:dyDescent="0.15">
      <c r="A14" s="12" t="s">
        <v>13</v>
      </c>
      <c r="B14" s="18" t="s">
        <v>8</v>
      </c>
      <c r="C14" s="9" t="s">
        <v>33</v>
      </c>
      <c r="D14" s="17">
        <v>20.5</v>
      </c>
    </row>
    <row r="15" spans="1:4" x14ac:dyDescent="0.15">
      <c r="A15" s="12" t="s">
        <v>13</v>
      </c>
      <c r="B15" s="18" t="s">
        <v>8</v>
      </c>
      <c r="C15" s="9" t="s">
        <v>35</v>
      </c>
      <c r="D15" s="17">
        <v>7.5</v>
      </c>
    </row>
    <row r="16" spans="1:4" x14ac:dyDescent="0.15">
      <c r="A16" s="12" t="s">
        <v>13</v>
      </c>
      <c r="B16" s="18" t="s">
        <v>8</v>
      </c>
      <c r="C16" s="9" t="s">
        <v>36</v>
      </c>
      <c r="D16" s="17">
        <v>0</v>
      </c>
    </row>
    <row r="17" spans="1:4" x14ac:dyDescent="0.15">
      <c r="A17" s="12" t="s">
        <v>13</v>
      </c>
      <c r="B17" s="18" t="s">
        <v>10</v>
      </c>
      <c r="C17" s="3" t="s">
        <v>12</v>
      </c>
      <c r="D17" s="20">
        <v>18.5</v>
      </c>
    </row>
    <row r="18" spans="1:4" x14ac:dyDescent="0.15">
      <c r="A18" s="12" t="s">
        <v>13</v>
      </c>
      <c r="B18" s="18" t="s">
        <v>10</v>
      </c>
      <c r="C18" s="3" t="s">
        <v>34</v>
      </c>
      <c r="D18" s="20">
        <v>5</v>
      </c>
    </row>
    <row r="19" spans="1:4" x14ac:dyDescent="0.15">
      <c r="A19" s="12" t="s">
        <v>13</v>
      </c>
      <c r="B19" s="18" t="s">
        <v>10</v>
      </c>
      <c r="C19" s="9" t="s">
        <v>33</v>
      </c>
      <c r="D19" s="20">
        <v>12.5</v>
      </c>
    </row>
    <row r="20" spans="1:4" x14ac:dyDescent="0.15">
      <c r="A20" s="12" t="s">
        <v>13</v>
      </c>
      <c r="B20" s="18" t="s">
        <v>10</v>
      </c>
      <c r="C20" s="9" t="s">
        <v>35</v>
      </c>
      <c r="D20" s="20">
        <v>23.5</v>
      </c>
    </row>
    <row r="21" spans="1:4" x14ac:dyDescent="0.15">
      <c r="A21" s="12" t="s">
        <v>13</v>
      </c>
      <c r="B21" s="18" t="s">
        <v>10</v>
      </c>
      <c r="C21" s="9" t="s">
        <v>36</v>
      </c>
      <c r="D21" s="20">
        <v>0</v>
      </c>
    </row>
    <row r="22" spans="1:4" x14ac:dyDescent="0.15">
      <c r="A22" s="12" t="s">
        <v>32</v>
      </c>
      <c r="B22" s="21" t="s">
        <v>5</v>
      </c>
      <c r="C22" s="3" t="s">
        <v>12</v>
      </c>
      <c r="D22" s="21">
        <v>16.5</v>
      </c>
    </row>
    <row r="23" spans="1:4" x14ac:dyDescent="0.15">
      <c r="A23" s="12" t="s">
        <v>32</v>
      </c>
      <c r="B23" s="21" t="s">
        <v>5</v>
      </c>
      <c r="C23" s="3" t="s">
        <v>34</v>
      </c>
      <c r="D23" s="21">
        <v>4</v>
      </c>
    </row>
    <row r="24" spans="1:4" x14ac:dyDescent="0.15">
      <c r="A24" s="12" t="s">
        <v>32</v>
      </c>
      <c r="B24" s="21" t="s">
        <v>5</v>
      </c>
      <c r="C24" s="9" t="s">
        <v>33</v>
      </c>
      <c r="D24" s="21">
        <v>13.5</v>
      </c>
    </row>
    <row r="25" spans="1:4" x14ac:dyDescent="0.15">
      <c r="A25" s="12" t="s">
        <v>32</v>
      </c>
      <c r="B25" s="21" t="s">
        <v>5</v>
      </c>
      <c r="C25" s="9" t="s">
        <v>35</v>
      </c>
      <c r="D25" s="21">
        <v>51.5</v>
      </c>
    </row>
    <row r="26" spans="1:4" x14ac:dyDescent="0.15">
      <c r="A26" s="12" t="s">
        <v>32</v>
      </c>
      <c r="B26" s="21" t="s">
        <v>5</v>
      </c>
      <c r="C26" s="9" t="s">
        <v>36</v>
      </c>
      <c r="D26" s="21">
        <v>1</v>
      </c>
    </row>
    <row r="27" spans="1:4" x14ac:dyDescent="0.15">
      <c r="A27" s="12" t="s">
        <v>32</v>
      </c>
      <c r="B27" s="22" t="s">
        <v>7</v>
      </c>
      <c r="C27" s="3" t="s">
        <v>12</v>
      </c>
      <c r="D27" s="21">
        <v>0</v>
      </c>
    </row>
    <row r="28" spans="1:4" x14ac:dyDescent="0.15">
      <c r="A28" s="12" t="s">
        <v>32</v>
      </c>
      <c r="B28" s="22" t="s">
        <v>7</v>
      </c>
      <c r="C28" s="3" t="s">
        <v>34</v>
      </c>
      <c r="D28" s="21">
        <v>4</v>
      </c>
    </row>
    <row r="29" spans="1:4" x14ac:dyDescent="0.15">
      <c r="A29" s="12" t="s">
        <v>32</v>
      </c>
      <c r="B29" s="22" t="s">
        <v>7</v>
      </c>
      <c r="C29" s="9" t="s">
        <v>33</v>
      </c>
      <c r="D29" s="21">
        <v>14</v>
      </c>
    </row>
    <row r="30" spans="1:4" x14ac:dyDescent="0.15">
      <c r="A30" s="12" t="s">
        <v>32</v>
      </c>
      <c r="B30" s="22" t="s">
        <v>7</v>
      </c>
      <c r="C30" s="9" t="s">
        <v>35</v>
      </c>
      <c r="D30" s="21">
        <v>10</v>
      </c>
    </row>
    <row r="31" spans="1:4" x14ac:dyDescent="0.15">
      <c r="A31" s="12" t="s">
        <v>32</v>
      </c>
      <c r="B31" s="22" t="s">
        <v>7</v>
      </c>
      <c r="C31" s="9" t="s">
        <v>36</v>
      </c>
      <c r="D31" s="21">
        <v>0</v>
      </c>
    </row>
    <row r="32" spans="1:4" x14ac:dyDescent="0.15">
      <c r="A32" s="12" t="s">
        <v>32</v>
      </c>
      <c r="B32" s="22" t="s">
        <v>8</v>
      </c>
      <c r="C32" s="3" t="s">
        <v>12</v>
      </c>
      <c r="D32" s="21">
        <v>2</v>
      </c>
    </row>
    <row r="33" spans="1:5" x14ac:dyDescent="0.15">
      <c r="A33" s="12" t="s">
        <v>32</v>
      </c>
      <c r="B33" s="22" t="s">
        <v>8</v>
      </c>
      <c r="C33" s="3" t="s">
        <v>34</v>
      </c>
      <c r="D33" s="21">
        <v>11</v>
      </c>
    </row>
    <row r="34" spans="1:5" x14ac:dyDescent="0.15">
      <c r="A34" s="12" t="s">
        <v>32</v>
      </c>
      <c r="B34" s="22" t="s">
        <v>8</v>
      </c>
      <c r="C34" s="9" t="s">
        <v>33</v>
      </c>
      <c r="D34" s="21">
        <v>15.5</v>
      </c>
    </row>
    <row r="35" spans="1:5" x14ac:dyDescent="0.15">
      <c r="A35" s="12" t="s">
        <v>32</v>
      </c>
      <c r="B35" s="22" t="s">
        <v>8</v>
      </c>
      <c r="C35" s="9" t="s">
        <v>35</v>
      </c>
      <c r="D35" s="21">
        <v>17</v>
      </c>
    </row>
    <row r="36" spans="1:5" x14ac:dyDescent="0.15">
      <c r="A36" s="12" t="s">
        <v>32</v>
      </c>
      <c r="B36" s="22" t="s">
        <v>8</v>
      </c>
      <c r="C36" s="9" t="s">
        <v>36</v>
      </c>
      <c r="D36" s="21">
        <v>0</v>
      </c>
    </row>
    <row r="37" spans="1:5" x14ac:dyDescent="0.15">
      <c r="A37" s="12" t="s">
        <v>32</v>
      </c>
      <c r="B37" s="22" t="s">
        <v>10</v>
      </c>
      <c r="C37" s="3" t="s">
        <v>12</v>
      </c>
      <c r="D37" s="21">
        <v>14</v>
      </c>
    </row>
    <row r="38" spans="1:5" x14ac:dyDescent="0.15">
      <c r="A38" s="12" t="s">
        <v>32</v>
      </c>
      <c r="B38" s="22" t="s">
        <v>10</v>
      </c>
      <c r="C38" s="3" t="s">
        <v>34</v>
      </c>
      <c r="D38" s="21">
        <v>6</v>
      </c>
    </row>
    <row r="39" spans="1:5" x14ac:dyDescent="0.15">
      <c r="A39" s="12" t="s">
        <v>32</v>
      </c>
      <c r="B39" s="22" t="s">
        <v>10</v>
      </c>
      <c r="C39" s="9" t="s">
        <v>33</v>
      </c>
      <c r="D39" s="21">
        <v>14.5</v>
      </c>
    </row>
    <row r="40" spans="1:5" x14ac:dyDescent="0.15">
      <c r="A40" s="12" t="s">
        <v>32</v>
      </c>
      <c r="B40" s="22" t="s">
        <v>10</v>
      </c>
      <c r="C40" s="9" t="s">
        <v>35</v>
      </c>
      <c r="D40" s="21">
        <v>17.5</v>
      </c>
    </row>
    <row r="41" spans="1:5" x14ac:dyDescent="0.15">
      <c r="A41" s="12" t="s">
        <v>32</v>
      </c>
      <c r="B41" s="22" t="s">
        <v>10</v>
      </c>
      <c r="C41" s="9" t="s">
        <v>36</v>
      </c>
      <c r="D41" s="21">
        <v>0</v>
      </c>
    </row>
    <row r="42" spans="1:5" x14ac:dyDescent="0.15">
      <c r="B42" s="21"/>
      <c r="C42" s="22"/>
      <c r="D42" s="22"/>
      <c r="E42" s="22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8"/>
  <sheetViews>
    <sheetView zoomScaleNormal="125" zoomScaleSheetLayoutView="100" workbookViewId="0">
      <selection activeCell="F27" sqref="F27:I27"/>
    </sheetView>
  </sheetViews>
  <sheetFormatPr baseColWidth="10" defaultRowHeight="13" x14ac:dyDescent="0.15"/>
  <cols>
    <col min="1" max="1" width="8.6640625" customWidth="1"/>
    <col min="2" max="2" width="18.6640625" customWidth="1"/>
    <col min="3" max="3" width="13.5" customWidth="1"/>
    <col min="4" max="4" width="13" customWidth="1"/>
    <col min="5" max="5" width="13.5" customWidth="1"/>
    <col min="6" max="6" width="15.83203125" customWidth="1"/>
    <col min="7" max="7" width="13.1640625" customWidth="1"/>
    <col min="8" max="8" width="12.1640625" customWidth="1"/>
    <col min="9" max="9" width="13.6640625" customWidth="1"/>
    <col min="13" max="13" width="14.1640625" customWidth="1"/>
    <col min="14" max="14" width="14.6640625" customWidth="1"/>
    <col min="15" max="15" width="15.33203125" customWidth="1"/>
  </cols>
  <sheetData>
    <row r="1" spans="1:9" x14ac:dyDescent="0.15">
      <c r="A1" s="12" t="s">
        <v>9</v>
      </c>
      <c r="E1" s="12"/>
    </row>
    <row r="3" spans="1:9" x14ac:dyDescent="0.15">
      <c r="A3" s="3"/>
      <c r="B3" s="3"/>
      <c r="C3" s="3" t="s">
        <v>5</v>
      </c>
      <c r="D3" s="9" t="s">
        <v>7</v>
      </c>
      <c r="E3" s="9" t="s">
        <v>8</v>
      </c>
      <c r="F3" s="9" t="s">
        <v>10</v>
      </c>
      <c r="G3" s="33" t="s">
        <v>11</v>
      </c>
      <c r="H3" s="34" t="s">
        <v>28</v>
      </c>
      <c r="I3" s="34" t="s">
        <v>26</v>
      </c>
    </row>
    <row r="4" spans="1:9" x14ac:dyDescent="0.15">
      <c r="A4" s="3" t="s">
        <v>0</v>
      </c>
      <c r="B4" s="3"/>
      <c r="C4" s="3" t="s">
        <v>1</v>
      </c>
      <c r="D4" s="3" t="s">
        <v>1</v>
      </c>
      <c r="E4" s="3" t="s">
        <v>1</v>
      </c>
      <c r="F4" s="3" t="s">
        <v>1</v>
      </c>
      <c r="G4" s="28" t="s">
        <v>1</v>
      </c>
      <c r="H4" s="3"/>
      <c r="I4" s="3"/>
    </row>
    <row r="5" spans="1:9" x14ac:dyDescent="0.15">
      <c r="A5" s="3"/>
      <c r="B5" s="13"/>
      <c r="C5" s="13"/>
      <c r="D5" s="14"/>
      <c r="E5" s="1"/>
      <c r="H5" s="3"/>
      <c r="I5" s="3"/>
    </row>
    <row r="6" spans="1:9" x14ac:dyDescent="0.15">
      <c r="A6" s="3"/>
      <c r="B6" s="4" t="s">
        <v>2</v>
      </c>
      <c r="C6" s="10">
        <v>186</v>
      </c>
      <c r="D6" s="5">
        <v>72.5</v>
      </c>
      <c r="E6" s="11">
        <v>182</v>
      </c>
      <c r="F6" s="11">
        <v>238</v>
      </c>
      <c r="G6" s="28"/>
      <c r="H6" s="3">
        <f>AVERAGE(C6:G6)</f>
        <v>169.625</v>
      </c>
      <c r="I6" s="3">
        <f>STDEV(C6:F6)</f>
        <v>69.593312657658899</v>
      </c>
    </row>
    <row r="7" spans="1:9" x14ac:dyDescent="0.15">
      <c r="A7" s="3"/>
      <c r="B7" s="4" t="s">
        <v>14</v>
      </c>
      <c r="C7" s="10">
        <v>172</v>
      </c>
      <c r="D7" s="5">
        <v>70</v>
      </c>
      <c r="E7" s="11">
        <v>182</v>
      </c>
      <c r="F7" s="11">
        <v>210</v>
      </c>
      <c r="G7" s="28"/>
      <c r="H7" s="3">
        <f>AVERAGE(C7:G7)</f>
        <v>158.5</v>
      </c>
      <c r="I7" s="3">
        <f>STDEV(C7:F7)</f>
        <v>61.152814053538584</v>
      </c>
    </row>
    <row r="8" spans="1:9" x14ac:dyDescent="0.15">
      <c r="A8" s="3"/>
      <c r="B8" s="4"/>
      <c r="C8" s="10"/>
      <c r="D8" s="5"/>
      <c r="E8" s="11"/>
      <c r="F8" s="11"/>
      <c r="G8" s="3"/>
    </row>
    <row r="9" spans="1:9" x14ac:dyDescent="0.15">
      <c r="A9" s="3"/>
      <c r="B9" s="4"/>
      <c r="C9" s="10"/>
      <c r="D9" s="5"/>
      <c r="E9" s="11"/>
      <c r="F9" s="11"/>
      <c r="G9" s="3"/>
    </row>
    <row r="10" spans="1:9" x14ac:dyDescent="0.15">
      <c r="A10" s="3"/>
      <c r="B10" s="6" t="s">
        <v>3</v>
      </c>
      <c r="C10" s="11">
        <v>341</v>
      </c>
      <c r="D10" s="5">
        <v>95</v>
      </c>
      <c r="E10" s="11">
        <v>478</v>
      </c>
      <c r="F10" s="11">
        <v>530</v>
      </c>
      <c r="G10" s="3">
        <v>695</v>
      </c>
    </row>
    <row r="11" spans="1:9" x14ac:dyDescent="0.15">
      <c r="A11" s="3"/>
      <c r="B11" s="6" t="s">
        <v>15</v>
      </c>
      <c r="C11" s="11">
        <v>311</v>
      </c>
      <c r="D11" s="5">
        <v>122.5</v>
      </c>
      <c r="E11" s="11">
        <v>446</v>
      </c>
      <c r="F11" s="11">
        <v>480</v>
      </c>
      <c r="G11" s="3">
        <v>590</v>
      </c>
    </row>
    <row r="12" spans="1:9" x14ac:dyDescent="0.15">
      <c r="A12" s="3"/>
      <c r="B12" s="6"/>
      <c r="C12" s="11"/>
      <c r="D12" s="5"/>
      <c r="E12" s="11"/>
      <c r="F12" s="11"/>
      <c r="G12" s="3"/>
    </row>
    <row r="13" spans="1:9" x14ac:dyDescent="0.15">
      <c r="A13" s="3"/>
      <c r="B13" s="6"/>
      <c r="C13" s="11"/>
      <c r="D13" s="5"/>
      <c r="E13" s="11"/>
      <c r="F13" s="11"/>
      <c r="G13" s="3"/>
    </row>
    <row r="14" spans="1:9" x14ac:dyDescent="0.15">
      <c r="A14" s="3"/>
      <c r="B14" s="7" t="s">
        <v>4</v>
      </c>
      <c r="C14" s="11">
        <v>258</v>
      </c>
      <c r="D14" s="5">
        <v>100</v>
      </c>
      <c r="E14" s="11">
        <v>258</v>
      </c>
      <c r="F14" s="11">
        <v>360</v>
      </c>
      <c r="G14" s="3">
        <v>290</v>
      </c>
    </row>
    <row r="15" spans="1:9" x14ac:dyDescent="0.15">
      <c r="A15" s="3"/>
      <c r="B15" s="7" t="s">
        <v>16</v>
      </c>
      <c r="C15" s="11">
        <v>255</v>
      </c>
      <c r="D15" s="5">
        <v>100</v>
      </c>
      <c r="E15" s="11">
        <v>282</v>
      </c>
      <c r="F15" s="11">
        <v>430</v>
      </c>
      <c r="G15" s="3">
        <v>390</v>
      </c>
    </row>
    <row r="16" spans="1:9" x14ac:dyDescent="0.15">
      <c r="A16" s="3"/>
      <c r="B16" s="7"/>
      <c r="C16" s="11"/>
      <c r="D16" s="11"/>
      <c r="E16" s="11"/>
      <c r="F16" s="11"/>
      <c r="G16" s="3"/>
    </row>
    <row r="17" spans="1:9" x14ac:dyDescent="0.15">
      <c r="A17" s="3"/>
      <c r="B17" s="3"/>
      <c r="C17" s="11"/>
      <c r="D17" s="11"/>
      <c r="E17" s="11"/>
      <c r="F17" s="11"/>
      <c r="G17" s="3"/>
    </row>
    <row r="18" spans="1:9" x14ac:dyDescent="0.15">
      <c r="A18" s="3"/>
      <c r="B18" s="8" t="s">
        <v>6</v>
      </c>
      <c r="C18" s="11">
        <v>325</v>
      </c>
      <c r="D18" s="11"/>
      <c r="E18" s="11">
        <v>414</v>
      </c>
      <c r="F18" s="11">
        <v>380</v>
      </c>
      <c r="G18" s="3">
        <v>505</v>
      </c>
    </row>
    <row r="19" spans="1:9" x14ac:dyDescent="0.15">
      <c r="A19" s="3"/>
      <c r="B19" s="8" t="s">
        <v>17</v>
      </c>
      <c r="C19" s="11">
        <v>351</v>
      </c>
      <c r="D19" s="5"/>
      <c r="E19" s="11">
        <v>438</v>
      </c>
      <c r="F19" s="11">
        <v>325</v>
      </c>
      <c r="G19" s="3">
        <v>650</v>
      </c>
    </row>
    <row r="20" spans="1:9" x14ac:dyDescent="0.15">
      <c r="A20" s="3"/>
      <c r="B20" s="8"/>
      <c r="C20" s="11"/>
      <c r="D20" s="11"/>
      <c r="E20" s="11"/>
    </row>
    <row r="21" spans="1:9" x14ac:dyDescent="0.15">
      <c r="A21" s="3"/>
      <c r="C21" s="1"/>
      <c r="D21" s="15"/>
      <c r="E21" s="1"/>
    </row>
    <row r="22" spans="1:9" x14ac:dyDescent="0.15">
      <c r="A22" s="3"/>
      <c r="B22" s="8"/>
      <c r="C22" s="3"/>
      <c r="D22" s="5"/>
      <c r="E22" s="1"/>
    </row>
    <row r="23" spans="1:9" x14ac:dyDescent="0.15">
      <c r="E23" s="1"/>
    </row>
    <row r="24" spans="1:9" x14ac:dyDescent="0.15">
      <c r="E24" s="1"/>
    </row>
    <row r="26" spans="1:9" x14ac:dyDescent="0.15">
      <c r="A26" t="s">
        <v>24</v>
      </c>
    </row>
    <row r="27" spans="1:9" x14ac:dyDescent="0.15">
      <c r="A27" s="3"/>
      <c r="B27" s="17" t="s">
        <v>5</v>
      </c>
      <c r="C27" s="18" t="s">
        <v>7</v>
      </c>
      <c r="D27" s="18" t="s">
        <v>8</v>
      </c>
      <c r="E27" s="18" t="s">
        <v>10</v>
      </c>
      <c r="F27" s="21" t="s">
        <v>5</v>
      </c>
      <c r="G27" s="22" t="s">
        <v>7</v>
      </c>
      <c r="H27" s="22" t="s">
        <v>8</v>
      </c>
      <c r="I27" s="22" t="s">
        <v>10</v>
      </c>
    </row>
    <row r="28" spans="1:9" x14ac:dyDescent="0.15">
      <c r="A28" s="3"/>
      <c r="B28" s="19" t="s">
        <v>13</v>
      </c>
      <c r="C28" s="19" t="s">
        <v>13</v>
      </c>
      <c r="D28" s="19" t="s">
        <v>13</v>
      </c>
      <c r="E28" s="19" t="s">
        <v>13</v>
      </c>
      <c r="F28" s="23" t="s">
        <v>18</v>
      </c>
      <c r="G28" s="23" t="s">
        <v>18</v>
      </c>
      <c r="H28" s="23" t="s">
        <v>18</v>
      </c>
      <c r="I28" s="23" t="s">
        <v>18</v>
      </c>
    </row>
    <row r="29" spans="1:9" x14ac:dyDescent="0.15">
      <c r="A29" s="3" t="s">
        <v>12</v>
      </c>
      <c r="B29" s="17">
        <v>19.5</v>
      </c>
      <c r="C29" s="17">
        <v>0</v>
      </c>
      <c r="D29" s="17">
        <v>8.5</v>
      </c>
      <c r="E29" s="20">
        <v>18.5</v>
      </c>
      <c r="F29" s="21">
        <v>16.5</v>
      </c>
      <c r="G29" s="21">
        <v>0</v>
      </c>
      <c r="H29" s="21">
        <v>2</v>
      </c>
      <c r="I29" s="21">
        <v>14</v>
      </c>
    </row>
    <row r="30" spans="1:9" x14ac:dyDescent="0.15">
      <c r="A30" s="3" t="s">
        <v>19</v>
      </c>
      <c r="B30" s="17">
        <v>2.5</v>
      </c>
      <c r="C30" s="17">
        <v>5</v>
      </c>
      <c r="D30" s="17">
        <v>9</v>
      </c>
      <c r="E30" s="20">
        <v>5</v>
      </c>
      <c r="F30" s="21">
        <v>4</v>
      </c>
      <c r="G30" s="21">
        <v>4</v>
      </c>
      <c r="H30" s="21">
        <v>11</v>
      </c>
      <c r="I30" s="21">
        <v>6</v>
      </c>
    </row>
    <row r="31" spans="1:9" x14ac:dyDescent="0.15">
      <c r="A31" s="3" t="s">
        <v>20</v>
      </c>
      <c r="B31" s="17">
        <v>7.5</v>
      </c>
      <c r="C31" s="17">
        <v>16.5</v>
      </c>
      <c r="D31" s="17">
        <v>20.5</v>
      </c>
      <c r="E31" s="20">
        <v>12.5</v>
      </c>
      <c r="F31" s="21">
        <v>13.5</v>
      </c>
      <c r="G31" s="21">
        <v>14</v>
      </c>
      <c r="H31" s="21">
        <v>15.5</v>
      </c>
      <c r="I31" s="21">
        <v>14.5</v>
      </c>
    </row>
    <row r="32" spans="1:9" x14ac:dyDescent="0.15">
      <c r="A32" s="3" t="s">
        <v>21</v>
      </c>
      <c r="B32" s="17">
        <v>62.5</v>
      </c>
      <c r="C32" s="17">
        <v>7.5</v>
      </c>
      <c r="D32" s="17">
        <v>7.5</v>
      </c>
      <c r="E32" s="20">
        <v>23.5</v>
      </c>
      <c r="F32" s="21">
        <v>51.5</v>
      </c>
      <c r="G32" s="21">
        <v>10</v>
      </c>
      <c r="H32" s="21">
        <v>17</v>
      </c>
      <c r="I32" s="21">
        <v>17.5</v>
      </c>
    </row>
    <row r="33" spans="1:16" x14ac:dyDescent="0.15">
      <c r="A33" s="3" t="s">
        <v>22</v>
      </c>
      <c r="B33" s="17">
        <v>1</v>
      </c>
      <c r="C33" s="17">
        <v>0</v>
      </c>
      <c r="D33" s="17">
        <v>0</v>
      </c>
      <c r="E33" s="20">
        <v>0</v>
      </c>
      <c r="F33" s="21">
        <v>1</v>
      </c>
      <c r="G33" s="21">
        <v>0</v>
      </c>
      <c r="H33" s="21">
        <v>0</v>
      </c>
      <c r="I33" s="21">
        <v>0</v>
      </c>
    </row>
    <row r="34" spans="1:16" x14ac:dyDescent="0.15">
      <c r="A34" s="24" t="s">
        <v>23</v>
      </c>
      <c r="B34" s="17">
        <f>SUM(B29:B33)</f>
        <v>93</v>
      </c>
      <c r="C34" s="17">
        <f>SUM(C29:C33)</f>
        <v>29</v>
      </c>
      <c r="D34" s="17">
        <f>SUM(D29:D33)</f>
        <v>45.5</v>
      </c>
      <c r="E34" s="17">
        <f t="shared" ref="E34:I34" si="0">SUM(E29:E33)</f>
        <v>59.5</v>
      </c>
      <c r="F34" s="21">
        <f t="shared" si="0"/>
        <v>86.5</v>
      </c>
      <c r="G34" s="21">
        <f t="shared" si="0"/>
        <v>28</v>
      </c>
      <c r="H34" s="21">
        <f t="shared" si="0"/>
        <v>45.5</v>
      </c>
      <c r="I34" s="21">
        <f t="shared" si="0"/>
        <v>52</v>
      </c>
    </row>
    <row r="35" spans="1:16" x14ac:dyDescent="0.15">
      <c r="A35" s="16"/>
      <c r="B35" s="16"/>
      <c r="C35" s="16"/>
      <c r="E35" s="1"/>
    </row>
    <row r="36" spans="1:16" x14ac:dyDescent="0.15">
      <c r="A36" s="16"/>
      <c r="B36" s="16"/>
      <c r="C36" s="16"/>
      <c r="E36" s="1"/>
    </row>
    <row r="37" spans="1:16" x14ac:dyDescent="0.15">
      <c r="E37" s="1"/>
    </row>
    <row r="38" spans="1:16" x14ac:dyDescent="0.15">
      <c r="A38" t="s">
        <v>25</v>
      </c>
    </row>
    <row r="39" spans="1:16" x14ac:dyDescent="0.15">
      <c r="A39" s="3"/>
      <c r="B39" s="17" t="s">
        <v>5</v>
      </c>
      <c r="C39" s="18" t="s">
        <v>7</v>
      </c>
      <c r="D39" s="18" t="s">
        <v>8</v>
      </c>
      <c r="E39" s="18" t="s">
        <v>10</v>
      </c>
      <c r="F39" s="21" t="s">
        <v>5</v>
      </c>
      <c r="G39" s="22" t="s">
        <v>7</v>
      </c>
      <c r="H39" s="22" t="s">
        <v>8</v>
      </c>
      <c r="I39" s="22" t="s">
        <v>10</v>
      </c>
      <c r="M39" s="17" t="s">
        <v>27</v>
      </c>
      <c r="N39" s="30" t="s">
        <v>27</v>
      </c>
      <c r="O39" s="17" t="s">
        <v>26</v>
      </c>
      <c r="P39" s="30" t="s">
        <v>26</v>
      </c>
    </row>
    <row r="40" spans="1:16" x14ac:dyDescent="0.15">
      <c r="A40" s="3"/>
      <c r="B40" s="19" t="s">
        <v>13</v>
      </c>
      <c r="C40" s="19" t="s">
        <v>13</v>
      </c>
      <c r="D40" s="19" t="s">
        <v>13</v>
      </c>
      <c r="E40" s="19" t="s">
        <v>13</v>
      </c>
      <c r="F40" s="23" t="s">
        <v>18</v>
      </c>
      <c r="G40" s="23" t="s">
        <v>18</v>
      </c>
      <c r="H40" s="23" t="s">
        <v>18</v>
      </c>
      <c r="I40" s="23" t="s">
        <v>18</v>
      </c>
      <c r="M40" s="19" t="s">
        <v>13</v>
      </c>
      <c r="N40" s="31" t="s">
        <v>18</v>
      </c>
      <c r="O40" s="17" t="s">
        <v>13</v>
      </c>
      <c r="P40" s="31" t="s">
        <v>18</v>
      </c>
    </row>
    <row r="41" spans="1:16" x14ac:dyDescent="0.15">
      <c r="A41" s="3" t="s">
        <v>12</v>
      </c>
      <c r="B41" s="25">
        <f>B29/B$34*100</f>
        <v>20.967741935483872</v>
      </c>
      <c r="C41" s="25">
        <f t="shared" ref="C41:I41" si="1">C29/C$34*100</f>
        <v>0</v>
      </c>
      <c r="D41" s="25">
        <f t="shared" si="1"/>
        <v>18.681318681318682</v>
      </c>
      <c r="E41" s="25">
        <f t="shared" si="1"/>
        <v>31.092436974789916</v>
      </c>
      <c r="F41" s="26">
        <f t="shared" si="1"/>
        <v>19.075144508670519</v>
      </c>
      <c r="G41" s="26">
        <f t="shared" si="1"/>
        <v>0</v>
      </c>
      <c r="H41" s="26">
        <f t="shared" si="1"/>
        <v>4.395604395604396</v>
      </c>
      <c r="I41" s="26">
        <f t="shared" si="1"/>
        <v>26.923076923076923</v>
      </c>
      <c r="L41" s="28" t="s">
        <v>12</v>
      </c>
      <c r="M41" s="32">
        <f>AVERAGE(B41:E41)</f>
        <v>17.685374397898119</v>
      </c>
      <c r="N41" s="32">
        <f>AVERAGE(F41:I41)</f>
        <v>12.598456456837958</v>
      </c>
      <c r="O41" s="32">
        <f>STDEV(B41:E41)</f>
        <v>12.965179471723449</v>
      </c>
      <c r="P41" s="32">
        <f>STDEV(F41:I41)</f>
        <v>12.558531318800362</v>
      </c>
    </row>
    <row r="42" spans="1:16" x14ac:dyDescent="0.15">
      <c r="A42" s="3" t="s">
        <v>19</v>
      </c>
      <c r="B42" s="25">
        <f t="shared" ref="B42:I45" si="2">B30/B$34*100</f>
        <v>2.6881720430107525</v>
      </c>
      <c r="C42" s="25">
        <f>C30/C$34*100</f>
        <v>17.241379310344829</v>
      </c>
      <c r="D42" s="25">
        <f t="shared" si="2"/>
        <v>19.780219780219781</v>
      </c>
      <c r="E42" s="25">
        <f t="shared" si="2"/>
        <v>8.4033613445378155</v>
      </c>
      <c r="F42" s="26">
        <f t="shared" si="2"/>
        <v>4.6242774566473983</v>
      </c>
      <c r="G42" s="26">
        <f t="shared" si="2"/>
        <v>14.285714285714285</v>
      </c>
      <c r="H42" s="26">
        <f t="shared" si="2"/>
        <v>24.175824175824175</v>
      </c>
      <c r="I42" s="26">
        <f t="shared" si="2"/>
        <v>11.538461538461538</v>
      </c>
      <c r="L42" s="28" t="s">
        <v>19</v>
      </c>
      <c r="M42" s="32">
        <f t="shared" ref="M42:M45" si="3">AVERAGE(B42:E42)</f>
        <v>12.028283119528293</v>
      </c>
      <c r="N42" s="32">
        <f>AVERAGE(F42:I42)</f>
        <v>13.65606936416185</v>
      </c>
      <c r="O42" s="32">
        <f>STDEV(B42:E42)</f>
        <v>7.9087847082124334</v>
      </c>
      <c r="P42" s="32">
        <f t="shared" ref="P42:P45" si="4">STDEV(F42:I42)</f>
        <v>8.1059488852085266</v>
      </c>
    </row>
    <row r="43" spans="1:16" x14ac:dyDescent="0.15">
      <c r="A43" s="3" t="s">
        <v>20</v>
      </c>
      <c r="B43" s="25">
        <f t="shared" si="2"/>
        <v>8.064516129032258</v>
      </c>
      <c r="C43" s="25">
        <f t="shared" si="2"/>
        <v>56.896551724137936</v>
      </c>
      <c r="D43" s="25">
        <f t="shared" si="2"/>
        <v>45.054945054945058</v>
      </c>
      <c r="E43" s="25">
        <f t="shared" si="2"/>
        <v>21.008403361344538</v>
      </c>
      <c r="F43" s="26">
        <f t="shared" si="2"/>
        <v>15.606936416184972</v>
      </c>
      <c r="G43" s="26">
        <f t="shared" si="2"/>
        <v>50</v>
      </c>
      <c r="H43" s="26">
        <f t="shared" si="2"/>
        <v>34.065934065934066</v>
      </c>
      <c r="I43" s="26">
        <f t="shared" si="2"/>
        <v>27.884615384615387</v>
      </c>
      <c r="L43" s="28" t="s">
        <v>20</v>
      </c>
      <c r="M43" s="32">
        <f t="shared" si="3"/>
        <v>32.756104067364944</v>
      </c>
      <c r="N43" s="32">
        <f>AVERAGE(F43:I43)</f>
        <v>31.889371466683606</v>
      </c>
      <c r="O43" s="32">
        <f>STDEV(B43:E43)</f>
        <v>22.223903718757619</v>
      </c>
      <c r="P43" s="32">
        <f t="shared" si="4"/>
        <v>14.304871583610931</v>
      </c>
    </row>
    <row r="44" spans="1:16" x14ac:dyDescent="0.15">
      <c r="A44" s="3" t="s">
        <v>21</v>
      </c>
      <c r="B44" s="25">
        <f t="shared" si="2"/>
        <v>67.204301075268816</v>
      </c>
      <c r="C44" s="25">
        <f t="shared" si="2"/>
        <v>25.862068965517242</v>
      </c>
      <c r="D44" s="25">
        <f>D32/D$34*100</f>
        <v>16.483516483516482</v>
      </c>
      <c r="E44" s="25">
        <f t="shared" si="2"/>
        <v>39.495798319327733</v>
      </c>
      <c r="F44" s="26">
        <f t="shared" si="2"/>
        <v>59.537572254335259</v>
      </c>
      <c r="G44" s="26">
        <f t="shared" si="2"/>
        <v>35.714285714285715</v>
      </c>
      <c r="H44" s="26">
        <f>H32/H$34*100</f>
        <v>37.362637362637365</v>
      </c>
      <c r="I44" s="26">
        <f t="shared" si="2"/>
        <v>33.653846153846153</v>
      </c>
      <c r="L44" s="28" t="s">
        <v>21</v>
      </c>
      <c r="M44" s="32">
        <f t="shared" si="3"/>
        <v>37.261421210907571</v>
      </c>
      <c r="N44" s="32">
        <f>AVERAGE(F44:I44)</f>
        <v>41.567085371276129</v>
      </c>
      <c r="O44" s="32">
        <f>STDEV(B44:E44)</f>
        <v>22.084950019634249</v>
      </c>
      <c r="P44" s="32">
        <f t="shared" si="4"/>
        <v>12.076014803577705</v>
      </c>
    </row>
    <row r="45" spans="1:16" x14ac:dyDescent="0.15">
      <c r="A45" s="3" t="s">
        <v>22</v>
      </c>
      <c r="B45" s="25">
        <f t="shared" si="2"/>
        <v>1.0752688172043012</v>
      </c>
      <c r="C45" s="25">
        <f t="shared" si="2"/>
        <v>0</v>
      </c>
      <c r="D45" s="25">
        <f t="shared" si="2"/>
        <v>0</v>
      </c>
      <c r="E45" s="25">
        <f t="shared" si="2"/>
        <v>0</v>
      </c>
      <c r="F45" s="26">
        <f t="shared" si="2"/>
        <v>1.1560693641618496</v>
      </c>
      <c r="G45" s="26">
        <f t="shared" si="2"/>
        <v>0</v>
      </c>
      <c r="H45" s="26">
        <f t="shared" si="2"/>
        <v>0</v>
      </c>
      <c r="I45" s="26">
        <f t="shared" si="2"/>
        <v>0</v>
      </c>
      <c r="L45" s="28" t="s">
        <v>22</v>
      </c>
      <c r="M45" s="32">
        <f t="shared" si="3"/>
        <v>0.26881720430107531</v>
      </c>
      <c r="N45" s="32">
        <f>AVERAGE(F45:I45)</f>
        <v>0.28901734104046239</v>
      </c>
      <c r="O45" s="32">
        <f>STDEV(B45:E45)</f>
        <v>0.53763440860215062</v>
      </c>
      <c r="P45" s="32">
        <f t="shared" si="4"/>
        <v>0.57803468208092479</v>
      </c>
    </row>
    <row r="46" spans="1:16" x14ac:dyDescent="0.15">
      <c r="A46" s="24" t="s">
        <v>23</v>
      </c>
      <c r="B46" s="25">
        <f>B34/B$34*100</f>
        <v>100</v>
      </c>
      <c r="C46" s="25">
        <f t="shared" ref="C46:I46" si="5">C34/C$34*100</f>
        <v>100</v>
      </c>
      <c r="D46" s="25">
        <f t="shared" si="5"/>
        <v>100</v>
      </c>
      <c r="E46" s="25">
        <f t="shared" si="5"/>
        <v>100</v>
      </c>
      <c r="F46" s="26">
        <f t="shared" si="5"/>
        <v>100</v>
      </c>
      <c r="G46" s="26">
        <f t="shared" si="5"/>
        <v>100</v>
      </c>
      <c r="H46" s="26">
        <f t="shared" si="5"/>
        <v>100</v>
      </c>
      <c r="I46" s="26">
        <f t="shared" si="5"/>
        <v>100</v>
      </c>
      <c r="L46" s="29"/>
      <c r="M46" s="3"/>
      <c r="N46" s="3"/>
    </row>
    <row r="47" spans="1:16" x14ac:dyDescent="0.15">
      <c r="B47" s="27"/>
      <c r="C47" s="27"/>
      <c r="D47" s="27"/>
      <c r="E47" s="27"/>
      <c r="F47" s="27"/>
      <c r="G47" s="27"/>
      <c r="H47" s="27"/>
      <c r="I47" s="27"/>
    </row>
    <row r="48" spans="1:16" x14ac:dyDescent="0.15">
      <c r="E48" s="2"/>
    </row>
  </sheetData>
  <pageMargins left="0.75" right="0.75" top="1" bottom="1" header="0.5" footer="0.5"/>
  <pageSetup paperSize="9" scale="43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plotting_data</vt:lpstr>
      <vt:lpstr>CFC</vt:lpstr>
      <vt:lpstr>CFC!Print_Area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Milyavsky Michael</dc:creator>
  <cp:lastModifiedBy>Erik Bao</cp:lastModifiedBy>
  <cp:lastPrinted>2011-10-31T17:23:48Z</cp:lastPrinted>
  <dcterms:created xsi:type="dcterms:W3CDTF">2011-06-04T02:06:54Z</dcterms:created>
  <dcterms:modified xsi:type="dcterms:W3CDTF">2019-06-11T22:41:59Z</dcterms:modified>
</cp:coreProperties>
</file>