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kbao/Documents/GitHub/mpn-GWAS/data/experimental_data/GFI1B_enhancer_assays/"/>
    </mc:Choice>
  </mc:AlternateContent>
  <xr:revisionPtr revIDLastSave="0" documentId="13_ncr:1_{6D8EE594-E946-CE4F-8328-71154C97D71F}" xr6:coauthVersionLast="45" xr6:coauthVersionMax="45" xr10:uidLastSave="{00000000-0000-0000-0000-000000000000}"/>
  <bookViews>
    <workbookView xWindow="1440" yWindow="480" windowWidth="24820" windowHeight="16200" tabRatio="500" xr2:uid="{00000000-000D-0000-FFFF-FFFF00000000}"/>
  </bookViews>
  <sheets>
    <sheet name="toplot" sheetId="2" r:id="rId1"/>
    <sheet name="gfi1b_SE_D_repeatEXP_gene_expre" sheetId="1" r:id="rId2"/>
  </sheet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2" l="1"/>
  <c r="F25" i="2" s="1"/>
  <c r="G25" i="2" s="1"/>
  <c r="D24" i="2"/>
  <c r="F24" i="2" s="1"/>
  <c r="G24" i="2" s="1"/>
  <c r="D23" i="2"/>
  <c r="F23" i="2" s="1"/>
  <c r="G23" i="2" s="1"/>
  <c r="D22" i="2"/>
  <c r="F22" i="2" s="1"/>
  <c r="G22" i="2" s="1"/>
  <c r="D21" i="2"/>
  <c r="F21" i="2" s="1"/>
  <c r="G21" i="2" s="1"/>
  <c r="D20" i="2"/>
  <c r="F20" i="2" s="1"/>
  <c r="G20" i="2" s="1"/>
  <c r="D19" i="2"/>
  <c r="F19" i="2" s="1"/>
  <c r="G19" i="2" s="1"/>
  <c r="D18" i="2"/>
  <c r="F18" i="2" s="1"/>
  <c r="G18" i="2" s="1"/>
  <c r="D17" i="2"/>
  <c r="F17" i="2" s="1"/>
  <c r="G17" i="2" s="1"/>
  <c r="D16" i="2"/>
  <c r="F16" i="2" s="1"/>
  <c r="G16" i="2" s="1"/>
  <c r="D15" i="2"/>
  <c r="F15" i="2" s="1"/>
  <c r="G15" i="2" s="1"/>
  <c r="D14" i="2"/>
  <c r="F14" i="2" s="1"/>
  <c r="G14" i="2" s="1"/>
  <c r="D13" i="2"/>
  <c r="F13" i="2" s="1"/>
  <c r="G13" i="2" s="1"/>
  <c r="D12" i="2"/>
  <c r="F12" i="2" s="1"/>
  <c r="G12" i="2" s="1"/>
  <c r="D11" i="2"/>
  <c r="F11" i="2" s="1"/>
  <c r="G11" i="2" s="1"/>
  <c r="D10" i="2"/>
  <c r="F10" i="2" s="1"/>
  <c r="G10" i="2" s="1"/>
  <c r="D9" i="2"/>
  <c r="F9" i="2" s="1"/>
  <c r="G9" i="2" s="1"/>
  <c r="D8" i="2"/>
  <c r="F8" i="2" s="1"/>
  <c r="G8" i="2" s="1"/>
  <c r="D7" i="2"/>
  <c r="F7" i="2" s="1"/>
  <c r="G7" i="2" s="1"/>
  <c r="D6" i="2"/>
  <c r="F6" i="2" s="1"/>
  <c r="G6" i="2" s="1"/>
  <c r="D5" i="2"/>
  <c r="F5" i="2" s="1"/>
  <c r="G5" i="2" s="1"/>
  <c r="D4" i="2"/>
  <c r="F4" i="2" s="1"/>
  <c r="G4" i="2" s="1"/>
  <c r="D3" i="2"/>
  <c r="F3" i="2" s="1"/>
  <c r="G3" i="2" s="1"/>
  <c r="F2" i="2"/>
  <c r="G2" i="2" s="1"/>
  <c r="D2" i="2"/>
  <c r="AA22" i="1" l="1"/>
  <c r="L23" i="1"/>
  <c r="S23" i="1" s="1"/>
  <c r="L25" i="1"/>
  <c r="L49" i="1"/>
  <c r="N49" i="1" s="1"/>
  <c r="O49" i="1" s="1"/>
  <c r="L51" i="1"/>
  <c r="N51" i="1" s="1"/>
  <c r="O51" i="1" s="1"/>
  <c r="L50" i="1"/>
  <c r="N50" i="1" s="1"/>
  <c r="O50" i="1" s="1"/>
  <c r="L48" i="1"/>
  <c r="N48" i="1" s="1"/>
  <c r="O48" i="1" s="1"/>
  <c r="L47" i="1"/>
  <c r="N47" i="1" s="1"/>
  <c r="O47" i="1" s="1"/>
  <c r="L46" i="1"/>
  <c r="N46" i="1" s="1"/>
  <c r="O46" i="1" s="1"/>
  <c r="L45" i="1"/>
  <c r="N45" i="1" s="1"/>
  <c r="O45" i="1" s="1"/>
  <c r="L44" i="1"/>
  <c r="N44" i="1" s="1"/>
  <c r="O44" i="1" s="1"/>
  <c r="L43" i="1"/>
  <c r="L41" i="1"/>
  <c r="N41" i="1" s="1"/>
  <c r="O41" i="1" s="1"/>
  <c r="L40" i="1"/>
  <c r="N40" i="1" s="1"/>
  <c r="O40" i="1" s="1"/>
  <c r="L39" i="1"/>
  <c r="N39" i="1" s="1"/>
  <c r="O39" i="1" s="1"/>
  <c r="L38" i="1"/>
  <c r="L37" i="1"/>
  <c r="N37" i="1" s="1"/>
  <c r="L36" i="1"/>
  <c r="N36" i="1" s="1"/>
  <c r="L35" i="1"/>
  <c r="L34" i="1"/>
  <c r="N34" i="1" s="1"/>
  <c r="O34" i="1" s="1"/>
  <c r="L33" i="1"/>
  <c r="N33" i="1" s="1"/>
  <c r="O33" i="1" s="1"/>
  <c r="L31" i="1"/>
  <c r="N31" i="1" s="1"/>
  <c r="O31" i="1" s="1"/>
  <c r="L30" i="1"/>
  <c r="N30" i="1" s="1"/>
  <c r="O30" i="1" s="1"/>
  <c r="L29" i="1"/>
  <c r="N29" i="1" s="1"/>
  <c r="O29" i="1" s="1"/>
  <c r="L28" i="1"/>
  <c r="N28" i="1" s="1"/>
  <c r="O28" i="1" s="1"/>
  <c r="L27" i="1"/>
  <c r="N27" i="1" s="1"/>
  <c r="O27" i="1" s="1"/>
  <c r="L26" i="1"/>
  <c r="N26" i="1" s="1"/>
  <c r="O26" i="1" s="1"/>
  <c r="N25" i="1"/>
  <c r="O25" i="1" s="1"/>
  <c r="L24" i="1"/>
  <c r="N24" i="1" s="1"/>
  <c r="O24" i="1" s="1"/>
  <c r="N23" i="1" l="1"/>
  <c r="O23" i="1" s="1"/>
  <c r="N35" i="1"/>
  <c r="O35" i="1" s="1"/>
  <c r="Q33" i="1" s="1"/>
  <c r="N38" i="1"/>
  <c r="O38" i="1" s="1"/>
  <c r="O37" i="1"/>
  <c r="O36" i="1"/>
  <c r="Q46" i="1"/>
  <c r="P46" i="1"/>
  <c r="Q49" i="1"/>
  <c r="P49" i="1"/>
  <c r="N43" i="1"/>
  <c r="O43" i="1" s="1"/>
  <c r="Q39" i="1"/>
  <c r="P39" i="1"/>
  <c r="Q26" i="1"/>
  <c r="P26" i="1"/>
  <c r="Q29" i="1"/>
  <c r="P29" i="1"/>
  <c r="Q23" i="1"/>
  <c r="P23" i="1"/>
  <c r="P33" i="1" l="1"/>
  <c r="Q36" i="1"/>
  <c r="P36" i="1"/>
  <c r="P43" i="1"/>
  <c r="Q43" i="1"/>
</calcChain>
</file>

<file path=xl/sharedStrings.xml><?xml version="1.0" encoding="utf-8"?>
<sst xmlns="http://schemas.openxmlformats.org/spreadsheetml/2006/main" count="684" uniqueCount="201">
  <si>
    <t>File Name</t>
  </si>
  <si>
    <t>gfi1b_SE_D_repeatEXP_gene_expression_day7.pcrd</t>
  </si>
  <si>
    <t>Created By User</t>
  </si>
  <si>
    <t>admin</t>
  </si>
  <si>
    <t>Notes</t>
  </si>
  <si>
    <t>ID</t>
  </si>
  <si>
    <t>Run Started</t>
  </si>
  <si>
    <t>09/25/2019 18:40:29 UTC</t>
  </si>
  <si>
    <t>Run Ended</t>
  </si>
  <si>
    <t>09/25/2019 20:35:00 UTC</t>
  </si>
  <si>
    <t>Sample Vol</t>
  </si>
  <si>
    <t>Lid Temp</t>
  </si>
  <si>
    <t>Protocol File Name</t>
  </si>
  <si>
    <t>CFX_2StepAmp+Melt.prcl</t>
  </si>
  <si>
    <t>Plate Setup File Name</t>
  </si>
  <si>
    <t>QuickPlate_96 wells_All Channels.pltd</t>
  </si>
  <si>
    <t>Base Serial Number</t>
  </si>
  <si>
    <t>CT034038</t>
  </si>
  <si>
    <t>Optical Head Serial Number</t>
  </si>
  <si>
    <t>785BR06576</t>
  </si>
  <si>
    <t>CFX Manager Version</t>
  </si>
  <si>
    <t xml:space="preserve">3.1.1517.0823. </t>
  </si>
  <si>
    <t>Well group</t>
  </si>
  <si>
    <t>All Wells</t>
  </si>
  <si>
    <t>Amplification step</t>
  </si>
  <si>
    <t>Melt step</t>
  </si>
  <si>
    <t>Well</t>
  </si>
  <si>
    <t>Fluor</t>
  </si>
  <si>
    <t>Target</t>
  </si>
  <si>
    <t>Content</t>
  </si>
  <si>
    <t>Sample</t>
  </si>
  <si>
    <t>Cq</t>
  </si>
  <si>
    <t>Starting Quantity (SQ)</t>
  </si>
  <si>
    <t>A01</t>
  </si>
  <si>
    <t>SYBR</t>
  </si>
  <si>
    <t>SMIM1- 1</t>
  </si>
  <si>
    <t>Unkn</t>
  </si>
  <si>
    <t>K562_SMIM1</t>
  </si>
  <si>
    <t>A02</t>
  </si>
  <si>
    <t>A03</t>
  </si>
  <si>
    <t>A04</t>
  </si>
  <si>
    <t>K562_GFP</t>
  </si>
  <si>
    <t>A05</t>
  </si>
  <si>
    <t>A06</t>
  </si>
  <si>
    <t>A07</t>
  </si>
  <si>
    <t xml:space="preserve">K562 </t>
  </si>
  <si>
    <t>A08</t>
  </si>
  <si>
    <t>A09</t>
  </si>
  <si>
    <t>A10</t>
  </si>
  <si>
    <t>NTC</t>
  </si>
  <si>
    <t/>
  </si>
  <si>
    <t>A11</t>
  </si>
  <si>
    <t>A12</t>
  </si>
  <si>
    <t>B01</t>
  </si>
  <si>
    <t>SMIM1-2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</si>
  <si>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</si>
  <si>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</si>
  <si>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</si>
  <si>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</si>
  <si>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</si>
  <si>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</si>
  <si>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</si>
  <si>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</si>
  <si>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</si>
  <si>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</si>
  <si>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</si>
  <si>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</si>
  <si>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RBM38-1</t>
  </si>
  <si>
    <t>K562_RBM38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</si>
  <si>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</si>
  <si>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</si>
  <si>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</si>
  <si>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</si>
  <si>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</si>
  <si>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</si>
  <si>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</si>
  <si>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</si>
  <si>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</si>
  <si>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</si>
  <si>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</si>
  <si>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</si>
  <si>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RBM38-2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</si>
  <si>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</si>
  <si>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</si>
  <si>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</si>
  <si>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</si>
  <si>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</si>
  <si>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</si>
  <si>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</si>
  <si>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</si>
  <si>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</si>
  <si>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</si>
  <si>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</si>
  <si>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</si>
  <si>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Actin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</si>
  <si>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</si>
  <si>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</si>
  <si>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</si>
  <si>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</si>
  <si>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</si>
  <si>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</si>
  <si>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</si>
  <si>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</si>
  <si>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</si>
  <si>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</si>
  <si>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</si>
  <si>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</si>
  <si>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</si>
  <si>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</si>
  <si>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</si>
  <si>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</si>
  <si>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</si>
  <si>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</si>
  <si>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</si>
  <si>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</si>
  <si>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</si>
  <si>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</si>
  <si>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</si>
  <si>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</si>
  <si>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</si>
  <si>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</si>
  <si>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</si>
  <si>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</si>
  <si>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</si>
  <si>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</si>
  <si>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</si>
  <si>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</si>
  <si>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</si>
  <si>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</si>
  <si>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</si>
  <si>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</si>
  <si>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</si>
  <si>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</si>
  <si>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</si>
  <si>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</si>
  <si>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</si>
  <si>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</si>
  <si>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</si>
  <si>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</si>
  <si>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</si>
  <si>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</si>
  <si>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</si>
  <si>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ΔCt</t>
  </si>
  <si>
    <t>Normalizing Constant</t>
  </si>
  <si>
    <t>ΔΔCt</t>
  </si>
  <si>
    <t>Fold Change</t>
  </si>
  <si>
    <t>Average</t>
  </si>
  <si>
    <t>SD</t>
  </si>
  <si>
    <t>ACTIN</t>
  </si>
  <si>
    <t>GFI1B</t>
  </si>
  <si>
    <t>A</t>
  </si>
  <si>
    <t>B</t>
  </si>
  <si>
    <t>C</t>
  </si>
  <si>
    <t>D</t>
  </si>
  <si>
    <t>E</t>
  </si>
  <si>
    <t>F</t>
  </si>
  <si>
    <t>G</t>
  </si>
  <si>
    <t>H</t>
  </si>
  <si>
    <t>AAVS_EXP1</t>
  </si>
  <si>
    <t>AAVS_EXP2</t>
  </si>
  <si>
    <t>AAVS_EXP3</t>
  </si>
  <si>
    <t>G47_EXP1</t>
  </si>
  <si>
    <t>G47_EXP2</t>
  </si>
  <si>
    <t>G47_EXP3</t>
  </si>
  <si>
    <t>G48_EXP1</t>
  </si>
  <si>
    <t>G48_EXP2</t>
  </si>
  <si>
    <t>G48_EXP3</t>
  </si>
  <si>
    <t>EXP1</t>
  </si>
  <si>
    <t>AAVS_EXP1_1</t>
  </si>
  <si>
    <t>AAVS_EXP1_2</t>
  </si>
  <si>
    <t>G47_EXP1_1</t>
  </si>
  <si>
    <t>AAVS_EXP1_3</t>
  </si>
  <si>
    <t>G47_EXP1_2</t>
  </si>
  <si>
    <t>G47_EXP1_3</t>
  </si>
  <si>
    <t>G48_EXP1_1</t>
  </si>
  <si>
    <t>G48_EXP1_2</t>
  </si>
  <si>
    <t>G48_EXP1_3</t>
  </si>
  <si>
    <t>AAVS_EXP2_1</t>
  </si>
  <si>
    <t>AAVS_EXP2_2</t>
  </si>
  <si>
    <t>AAVS_EXP2_3</t>
  </si>
  <si>
    <t>G47_EXP2_1</t>
  </si>
  <si>
    <t>G47_EXP2_2</t>
  </si>
  <si>
    <t>G47_EXP2_3</t>
  </si>
  <si>
    <t>G48_EXP2_1</t>
  </si>
  <si>
    <t>G48_EXP2_2</t>
  </si>
  <si>
    <t>G48_EXP2_3</t>
  </si>
  <si>
    <t>AAVS_EXP3_1</t>
  </si>
  <si>
    <t>AAVS_EXP3_2</t>
  </si>
  <si>
    <t>AAVS_EXP3_3</t>
  </si>
  <si>
    <t>G47_EXP3_1</t>
  </si>
  <si>
    <t>G47_EXP3_2</t>
  </si>
  <si>
    <t>G47_EXP3_3</t>
  </si>
  <si>
    <t>G48_EXP3_1</t>
  </si>
  <si>
    <t>G48_EXP3_2</t>
  </si>
  <si>
    <t>G48_EXP3_3</t>
  </si>
  <si>
    <t>Normalizing constant</t>
  </si>
  <si>
    <t>NA</t>
  </si>
  <si>
    <t>EXP2</t>
  </si>
  <si>
    <t>EXP3</t>
  </si>
  <si>
    <t>FC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</si>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</sst>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;\-###0"/>
    <numFmt numFmtId="165" formatCode="###0.00;\-###0.00"/>
    <numFmt numFmtId="166" formatCode="###0.00000;\-###0.00000"/>
    <numFmt numFmtId="167" formatCode="0.0000000000000_);\(0.0000000000000\)"/>
    <numFmt numFmtId="168" formatCode="0.000000000000000_);\(0.000000000000000\)"/>
  </numFmts>
  <fonts count="20" x14ac:knownFonts="1">
    <font>
      <sz val="8.25"/>
      <name val="Microsoft Sans Serif"/>
      <charset val="1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b/>
      <sz val="10"/>
      <name val="Microsoft Sans Serif"/>
      <family val="2"/>
    </font>
    <font>
      <sz val="10"/>
      <name val="Microsoft Sans Serif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8.25"/>
      <name val="Microsoft Sans Serif"/>
      <family val="2"/>
    </font>
    <font>
      <b/>
      <sz val="9"/>
      <name val="Microsoft Sans Serif"/>
      <family val="2"/>
    </font>
    <font>
      <b/>
      <sz val="11"/>
      <name val="Microsoft Sans Serif"/>
      <family val="2"/>
    </font>
    <font>
      <sz val="9"/>
      <name val="Microsoft Sans Serif"/>
      <family val="2"/>
    </font>
    <font>
      <b/>
      <sz val="12"/>
      <color theme="1"/>
      <name val="Microsoft Sans Serif"/>
      <family val="2"/>
    </font>
    <font>
      <sz val="10"/>
      <color theme="1"/>
      <name val="Microsoft Sans Serif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top"/>
      <protection locked="0"/>
    </xf>
  </cellStyleXfs>
  <cellXfs count="42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49" fontId="3" fillId="0" borderId="0" xfId="0" applyNumberFormat="1" applyFont="1" applyFill="1" applyBorder="1" applyAlignment="1" applyProtection="1">
      <alignment vertical="center"/>
    </xf>
    <xf numFmtId="49" fontId="4" fillId="0" borderId="0" xfId="0" applyNumberFormat="1" applyFont="1" applyFill="1" applyBorder="1" applyAlignment="1" applyProtection="1">
      <alignment vertical="center"/>
    </xf>
    <xf numFmtId="164" fontId="5" fillId="0" borderId="0" xfId="0" applyNumberFormat="1" applyFont="1" applyFill="1" applyBorder="1" applyAlignment="1" applyProtection="1">
      <alignment vertical="center"/>
    </xf>
    <xf numFmtId="164" fontId="6" fillId="0" borderId="0" xfId="0" applyNumberFormat="1" applyFont="1" applyFill="1" applyBorder="1" applyAlignment="1" applyProtection="1">
      <alignment vertical="center"/>
    </xf>
    <xf numFmtId="49" fontId="7" fillId="0" borderId="0" xfId="0" applyNumberFormat="1" applyFont="1" applyFill="1" applyBorder="1" applyAlignment="1" applyProtection="1">
      <alignment vertical="center"/>
    </xf>
    <xf numFmtId="165" fontId="8" fillId="0" borderId="0" xfId="0" applyNumberFormat="1" applyFont="1" applyFill="1" applyBorder="1" applyAlignment="1" applyProtection="1">
      <alignment vertical="center"/>
    </xf>
    <xf numFmtId="166" fontId="9" fillId="0" borderId="0" xfId="0" applyNumberFormat="1" applyFont="1" applyFill="1" applyBorder="1" applyAlignment="1" applyProtection="1">
      <alignment vertical="center"/>
    </xf>
    <xf numFmtId="0" fontId="1" fillId="0" borderId="0" xfId="0" applyFont="1" applyAlignment="1">
      <alignment vertical="center"/>
      <protection locked="0"/>
    </xf>
    <xf numFmtId="165" fontId="11" fillId="0" borderId="0" xfId="0" applyNumberFormat="1" applyFont="1" applyAlignment="1" applyProtection="1"/>
    <xf numFmtId="2" fontId="11" fillId="0" borderId="0" xfId="0" applyNumberFormat="1" applyFont="1" applyAlignment="1" applyProtection="1"/>
    <xf numFmtId="0" fontId="11" fillId="0" borderId="0" xfId="0" applyFont="1" applyAlignment="1" applyProtection="1"/>
    <xf numFmtId="0" fontId="12" fillId="0" borderId="0" xfId="0" applyFont="1" applyAlignment="1">
      <alignment vertical="center"/>
      <protection locked="0"/>
    </xf>
    <xf numFmtId="0" fontId="13" fillId="3" borderId="0" xfId="0" applyFont="1" applyFill="1" applyAlignment="1">
      <alignment vertical="center"/>
      <protection locked="0"/>
    </xf>
    <xf numFmtId="0" fontId="13" fillId="4" borderId="0" xfId="0" applyFont="1" applyFill="1" applyAlignment="1">
      <alignment vertical="center"/>
      <protection locked="0"/>
    </xf>
    <xf numFmtId="0" fontId="10" fillId="0" borderId="0" xfId="0" applyFont="1" applyFill="1" applyAlignment="1" applyProtection="1"/>
    <xf numFmtId="0" fontId="1" fillId="0" borderId="0" xfId="0" applyFont="1" applyFill="1" applyAlignment="1">
      <alignment vertical="center"/>
      <protection locked="0"/>
    </xf>
    <xf numFmtId="0" fontId="12" fillId="0" borderId="0" xfId="0" applyFont="1" applyFill="1" applyAlignment="1">
      <alignment vertical="center"/>
      <protection locked="0"/>
    </xf>
    <xf numFmtId="0" fontId="10" fillId="8" borderId="0" xfId="0" applyFont="1" applyFill="1" applyAlignment="1" applyProtection="1"/>
    <xf numFmtId="0" fontId="10" fillId="6" borderId="0" xfId="0" applyFont="1" applyFill="1" applyAlignment="1" applyProtection="1"/>
    <xf numFmtId="0" fontId="14" fillId="5" borderId="0" xfId="0" applyFont="1" applyFill="1" applyBorder="1" applyAlignment="1" applyProtection="1">
      <alignment horizontal="center" vertical="center"/>
      <protection locked="0"/>
    </xf>
    <xf numFmtId="0" fontId="16" fillId="9" borderId="0" xfId="0" applyFont="1" applyFill="1" applyBorder="1" applyAlignment="1" applyProtection="1">
      <alignment vertical="center"/>
      <protection locked="0"/>
    </xf>
    <xf numFmtId="0" fontId="16" fillId="0" borderId="0" xfId="0" applyFont="1" applyFill="1" applyBorder="1" applyAlignment="1" applyProtection="1">
      <alignment vertical="center"/>
      <protection locked="0"/>
    </xf>
    <xf numFmtId="0" fontId="15" fillId="0" borderId="0" xfId="0" applyFont="1" applyFill="1" applyBorder="1" applyAlignment="1" applyProtection="1">
      <alignment vertical="center"/>
      <protection locked="0"/>
    </xf>
    <xf numFmtId="0" fontId="15" fillId="8" borderId="0" xfId="0" applyFont="1" applyFill="1" applyBorder="1" applyAlignment="1" applyProtection="1">
      <alignment vertical="center"/>
      <protection locked="0"/>
    </xf>
    <xf numFmtId="0" fontId="15" fillId="6" borderId="0" xfId="0" applyFont="1" applyFill="1" applyBorder="1" applyAlignment="1" applyProtection="1">
      <alignment vertical="center"/>
      <protection locked="0"/>
    </xf>
    <xf numFmtId="0" fontId="18" fillId="4" borderId="0" xfId="0" applyFont="1" applyFill="1" applyAlignment="1" applyProtection="1"/>
    <xf numFmtId="0" fontId="18" fillId="4" borderId="2" xfId="0" applyFont="1" applyFill="1" applyBorder="1" applyAlignment="1">
      <alignment vertical="center"/>
      <protection locked="0"/>
    </xf>
    <xf numFmtId="0" fontId="18" fillId="4" borderId="2" xfId="0" applyFont="1" applyFill="1" applyBorder="1" applyAlignment="1" applyProtection="1"/>
    <xf numFmtId="0" fontId="10" fillId="0" borderId="0" xfId="0" applyFont="1" applyAlignment="1">
      <alignment vertical="center"/>
      <protection locked="0"/>
    </xf>
    <xf numFmtId="165" fontId="17" fillId="0" borderId="0" xfId="0" applyNumberFormat="1" applyFont="1" applyFill="1" applyBorder="1" applyAlignment="1" applyProtection="1">
      <alignment vertical="center"/>
    </xf>
    <xf numFmtId="0" fontId="18" fillId="4" borderId="1" xfId="0" applyFont="1" applyFill="1" applyBorder="1" applyAlignment="1" applyProtection="1"/>
    <xf numFmtId="0" fontId="19" fillId="10" borderId="0" xfId="0" applyFont="1" applyFill="1" applyAlignment="1">
      <alignment vertical="center"/>
      <protection locked="0"/>
    </xf>
    <xf numFmtId="165" fontId="11" fillId="0" borderId="0" xfId="0" applyNumberFormat="1" applyFont="1" applyFill="1" applyBorder="1" applyAlignment="1" applyProtection="1">
      <alignment vertical="center"/>
    </xf>
    <xf numFmtId="0" fontId="11" fillId="0" borderId="0" xfId="0" applyFont="1" applyFill="1" applyBorder="1" applyAlignment="1" applyProtection="1">
      <alignment vertical="center"/>
      <protection locked="0"/>
    </xf>
    <xf numFmtId="165" fontId="11" fillId="0" borderId="0" xfId="0" applyNumberFormat="1" applyFont="1" applyFill="1" applyBorder="1" applyAlignment="1" applyProtection="1">
      <alignment vertical="center"/>
      <protection locked="0"/>
    </xf>
    <xf numFmtId="167" fontId="2" fillId="0" borderId="0" xfId="0" applyNumberFormat="1" applyFont="1" applyFill="1" applyBorder="1" applyAlignment="1" applyProtection="1">
      <alignment vertical="center"/>
      <protection locked="0"/>
    </xf>
    <xf numFmtId="168" fontId="2" fillId="0" borderId="0" xfId="0" applyNumberFormat="1" applyFont="1" applyFill="1" applyBorder="1" applyAlignment="1" applyProtection="1">
      <alignment vertical="center"/>
      <protection locked="0"/>
    </xf>
    <xf numFmtId="0" fontId="14" fillId="5" borderId="0" xfId="0" applyFont="1" applyFill="1" applyBorder="1" applyAlignment="1" applyProtection="1">
      <alignment horizontal="center" vertical="center"/>
      <protection locked="0"/>
    </xf>
    <xf numFmtId="0" fontId="14" fillId="2" borderId="0" xfId="0" applyFont="1" applyFill="1" applyBorder="1" applyAlignment="1" applyProtection="1">
      <alignment horizontal="center" vertical="center"/>
      <protection locked="0"/>
    </xf>
    <xf numFmtId="0" fontId="10" fillId="7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BACD-3874-0645-87C9-3E4221EAE28F}">
  <dimension ref="A1:I25"/>
  <sheetViews>
    <sheetView tabSelected="1" zoomScale="160" workbookViewId="0">
      <selection activeCell="E1" sqref="E1"/>
    </sheetView>
  </sheetViews>
  <sheetFormatPr baseColWidth="10" defaultRowHeight="11" x14ac:dyDescent="0.15"/>
  <cols>
    <col min="1" max="1" width="20.25" bestFit="1" customWidth="1"/>
  </cols>
  <sheetData>
    <row r="1" spans="1:9" ht="16" x14ac:dyDescent="0.2">
      <c r="A1" s="27" t="s">
        <v>30</v>
      </c>
      <c r="B1" s="27" t="s">
        <v>149</v>
      </c>
      <c r="C1" s="32" t="s">
        <v>148</v>
      </c>
      <c r="D1" s="28" t="s">
        <v>142</v>
      </c>
      <c r="E1" s="29" t="s">
        <v>200</v>
      </c>
      <c r="F1" s="28" t="s">
        <v>144</v>
      </c>
      <c r="G1" s="29" t="s">
        <v>199</v>
      </c>
    </row>
    <row r="2" spans="1:9" ht="13" x14ac:dyDescent="0.15">
      <c r="A2" s="30" t="s">
        <v>168</v>
      </c>
      <c r="B2" s="34">
        <v>27.1065586548285</v>
      </c>
      <c r="C2" s="34">
        <v>21.203165248500401</v>
      </c>
      <c r="D2" s="10">
        <f>B2-C2</f>
        <v>5.9033934063280995</v>
      </c>
      <c r="E2" s="10">
        <v>5.95</v>
      </c>
      <c r="F2" s="10">
        <f>D2-E2</f>
        <v>-4.6606593671900676E-2</v>
      </c>
      <c r="G2" s="11">
        <f>2^-F2</f>
        <v>1.0328327076919068</v>
      </c>
    </row>
    <row r="3" spans="1:9" ht="13" x14ac:dyDescent="0.15">
      <c r="A3" s="30" t="s">
        <v>169</v>
      </c>
      <c r="B3" s="34">
        <v>27.032247993362699</v>
      </c>
      <c r="C3" s="34">
        <v>21.017047757708301</v>
      </c>
      <c r="D3" s="10">
        <f t="shared" ref="D3:D10" si="0">B3-C3</f>
        <v>6.0152002356543974</v>
      </c>
      <c r="E3" s="10">
        <v>5.95</v>
      </c>
      <c r="F3" s="10">
        <f>D3-E3</f>
        <v>6.5200235654397254E-2</v>
      </c>
      <c r="G3" s="11">
        <f t="shared" ref="G3:G9" si="1">2^-F3</f>
        <v>0.95581264849323067</v>
      </c>
    </row>
    <row r="4" spans="1:9" ht="13" x14ac:dyDescent="0.15">
      <c r="A4" s="30" t="s">
        <v>171</v>
      </c>
      <c r="B4" s="34">
        <v>27.018050080705098</v>
      </c>
      <c r="C4" s="34">
        <v>21.083452535272801</v>
      </c>
      <c r="D4" s="10">
        <f>B4-C4</f>
        <v>5.9345975454322968</v>
      </c>
      <c r="E4" s="10">
        <v>5.95</v>
      </c>
      <c r="F4" s="10">
        <f t="shared" ref="F4:F10" si="2">D4-E4</f>
        <v>-1.5402454567703394E-2</v>
      </c>
      <c r="G4" s="11">
        <f>2^-F4</f>
        <v>1.0107333615935101</v>
      </c>
    </row>
    <row r="5" spans="1:9" ht="13" x14ac:dyDescent="0.15">
      <c r="A5" s="30" t="s">
        <v>170</v>
      </c>
      <c r="B5" s="34">
        <v>36.927925730983397</v>
      </c>
      <c r="C5" s="34">
        <v>28.938582213112198</v>
      </c>
      <c r="D5" s="10">
        <f t="shared" si="0"/>
        <v>7.9893435178711982</v>
      </c>
      <c r="E5" s="10">
        <v>5.95</v>
      </c>
      <c r="F5" s="10">
        <f>D5-E5</f>
        <v>2.0393435178711981</v>
      </c>
      <c r="G5" s="11">
        <f>2^-F5</f>
        <v>0.24327441095128349</v>
      </c>
    </row>
    <row r="6" spans="1:9" ht="13" x14ac:dyDescent="0.15">
      <c r="A6" s="30" t="s">
        <v>172</v>
      </c>
      <c r="B6" s="34">
        <v>33.713817202999302</v>
      </c>
      <c r="C6" s="34">
        <v>28.717565948468401</v>
      </c>
      <c r="D6" s="10">
        <f t="shared" si="0"/>
        <v>4.9962512545309004</v>
      </c>
      <c r="E6" s="10">
        <v>5.95</v>
      </c>
      <c r="F6" s="10">
        <f t="shared" si="2"/>
        <v>-0.95374874546909982</v>
      </c>
      <c r="G6" s="11">
        <f t="shared" si="1"/>
        <v>1.9368990257752516</v>
      </c>
    </row>
    <row r="7" spans="1:9" ht="13" x14ac:dyDescent="0.15">
      <c r="A7" s="30" t="s">
        <v>173</v>
      </c>
      <c r="B7" s="34">
        <v>37.562891337491202</v>
      </c>
      <c r="C7" s="34">
        <v>28.7636267822019</v>
      </c>
      <c r="D7" s="10">
        <f>B7-C7</f>
        <v>8.7992645552893016</v>
      </c>
      <c r="E7" s="10">
        <v>5.95</v>
      </c>
      <c r="F7" s="10">
        <f>D7-E7</f>
        <v>2.8492645552893014</v>
      </c>
      <c r="G7" s="11">
        <f>2^-F7</f>
        <v>0.13876690538455311</v>
      </c>
    </row>
    <row r="8" spans="1:9" ht="13" x14ac:dyDescent="0.15">
      <c r="A8" s="30" t="s">
        <v>174</v>
      </c>
      <c r="B8" s="34">
        <v>25.329068676534</v>
      </c>
      <c r="C8" s="34">
        <v>18.340055799096401</v>
      </c>
      <c r="D8" s="10">
        <f t="shared" si="0"/>
        <v>6.9890128774375988</v>
      </c>
      <c r="E8" s="10">
        <v>5.95</v>
      </c>
      <c r="F8" s="10">
        <f t="shared" si="2"/>
        <v>1.0390128774375986</v>
      </c>
      <c r="G8" s="11">
        <f t="shared" si="1"/>
        <v>0.48666034314918771</v>
      </c>
    </row>
    <row r="9" spans="1:9" ht="13" x14ac:dyDescent="0.15">
      <c r="A9" s="30" t="s">
        <v>175</v>
      </c>
      <c r="B9" s="34">
        <v>25.858041857863199</v>
      </c>
      <c r="C9" s="34">
        <v>18.3134644071806</v>
      </c>
      <c r="D9" s="10">
        <f t="shared" si="0"/>
        <v>7.5445774506825991</v>
      </c>
      <c r="E9" s="10">
        <v>5.95</v>
      </c>
      <c r="F9" s="10">
        <f t="shared" si="2"/>
        <v>1.5945774506825989</v>
      </c>
      <c r="G9" s="11">
        <f t="shared" si="1"/>
        <v>0.33111919452394817</v>
      </c>
    </row>
    <row r="10" spans="1:9" ht="13" x14ac:dyDescent="0.15">
      <c r="A10" s="30" t="s">
        <v>176</v>
      </c>
      <c r="B10" s="34">
        <v>25.2675585864257</v>
      </c>
      <c r="C10" s="34">
        <v>18.189927422434199</v>
      </c>
      <c r="D10" s="10">
        <f t="shared" si="0"/>
        <v>7.0776311639915015</v>
      </c>
      <c r="E10" s="10">
        <v>5.95</v>
      </c>
      <c r="F10" s="10">
        <f t="shared" si="2"/>
        <v>1.1276311639915013</v>
      </c>
      <c r="G10" s="11">
        <f>2^-F10</f>
        <v>0.45766657506470959</v>
      </c>
    </row>
    <row r="11" spans="1:9" ht="13" x14ac:dyDescent="0.15">
      <c r="A11" s="30" t="s">
        <v>177</v>
      </c>
      <c r="B11" s="34">
        <v>31.145578157968099</v>
      </c>
      <c r="C11" s="34">
        <v>25.288241410238999</v>
      </c>
      <c r="D11" s="10">
        <f>B11-C11</f>
        <v>5.8573367477291001</v>
      </c>
      <c r="E11" s="10">
        <v>5.95</v>
      </c>
      <c r="F11" s="10">
        <f>D11-E11</f>
        <v>-9.2663252270900109E-2</v>
      </c>
      <c r="G11" s="11">
        <f>2^-F11</f>
        <v>1.0663368519766268</v>
      </c>
      <c r="H11" s="12"/>
      <c r="I11" s="12"/>
    </row>
    <row r="12" spans="1:9" ht="13" x14ac:dyDescent="0.15">
      <c r="A12" s="30" t="s">
        <v>178</v>
      </c>
      <c r="B12" s="34">
        <v>31.0332311349474</v>
      </c>
      <c r="C12" s="34">
        <v>25.230445871891799</v>
      </c>
      <c r="D12" s="10">
        <f t="shared" ref="D12:D13" si="3">B12-C12</f>
        <v>5.8027852630556005</v>
      </c>
      <c r="E12" s="10">
        <v>5.95</v>
      </c>
      <c r="F12" s="10">
        <f>D12-E12</f>
        <v>-0.14721473694439968</v>
      </c>
      <c r="G12" s="11">
        <f t="shared" ref="G12" si="4">2^-F12</f>
        <v>1.1074294067807884</v>
      </c>
      <c r="H12" s="12"/>
      <c r="I12" s="12"/>
    </row>
    <row r="13" spans="1:9" ht="13" x14ac:dyDescent="0.15">
      <c r="A13" s="30" t="s">
        <v>179</v>
      </c>
      <c r="B13" s="34">
        <v>30.9786143771132</v>
      </c>
      <c r="C13" s="34">
        <v>25.2827600879464</v>
      </c>
      <c r="D13" s="10">
        <f t="shared" si="3"/>
        <v>5.6958542891667996</v>
      </c>
      <c r="E13" s="10">
        <v>5.95</v>
      </c>
      <c r="F13" s="10">
        <f>D13-E13</f>
        <v>-0.25414571083320059</v>
      </c>
      <c r="G13" s="11">
        <f>2^-F13</f>
        <v>1.1926293206801639</v>
      </c>
      <c r="H13" s="11"/>
      <c r="I13" s="12"/>
    </row>
    <row r="14" spans="1:9" ht="13" x14ac:dyDescent="0.15">
      <c r="A14" s="30" t="s">
        <v>183</v>
      </c>
      <c r="B14" s="34">
        <v>25.180056184745599</v>
      </c>
      <c r="C14" s="34">
        <v>17.944239255339198</v>
      </c>
      <c r="D14" s="10">
        <f t="shared" ref="D14:D16" si="5">B14-C14</f>
        <v>7.2358169294064005</v>
      </c>
      <c r="E14" s="10">
        <v>5.95</v>
      </c>
      <c r="F14" s="10">
        <f t="shared" ref="F14:F16" si="6">D14-E14</f>
        <v>1.2858169294064004</v>
      </c>
      <c r="G14" s="11">
        <f t="shared" ref="G14:G15" si="7">2^-F14</f>
        <v>0.41013849676592018</v>
      </c>
      <c r="H14" s="12"/>
      <c r="I14" s="12"/>
    </row>
    <row r="15" spans="1:9" ht="13" x14ac:dyDescent="0.15">
      <c r="A15" s="30" t="s">
        <v>184</v>
      </c>
      <c r="B15" s="34">
        <v>25.277339755872902</v>
      </c>
      <c r="C15" s="34">
        <v>18.082394356293399</v>
      </c>
      <c r="D15" s="10">
        <f t="shared" si="5"/>
        <v>7.1949453995795025</v>
      </c>
      <c r="E15" s="10">
        <v>5.95</v>
      </c>
      <c r="F15" s="10">
        <f t="shared" si="6"/>
        <v>1.2449453995795023</v>
      </c>
      <c r="G15" s="11">
        <f t="shared" si="7"/>
        <v>0.42192386594728237</v>
      </c>
      <c r="H15" s="12"/>
      <c r="I15" s="12"/>
    </row>
    <row r="16" spans="1:9" ht="13" x14ac:dyDescent="0.15">
      <c r="A16" s="30" t="s">
        <v>185</v>
      </c>
      <c r="B16" s="34">
        <v>25.126860203705</v>
      </c>
      <c r="C16" s="34">
        <v>17.9921836504382</v>
      </c>
      <c r="D16" s="10">
        <f t="shared" si="5"/>
        <v>7.1346765532668002</v>
      </c>
      <c r="E16" s="10">
        <v>5.95</v>
      </c>
      <c r="F16" s="10">
        <f t="shared" si="6"/>
        <v>1.1846765532668</v>
      </c>
      <c r="G16" s="11">
        <f>2^-F16</f>
        <v>0.4399231560018973</v>
      </c>
      <c r="H16" s="11"/>
      <c r="I16" s="12"/>
    </row>
    <row r="17" spans="1:9" ht="13" x14ac:dyDescent="0.15">
      <c r="A17" s="30" t="s">
        <v>186</v>
      </c>
      <c r="B17" s="34">
        <v>33.2656478955453</v>
      </c>
      <c r="C17" s="34">
        <v>26.870601717605702</v>
      </c>
      <c r="D17" s="10">
        <f>B17-C17</f>
        <v>6.395046177939598</v>
      </c>
      <c r="E17" s="10">
        <v>5.95</v>
      </c>
      <c r="F17" s="10">
        <f>D17-E17</f>
        <v>0.44504617793959778</v>
      </c>
      <c r="G17" s="11">
        <f>2^-F17</f>
        <v>0.73456080436083881</v>
      </c>
      <c r="H17" s="12"/>
      <c r="I17" s="12"/>
    </row>
    <row r="18" spans="1:9" ht="13" x14ac:dyDescent="0.15">
      <c r="A18" s="30" t="s">
        <v>187</v>
      </c>
      <c r="B18" s="34">
        <v>32.930885931019503</v>
      </c>
      <c r="C18" s="34">
        <v>26.967513706906502</v>
      </c>
      <c r="D18" s="10">
        <f t="shared" ref="D18:D21" si="8">B18-C18</f>
        <v>5.9633722241130016</v>
      </c>
      <c r="E18" s="10">
        <v>5.95</v>
      </c>
      <c r="F18" s="10">
        <f>D18-E18</f>
        <v>1.337222411300143E-2</v>
      </c>
      <c r="G18" s="11">
        <f t="shared" ref="G18" si="9">2^-F18</f>
        <v>0.99077390457913117</v>
      </c>
      <c r="H18" s="11"/>
      <c r="I18" s="12"/>
    </row>
    <row r="19" spans="1:9" ht="13" x14ac:dyDescent="0.15">
      <c r="A19" s="30" t="s">
        <v>188</v>
      </c>
      <c r="B19" s="34">
        <v>33.182240263085603</v>
      </c>
      <c r="C19" s="34">
        <v>26.8852785194644</v>
      </c>
      <c r="D19" s="10">
        <f t="shared" si="8"/>
        <v>6.2969617436212033</v>
      </c>
      <c r="E19" s="10">
        <v>5.95</v>
      </c>
      <c r="F19" s="10">
        <f t="shared" ref="F19" si="10">D19-E19</f>
        <v>0.34696174362120313</v>
      </c>
      <c r="G19" s="11">
        <f>2^-F19</f>
        <v>0.78623814077742216</v>
      </c>
      <c r="H19" s="12"/>
      <c r="I19" s="12"/>
    </row>
    <row r="20" spans="1:9" ht="13" x14ac:dyDescent="0.15">
      <c r="A20" s="30" t="s">
        <v>189</v>
      </c>
      <c r="B20" s="34">
        <v>27.433943118376501</v>
      </c>
      <c r="C20" s="34">
        <v>21.1938165871012</v>
      </c>
      <c r="D20" s="10">
        <f t="shared" si="8"/>
        <v>6.2401265312753011</v>
      </c>
      <c r="E20" s="10">
        <v>5.95</v>
      </c>
      <c r="F20" s="10">
        <f>D20-E20</f>
        <v>0.29012653127530097</v>
      </c>
      <c r="G20" s="11">
        <f>2^-F20</f>
        <v>0.8178303277696054</v>
      </c>
      <c r="H20" s="12"/>
      <c r="I20" s="12"/>
    </row>
    <row r="21" spans="1:9" ht="13" x14ac:dyDescent="0.15">
      <c r="A21" s="30" t="s">
        <v>190</v>
      </c>
      <c r="B21" s="34">
        <v>27.436091483465301</v>
      </c>
      <c r="C21" s="34">
        <v>21.246248366907999</v>
      </c>
      <c r="D21" s="10">
        <f t="shared" si="8"/>
        <v>6.1898431165573022</v>
      </c>
      <c r="E21" s="10">
        <v>5.95</v>
      </c>
      <c r="F21" s="10">
        <f t="shared" ref="F21" si="11">D21-E21</f>
        <v>0.23984311655730206</v>
      </c>
      <c r="G21" s="11">
        <f t="shared" ref="G21" si="12">2^-F21</f>
        <v>0.84683739526219537</v>
      </c>
    </row>
    <row r="22" spans="1:9" ht="13" x14ac:dyDescent="0.15">
      <c r="A22" s="30" t="s">
        <v>191</v>
      </c>
      <c r="B22" s="34">
        <v>27.6140549816792</v>
      </c>
      <c r="C22" s="34">
        <v>21.281753667070799</v>
      </c>
      <c r="D22" s="10">
        <f>B22-C22</f>
        <v>6.3323013146084008</v>
      </c>
      <c r="E22" s="10">
        <v>5.95</v>
      </c>
      <c r="F22" s="10">
        <f>D22-E22</f>
        <v>0.38230131460840067</v>
      </c>
      <c r="G22" s="11">
        <f>2^-F22</f>
        <v>0.76721279475305548</v>
      </c>
    </row>
    <row r="23" spans="1:9" ht="13" x14ac:dyDescent="0.15">
      <c r="A23" s="30" t="s">
        <v>192</v>
      </c>
      <c r="B23" s="34">
        <v>34.984641085949498</v>
      </c>
      <c r="C23" s="34">
        <v>27.140950148314801</v>
      </c>
      <c r="D23" s="10">
        <f>B23-C23</f>
        <v>7.8436909376346975</v>
      </c>
      <c r="E23" s="10">
        <v>5.95</v>
      </c>
      <c r="F23" s="10">
        <f>D23-E23</f>
        <v>1.8936909376346973</v>
      </c>
      <c r="G23" s="11">
        <f>2^-F23</f>
        <v>0.26911767694577204</v>
      </c>
    </row>
    <row r="24" spans="1:9" ht="13" x14ac:dyDescent="0.15">
      <c r="A24" s="30" t="s">
        <v>193</v>
      </c>
      <c r="B24" s="34">
        <v>35.517238021356803</v>
      </c>
      <c r="C24" s="34">
        <v>27.1126089883949</v>
      </c>
      <c r="D24" s="10">
        <f>B24-C24</f>
        <v>8.4046290329619033</v>
      </c>
      <c r="E24" s="10">
        <v>5.95</v>
      </c>
      <c r="F24" s="10">
        <f>D24-E24</f>
        <v>2.4546290329619032</v>
      </c>
      <c r="G24" s="11">
        <f t="shared" ref="G24" si="13">2^-F24</f>
        <v>0.18242444466490865</v>
      </c>
    </row>
    <row r="25" spans="1:9" ht="13" x14ac:dyDescent="0.15">
      <c r="A25" s="30" t="s">
        <v>194</v>
      </c>
      <c r="B25" s="34">
        <v>36.0166920487206</v>
      </c>
      <c r="C25" s="34">
        <v>27.118954857194101</v>
      </c>
      <c r="D25" s="10">
        <f t="shared" ref="D25" si="14">B25-C25</f>
        <v>8.8977371915264989</v>
      </c>
      <c r="E25" s="10">
        <v>5.95</v>
      </c>
      <c r="F25" s="10">
        <f t="shared" ref="F25" si="15">D25-E25</f>
        <v>2.9477371915264987</v>
      </c>
      <c r="G25" s="11">
        <f>2^-F25</f>
        <v>0.12961124610356281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6"/>
  <sheetViews>
    <sheetView topLeftCell="C22" zoomScale="120" zoomScaleNormal="120" workbookViewId="0">
      <selection activeCell="I22" sqref="I22:O51"/>
    </sheetView>
  </sheetViews>
  <sheetFormatPr baseColWidth="10" defaultColWidth="10" defaultRowHeight="15" customHeight="1" x14ac:dyDescent="0.15"/>
  <cols>
    <col min="1" max="1" width="10" style="2" customWidth="1"/>
    <col min="2" max="2" width="10" style="3" customWidth="1"/>
    <col min="3" max="3" width="13.25" style="6" customWidth="1"/>
    <col min="4" max="4" width="11.75" style="6" customWidth="1"/>
    <col min="5" max="5" width="15" style="6" customWidth="1"/>
    <col min="6" max="6" width="15" style="7" customWidth="1"/>
    <col min="7" max="7" width="18.25" style="8" customWidth="1"/>
    <col min="8" max="8" width="10" style="1" customWidth="1"/>
    <col min="9" max="9" width="19.25" style="1" customWidth="1"/>
    <col min="10" max="10" width="16.75" style="1" customWidth="1"/>
    <col min="11" max="11" width="15.75" style="1" customWidth="1"/>
    <col min="12" max="13" width="15.5" style="1" customWidth="1"/>
    <col min="14" max="14" width="16.75" style="1" customWidth="1"/>
    <col min="15" max="15" width="20.5" style="1" customWidth="1"/>
    <col min="16" max="16" width="15.5" style="1" customWidth="1"/>
    <col min="17" max="17" width="16.5" style="1" customWidth="1"/>
    <col min="18" max="18" width="16.25" style="1" customWidth="1"/>
    <col min="19" max="19" width="19.5" style="1" customWidth="1"/>
    <col min="20" max="20" width="18.5" style="1" customWidth="1"/>
    <col min="21" max="21" width="13.5" style="1" customWidth="1"/>
    <col min="22" max="24" width="10" style="1"/>
    <col min="25" max="27" width="20.5" style="1" bestFit="1" customWidth="1"/>
    <col min="28" max="28" width="23" style="1" bestFit="1" customWidth="1"/>
    <col min="29" max="16384" width="10" style="1"/>
  </cols>
  <sheetData>
    <row r="1" spans="1:22" ht="15" customHeight="1" x14ac:dyDescent="0.15">
      <c r="A1" s="2" t="s">
        <v>0</v>
      </c>
      <c r="B1" s="3" t="s">
        <v>1</v>
      </c>
      <c r="I1" s="13"/>
      <c r="J1" s="14">
        <v>1</v>
      </c>
      <c r="K1" s="14">
        <v>2</v>
      </c>
      <c r="L1" s="14">
        <v>3</v>
      </c>
      <c r="M1" s="14">
        <v>4</v>
      </c>
      <c r="N1" s="14">
        <v>5</v>
      </c>
      <c r="O1" s="14">
        <v>6</v>
      </c>
      <c r="P1" s="14">
        <v>7</v>
      </c>
      <c r="Q1" s="14">
        <v>8</v>
      </c>
      <c r="R1" s="14">
        <v>9</v>
      </c>
      <c r="S1" s="14">
        <v>10</v>
      </c>
      <c r="T1" s="14">
        <v>11</v>
      </c>
      <c r="U1" s="14">
        <v>12</v>
      </c>
    </row>
    <row r="2" spans="1:22" ht="15" customHeight="1" x14ac:dyDescent="0.15">
      <c r="A2" s="2" t="s">
        <v>2</v>
      </c>
      <c r="B2" s="3" t="s">
        <v>3</v>
      </c>
      <c r="I2" s="15" t="s">
        <v>150</v>
      </c>
      <c r="J2" s="19" t="s">
        <v>158</v>
      </c>
      <c r="K2" s="19" t="s">
        <v>158</v>
      </c>
      <c r="L2" s="19" t="s">
        <v>158</v>
      </c>
      <c r="M2" s="19" t="s">
        <v>159</v>
      </c>
      <c r="N2" s="19" t="s">
        <v>159</v>
      </c>
      <c r="O2" s="19" t="s">
        <v>159</v>
      </c>
      <c r="P2" s="19" t="s">
        <v>160</v>
      </c>
      <c r="Q2" s="19" t="s">
        <v>160</v>
      </c>
      <c r="R2" s="19" t="s">
        <v>160</v>
      </c>
      <c r="S2" s="17"/>
      <c r="T2" s="17"/>
      <c r="U2" s="17"/>
      <c r="V2" s="39" t="s">
        <v>148</v>
      </c>
    </row>
    <row r="3" spans="1:22" ht="15" customHeight="1" x14ac:dyDescent="0.15">
      <c r="A3" s="2" t="s">
        <v>4</v>
      </c>
      <c r="I3" s="15" t="s">
        <v>151</v>
      </c>
      <c r="J3" s="19" t="s">
        <v>161</v>
      </c>
      <c r="K3" s="19" t="s">
        <v>161</v>
      </c>
      <c r="L3" s="19" t="s">
        <v>161</v>
      </c>
      <c r="M3" s="19" t="s">
        <v>162</v>
      </c>
      <c r="N3" s="19" t="s">
        <v>162</v>
      </c>
      <c r="O3" s="19" t="s">
        <v>162</v>
      </c>
      <c r="P3" s="19" t="s">
        <v>163</v>
      </c>
      <c r="Q3" s="19" t="s">
        <v>163</v>
      </c>
      <c r="R3" s="19" t="s">
        <v>163</v>
      </c>
      <c r="S3" s="17"/>
      <c r="T3" s="17"/>
      <c r="U3" s="17"/>
      <c r="V3" s="39"/>
    </row>
    <row r="4" spans="1:22" ht="15" customHeight="1" x14ac:dyDescent="0.15">
      <c r="A4" s="2" t="s">
        <v>5</v>
      </c>
      <c r="I4" s="15" t="s">
        <v>152</v>
      </c>
      <c r="J4" s="19" t="s">
        <v>164</v>
      </c>
      <c r="K4" s="19" t="s">
        <v>164</v>
      </c>
      <c r="L4" s="19" t="s">
        <v>164</v>
      </c>
      <c r="M4" s="41"/>
      <c r="N4" s="41"/>
      <c r="O4" s="41"/>
      <c r="P4" s="41"/>
      <c r="Q4" s="41"/>
      <c r="R4" s="41"/>
      <c r="S4" s="17"/>
      <c r="T4" s="17"/>
      <c r="U4" s="17"/>
      <c r="V4" s="39"/>
    </row>
    <row r="5" spans="1:22" ht="15" customHeight="1" x14ac:dyDescent="0.15">
      <c r="A5" s="2" t="s">
        <v>6</v>
      </c>
      <c r="B5" s="3" t="s">
        <v>7</v>
      </c>
      <c r="I5" s="15" t="s">
        <v>153</v>
      </c>
      <c r="J5" s="20" t="s">
        <v>158</v>
      </c>
      <c r="K5" s="20" t="s">
        <v>158</v>
      </c>
      <c r="L5" s="20" t="s">
        <v>158</v>
      </c>
      <c r="M5" s="20" t="s">
        <v>159</v>
      </c>
      <c r="N5" s="20" t="s">
        <v>159</v>
      </c>
      <c r="O5" s="20" t="s">
        <v>159</v>
      </c>
      <c r="P5" s="20" t="s">
        <v>160</v>
      </c>
      <c r="Q5" s="20" t="s">
        <v>160</v>
      </c>
      <c r="R5" s="20" t="s">
        <v>160</v>
      </c>
      <c r="S5" s="18"/>
      <c r="T5" s="18"/>
      <c r="U5" s="18"/>
      <c r="V5" s="40" t="s">
        <v>149</v>
      </c>
    </row>
    <row r="6" spans="1:22" ht="15" customHeight="1" x14ac:dyDescent="0.15">
      <c r="A6" s="2" t="s">
        <v>8</v>
      </c>
      <c r="B6" s="3" t="s">
        <v>9</v>
      </c>
      <c r="I6" s="15" t="s">
        <v>154</v>
      </c>
      <c r="J6" s="20" t="s">
        <v>161</v>
      </c>
      <c r="K6" s="20" t="s">
        <v>161</v>
      </c>
      <c r="L6" s="20" t="s">
        <v>161</v>
      </c>
      <c r="M6" s="20" t="s">
        <v>162</v>
      </c>
      <c r="N6" s="20" t="s">
        <v>162</v>
      </c>
      <c r="O6" s="20" t="s">
        <v>162</v>
      </c>
      <c r="P6" s="20" t="s">
        <v>163</v>
      </c>
      <c r="Q6" s="20" t="s">
        <v>163</v>
      </c>
      <c r="R6" s="20" t="s">
        <v>163</v>
      </c>
      <c r="S6" s="18"/>
      <c r="T6" s="18"/>
      <c r="U6" s="18"/>
      <c r="V6" s="40"/>
    </row>
    <row r="7" spans="1:22" ht="15" customHeight="1" x14ac:dyDescent="0.15">
      <c r="A7" s="2" t="s">
        <v>10</v>
      </c>
      <c r="B7" s="4">
        <v>20</v>
      </c>
      <c r="I7" s="15" t="s">
        <v>155</v>
      </c>
      <c r="J7" s="20" t="s">
        <v>164</v>
      </c>
      <c r="K7" s="20" t="s">
        <v>164</v>
      </c>
      <c r="L7" s="20" t="s">
        <v>164</v>
      </c>
      <c r="M7" s="20" t="s">
        <v>165</v>
      </c>
      <c r="N7" s="20" t="s">
        <v>165</v>
      </c>
      <c r="O7" s="20" t="s">
        <v>165</v>
      </c>
      <c r="P7" s="20" t="s">
        <v>166</v>
      </c>
      <c r="Q7" s="20" t="s">
        <v>166</v>
      </c>
      <c r="R7" s="20" t="s">
        <v>166</v>
      </c>
      <c r="S7" s="18"/>
      <c r="T7" s="18"/>
      <c r="U7" s="18"/>
      <c r="V7" s="40"/>
    </row>
    <row r="8" spans="1:22" ht="15" customHeight="1" x14ac:dyDescent="0.15">
      <c r="A8" s="2" t="s">
        <v>11</v>
      </c>
      <c r="B8" s="4">
        <v>105</v>
      </c>
      <c r="I8" s="15" t="s">
        <v>156</v>
      </c>
      <c r="J8" s="16"/>
      <c r="K8" s="16"/>
      <c r="L8" s="16"/>
      <c r="M8" s="16"/>
      <c r="N8" s="19" t="s">
        <v>165</v>
      </c>
      <c r="O8" s="19" t="s">
        <v>165</v>
      </c>
      <c r="P8" s="19" t="s">
        <v>166</v>
      </c>
      <c r="Q8" s="19" t="s">
        <v>166</v>
      </c>
      <c r="R8" s="19" t="s">
        <v>166</v>
      </c>
      <c r="S8" s="18"/>
      <c r="T8" s="18"/>
      <c r="U8" s="18"/>
      <c r="V8" s="21" t="s">
        <v>148</v>
      </c>
    </row>
    <row r="9" spans="1:22" ht="15" customHeight="1" x14ac:dyDescent="0.15">
      <c r="A9" s="2" t="s">
        <v>12</v>
      </c>
      <c r="B9" s="3" t="s">
        <v>13</v>
      </c>
      <c r="I9" s="15" t="s">
        <v>157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2" ht="15" customHeight="1" x14ac:dyDescent="0.15">
      <c r="A10" s="2" t="s">
        <v>14</v>
      </c>
      <c r="B10" s="3" t="s">
        <v>15</v>
      </c>
      <c r="I10" s="22" t="s">
        <v>167</v>
      </c>
      <c r="N10" s="22" t="s">
        <v>197</v>
      </c>
      <c r="O10" s="23"/>
      <c r="S10" s="22" t="s">
        <v>198</v>
      </c>
    </row>
    <row r="11" spans="1:22" ht="15" customHeight="1" x14ac:dyDescent="0.15">
      <c r="A11" s="2" t="s">
        <v>16</v>
      </c>
      <c r="B11" s="3" t="s">
        <v>17</v>
      </c>
      <c r="I11" s="25" t="s">
        <v>148</v>
      </c>
      <c r="J11" s="24"/>
      <c r="K11" s="26" t="s">
        <v>149</v>
      </c>
      <c r="L11" s="24"/>
      <c r="M11" s="24"/>
      <c r="N11" s="25" t="s">
        <v>148</v>
      </c>
      <c r="O11" s="24"/>
      <c r="P11" s="26" t="s">
        <v>149</v>
      </c>
      <c r="R11" s="24"/>
      <c r="S11" s="25" t="s">
        <v>148</v>
      </c>
      <c r="T11" s="24"/>
      <c r="U11" s="26" t="s">
        <v>149</v>
      </c>
    </row>
    <row r="12" spans="1:22" ht="15" customHeight="1" x14ac:dyDescent="0.15">
      <c r="A12" s="2" t="s">
        <v>18</v>
      </c>
      <c r="B12" s="3" t="s">
        <v>19</v>
      </c>
      <c r="I12" s="30" t="s">
        <v>168</v>
      </c>
      <c r="J12" s="31">
        <v>21.203165248500401</v>
      </c>
      <c r="K12" s="31">
        <v>27.1065586548285</v>
      </c>
      <c r="N12" s="30" t="s">
        <v>177</v>
      </c>
      <c r="O12" s="31">
        <v>25.288241410238999</v>
      </c>
      <c r="P12" s="31">
        <v>31.145578157968099</v>
      </c>
      <c r="S12" s="30" t="s">
        <v>186</v>
      </c>
      <c r="T12" s="31">
        <v>26.870601717605702</v>
      </c>
      <c r="U12" s="31">
        <v>33.2656478955453</v>
      </c>
    </row>
    <row r="13" spans="1:22" ht="15" customHeight="1" x14ac:dyDescent="0.15">
      <c r="A13" s="2" t="s">
        <v>20</v>
      </c>
      <c r="B13" s="3" t="s">
        <v>21</v>
      </c>
      <c r="I13" s="30" t="s">
        <v>169</v>
      </c>
      <c r="J13" s="31">
        <v>21.017047757708301</v>
      </c>
      <c r="K13" s="31">
        <v>27.032247993362699</v>
      </c>
      <c r="N13" s="30" t="s">
        <v>178</v>
      </c>
      <c r="O13" s="31">
        <v>25.230445871891799</v>
      </c>
      <c r="P13" s="31">
        <v>31.0332311349474</v>
      </c>
      <c r="S13" s="30" t="s">
        <v>187</v>
      </c>
      <c r="T13" s="31">
        <v>26.967513706906502</v>
      </c>
      <c r="U13" s="31">
        <v>32.930885931019503</v>
      </c>
    </row>
    <row r="14" spans="1:22" ht="15" customHeight="1" x14ac:dyDescent="0.15">
      <c r="I14" s="30" t="s">
        <v>171</v>
      </c>
      <c r="J14" s="31">
        <v>21.083452535272801</v>
      </c>
      <c r="K14" s="31">
        <v>27.018050080705098</v>
      </c>
      <c r="N14" s="30" t="s">
        <v>179</v>
      </c>
      <c r="O14" s="31">
        <v>25.2827600879464</v>
      </c>
      <c r="P14" s="31">
        <v>30.9786143771132</v>
      </c>
      <c r="S14" s="30" t="s">
        <v>188</v>
      </c>
      <c r="T14" s="31">
        <v>26.8852785194644</v>
      </c>
      <c r="U14" s="31">
        <v>33.182240263085603</v>
      </c>
    </row>
    <row r="15" spans="1:22" ht="15" customHeight="1" x14ac:dyDescent="0.15">
      <c r="A15" s="2" t="s">
        <v>22</v>
      </c>
      <c r="B15" s="3" t="s">
        <v>23</v>
      </c>
      <c r="I15" s="30" t="s">
        <v>170</v>
      </c>
      <c r="J15" s="31">
        <v>28.938582213112198</v>
      </c>
      <c r="K15" s="31">
        <v>36.927925730983397</v>
      </c>
      <c r="N15" s="30" t="s">
        <v>180</v>
      </c>
      <c r="O15" s="31">
        <v>36.154115171515599</v>
      </c>
      <c r="P15" s="31"/>
      <c r="S15" s="30" t="s">
        <v>189</v>
      </c>
      <c r="T15" s="31">
        <v>21.1938165871012</v>
      </c>
      <c r="U15" s="31">
        <v>27.433943118376501</v>
      </c>
    </row>
    <row r="16" spans="1:22" ht="15" customHeight="1" x14ac:dyDescent="0.15">
      <c r="A16" s="2" t="s">
        <v>24</v>
      </c>
      <c r="B16" s="5">
        <v>3</v>
      </c>
      <c r="I16" s="30" t="s">
        <v>172</v>
      </c>
      <c r="J16" s="31">
        <v>28.717565948468401</v>
      </c>
      <c r="K16" s="31">
        <v>33.713817202999302</v>
      </c>
      <c r="N16" s="30" t="s">
        <v>181</v>
      </c>
      <c r="O16" s="31">
        <v>34.609227951804002</v>
      </c>
      <c r="P16" s="31"/>
      <c r="S16" s="30" t="s">
        <v>190</v>
      </c>
      <c r="T16" s="31">
        <v>21.246248366907999</v>
      </c>
      <c r="U16" s="31">
        <v>27.436091483465301</v>
      </c>
    </row>
    <row r="17" spans="1:28" ht="15" customHeight="1" x14ac:dyDescent="0.15">
      <c r="A17" s="2" t="s">
        <v>25</v>
      </c>
      <c r="B17" s="5">
        <v>6</v>
      </c>
      <c r="I17" s="30" t="s">
        <v>173</v>
      </c>
      <c r="J17" s="31">
        <v>28.7636267822019</v>
      </c>
      <c r="K17" s="31">
        <v>37.562891337491202</v>
      </c>
      <c r="N17" s="30" t="s">
        <v>182</v>
      </c>
      <c r="O17" s="31">
        <v>35.115725882529397</v>
      </c>
      <c r="P17" s="31"/>
      <c r="S17" s="30" t="s">
        <v>191</v>
      </c>
      <c r="T17" s="31">
        <v>21.281753667070799</v>
      </c>
      <c r="U17" s="31">
        <v>27.6140549816792</v>
      </c>
    </row>
    <row r="18" spans="1:28" ht="15" customHeight="1" x14ac:dyDescent="0.15">
      <c r="I18" s="30" t="s">
        <v>174</v>
      </c>
      <c r="J18" s="31">
        <v>18.340055799096401</v>
      </c>
      <c r="K18" s="31">
        <v>25.329068676534</v>
      </c>
      <c r="N18" s="30" t="s">
        <v>183</v>
      </c>
      <c r="O18" s="31">
        <v>17.944239255339198</v>
      </c>
      <c r="P18" s="31">
        <v>25.180056184745599</v>
      </c>
      <c r="S18" s="30" t="s">
        <v>192</v>
      </c>
      <c r="T18" s="31">
        <v>27.140950148314801</v>
      </c>
      <c r="U18" s="31">
        <v>34.984641085949498</v>
      </c>
    </row>
    <row r="19" spans="1:28" ht="15" customHeight="1" x14ac:dyDescent="0.15">
      <c r="I19" s="30" t="s">
        <v>175</v>
      </c>
      <c r="J19" s="31">
        <v>18.3134644071806</v>
      </c>
      <c r="K19" s="31">
        <v>25.858041857863199</v>
      </c>
      <c r="N19" s="30" t="s">
        <v>184</v>
      </c>
      <c r="O19" s="31">
        <v>18.082394356293399</v>
      </c>
      <c r="P19" s="31">
        <v>25.277339755872902</v>
      </c>
      <c r="S19" s="30" t="s">
        <v>193</v>
      </c>
      <c r="T19" s="31">
        <v>27.1126089883949</v>
      </c>
      <c r="U19" s="31">
        <v>35.517238021356803</v>
      </c>
    </row>
    <row r="20" spans="1:28" ht="15" customHeight="1" x14ac:dyDescent="0.15">
      <c r="A20" s="6" t="s">
        <v>26</v>
      </c>
      <c r="B20" s="6" t="s">
        <v>27</v>
      </c>
      <c r="C20" s="6" t="s">
        <v>28</v>
      </c>
      <c r="D20" s="6" t="s">
        <v>29</v>
      </c>
      <c r="E20" s="6" t="s">
        <v>30</v>
      </c>
      <c r="F20" s="6" t="s">
        <v>31</v>
      </c>
      <c r="G20" s="6" t="s">
        <v>32</v>
      </c>
      <c r="I20" s="30" t="s">
        <v>176</v>
      </c>
      <c r="J20" s="31">
        <v>18.189927422434199</v>
      </c>
      <c r="K20" s="31">
        <v>25.2675585864257</v>
      </c>
      <c r="N20" s="30" t="s">
        <v>185</v>
      </c>
      <c r="O20" s="31">
        <v>17.9921836504382</v>
      </c>
      <c r="P20" s="31">
        <v>25.126860203705</v>
      </c>
      <c r="S20" s="30" t="s">
        <v>194</v>
      </c>
      <c r="T20" s="31">
        <v>27.118954857194101</v>
      </c>
      <c r="U20" s="31">
        <v>36.0166920487206</v>
      </c>
    </row>
    <row r="21" spans="1:28" ht="15" customHeight="1" x14ac:dyDescent="0.15">
      <c r="A21" s="2" t="s">
        <v>33</v>
      </c>
      <c r="B21" s="3" t="s">
        <v>34</v>
      </c>
      <c r="C21" s="6" t="s">
        <v>35</v>
      </c>
      <c r="D21" s="6" t="s">
        <v>36</v>
      </c>
      <c r="E21" s="6" t="s">
        <v>37</v>
      </c>
      <c r="F21" s="7">
        <v>21.203165248500401</v>
      </c>
    </row>
    <row r="22" spans="1:28" ht="15" customHeight="1" x14ac:dyDescent="0.2">
      <c r="A22" s="2" t="s">
        <v>38</v>
      </c>
      <c r="B22" s="3" t="s">
        <v>34</v>
      </c>
      <c r="C22" s="6" t="s">
        <v>35</v>
      </c>
      <c r="D22" s="6" t="s">
        <v>36</v>
      </c>
      <c r="E22" s="6" t="s">
        <v>37</v>
      </c>
      <c r="F22" s="7">
        <v>21.017047757708301</v>
      </c>
      <c r="I22" s="27" t="s">
        <v>30</v>
      </c>
      <c r="J22" s="27" t="s">
        <v>149</v>
      </c>
      <c r="K22" s="32" t="s">
        <v>148</v>
      </c>
      <c r="L22" s="28" t="s">
        <v>142</v>
      </c>
      <c r="M22" s="29" t="s">
        <v>143</v>
      </c>
      <c r="N22" s="28" t="s">
        <v>144</v>
      </c>
      <c r="O22" s="29" t="s">
        <v>145</v>
      </c>
      <c r="P22" s="29" t="s">
        <v>146</v>
      </c>
      <c r="Q22" s="29" t="s">
        <v>147</v>
      </c>
      <c r="S22" s="33" t="s">
        <v>195</v>
      </c>
      <c r="AA22" s="37" t="e">
        <f>AVERAGE(Y25:Y33)</f>
        <v>#DIV/0!</v>
      </c>
    </row>
    <row r="23" spans="1:28" ht="15" customHeight="1" x14ac:dyDescent="0.15">
      <c r="A23" s="2" t="s">
        <v>39</v>
      </c>
      <c r="B23" s="3" t="s">
        <v>34</v>
      </c>
      <c r="C23" s="6" t="s">
        <v>35</v>
      </c>
      <c r="D23" s="6" t="s">
        <v>36</v>
      </c>
      <c r="E23" s="6" t="s">
        <v>37</v>
      </c>
      <c r="F23" s="7">
        <v>21.083452535272801</v>
      </c>
      <c r="I23" s="30" t="s">
        <v>168</v>
      </c>
      <c r="J23" s="34">
        <v>27.1065586548285</v>
      </c>
      <c r="K23" s="34">
        <v>21.203165248500401</v>
      </c>
      <c r="L23" s="10">
        <f>J23-K23</f>
        <v>5.9033934063280995</v>
      </c>
      <c r="M23" s="10">
        <v>5.95</v>
      </c>
      <c r="N23" s="10">
        <f>L23-M23</f>
        <v>-4.6606593671900676E-2</v>
      </c>
      <c r="O23" s="11">
        <f>2^-N23</f>
        <v>1.0328327076919068</v>
      </c>
      <c r="P23" s="11">
        <f>AVERAGE(O23:O25)</f>
        <v>0.99979290592621572</v>
      </c>
      <c r="Q23" s="12">
        <f>_xlfn.STDEV.P(O23:O25)</f>
        <v>3.2380987810729497E-2</v>
      </c>
      <c r="R23" s="35"/>
      <c r="S23" s="36">
        <f>AVERAGE(L23,L24,L25)</f>
        <v>5.9510637291382649</v>
      </c>
    </row>
    <row r="24" spans="1:28" ht="15" customHeight="1" x14ac:dyDescent="0.15">
      <c r="A24" s="2" t="s">
        <v>40</v>
      </c>
      <c r="B24" s="3" t="s">
        <v>34</v>
      </c>
      <c r="C24" s="6" t="s">
        <v>35</v>
      </c>
      <c r="D24" s="6" t="s">
        <v>36</v>
      </c>
      <c r="E24" s="6" t="s">
        <v>41</v>
      </c>
      <c r="F24" s="7">
        <v>25.288241410238999</v>
      </c>
      <c r="I24" s="30" t="s">
        <v>169</v>
      </c>
      <c r="J24" s="34">
        <v>27.032247993362699</v>
      </c>
      <c r="K24" s="34">
        <v>21.017047757708301</v>
      </c>
      <c r="L24" s="10">
        <f t="shared" ref="L24:L31" si="0">J24-K24</f>
        <v>6.0152002356543974</v>
      </c>
      <c r="M24" s="10">
        <v>5.95</v>
      </c>
      <c r="N24" s="10">
        <f>L24-M24</f>
        <v>6.5200235654397254E-2</v>
      </c>
      <c r="O24" s="11">
        <f t="shared" ref="O24:O30" si="1">2^-N24</f>
        <v>0.95581264849323067</v>
      </c>
      <c r="P24" s="12"/>
      <c r="Q24" s="12"/>
      <c r="R24" s="35"/>
      <c r="S24" s="35"/>
    </row>
    <row r="25" spans="1:28" ht="15" customHeight="1" x14ac:dyDescent="0.15">
      <c r="A25" s="2" t="s">
        <v>42</v>
      </c>
      <c r="B25" s="3" t="s">
        <v>34</v>
      </c>
      <c r="C25" s="6" t="s">
        <v>35</v>
      </c>
      <c r="D25" s="6" t="s">
        <v>36</v>
      </c>
      <c r="E25" s="6" t="s">
        <v>41</v>
      </c>
      <c r="F25" s="7">
        <v>25.230445871891799</v>
      </c>
      <c r="I25" s="30" t="s">
        <v>171</v>
      </c>
      <c r="J25" s="34">
        <v>27.018050080705098</v>
      </c>
      <c r="K25" s="34">
        <v>21.083452535272801</v>
      </c>
      <c r="L25" s="10">
        <f>J25-K25</f>
        <v>5.9345975454322968</v>
      </c>
      <c r="M25" s="10">
        <v>5.95</v>
      </c>
      <c r="N25" s="10">
        <f t="shared" ref="N25:N31" si="2">L25-M25</f>
        <v>-1.5402454567703394E-2</v>
      </c>
      <c r="O25" s="11">
        <f>2^-N25</f>
        <v>1.0107333615935101</v>
      </c>
      <c r="P25" s="12"/>
      <c r="Q25" s="12"/>
      <c r="R25" s="35"/>
      <c r="S25" s="35"/>
      <c r="U25" s="30"/>
      <c r="W25" s="31"/>
      <c r="X25" s="31"/>
      <c r="Y25" s="37"/>
      <c r="Z25" s="37"/>
      <c r="AA25" s="37"/>
      <c r="AB25" s="38"/>
    </row>
    <row r="26" spans="1:28" ht="15" customHeight="1" x14ac:dyDescent="0.15">
      <c r="A26" s="2" t="s">
        <v>43</v>
      </c>
      <c r="B26" s="3" t="s">
        <v>34</v>
      </c>
      <c r="C26" s="6" t="s">
        <v>35</v>
      </c>
      <c r="D26" s="6" t="s">
        <v>36</v>
      </c>
      <c r="E26" s="6" t="s">
        <v>41</v>
      </c>
      <c r="F26" s="7">
        <v>25.2827600879464</v>
      </c>
      <c r="I26" s="30" t="s">
        <v>170</v>
      </c>
      <c r="J26" s="34">
        <v>36.927925730983397</v>
      </c>
      <c r="K26" s="34">
        <v>28.938582213112198</v>
      </c>
      <c r="L26" s="10">
        <f t="shared" si="0"/>
        <v>7.9893435178711982</v>
      </c>
      <c r="M26" s="10">
        <v>5.95</v>
      </c>
      <c r="N26" s="10">
        <f>L26-M26</f>
        <v>2.0393435178711981</v>
      </c>
      <c r="O26" s="11">
        <f>2^-N26</f>
        <v>0.24327441095128349</v>
      </c>
      <c r="P26" s="11">
        <f>AVERAGE(O26:O28)</f>
        <v>0.77298011403702949</v>
      </c>
      <c r="Q26" s="12">
        <f>_xlfn.STDEV.S(O26:O28)</f>
        <v>1.0093368513565533</v>
      </c>
      <c r="R26" s="35"/>
      <c r="S26" s="35"/>
      <c r="U26" s="30"/>
      <c r="W26" s="31"/>
      <c r="X26" s="31"/>
      <c r="Y26" s="37"/>
      <c r="Z26" s="37"/>
      <c r="AA26" s="37"/>
      <c r="AB26" s="38"/>
    </row>
    <row r="27" spans="1:28" ht="15" customHeight="1" x14ac:dyDescent="0.15">
      <c r="A27" s="2" t="s">
        <v>44</v>
      </c>
      <c r="B27" s="3" t="s">
        <v>34</v>
      </c>
      <c r="C27" s="6" t="s">
        <v>35</v>
      </c>
      <c r="D27" s="6" t="s">
        <v>36</v>
      </c>
      <c r="E27" s="6" t="s">
        <v>45</v>
      </c>
      <c r="F27" s="7">
        <v>26.870601717605702</v>
      </c>
      <c r="I27" s="30" t="s">
        <v>172</v>
      </c>
      <c r="J27" s="34">
        <v>33.713817202999302</v>
      </c>
      <c r="K27" s="34">
        <v>28.717565948468401</v>
      </c>
      <c r="L27" s="10">
        <f t="shared" si="0"/>
        <v>4.9962512545309004</v>
      </c>
      <c r="M27" s="10">
        <v>5.95</v>
      </c>
      <c r="N27" s="10">
        <f t="shared" si="2"/>
        <v>-0.95374874546909982</v>
      </c>
      <c r="O27" s="11">
        <f t="shared" si="1"/>
        <v>1.9368990257752516</v>
      </c>
      <c r="P27" s="12"/>
      <c r="Q27" s="12"/>
      <c r="R27" s="35"/>
      <c r="S27" s="35"/>
      <c r="U27" s="30"/>
      <c r="W27" s="31"/>
      <c r="X27" s="31"/>
      <c r="Y27" s="37"/>
      <c r="Z27" s="37"/>
      <c r="AA27" s="37"/>
      <c r="AB27" s="38"/>
    </row>
    <row r="28" spans="1:28" ht="15" customHeight="1" x14ac:dyDescent="0.15">
      <c r="A28" s="2" t="s">
        <v>46</v>
      </c>
      <c r="B28" s="3" t="s">
        <v>34</v>
      </c>
      <c r="C28" s="6" t="s">
        <v>35</v>
      </c>
      <c r="D28" s="6" t="s">
        <v>36</v>
      </c>
      <c r="E28" s="6" t="s">
        <v>45</v>
      </c>
      <c r="F28" s="7">
        <v>26.967513706906502</v>
      </c>
      <c r="I28" s="30" t="s">
        <v>173</v>
      </c>
      <c r="J28" s="34">
        <v>37.562891337491202</v>
      </c>
      <c r="K28" s="34">
        <v>28.7636267822019</v>
      </c>
      <c r="L28" s="10">
        <f>J28-K28</f>
        <v>8.7992645552893016</v>
      </c>
      <c r="M28" s="10">
        <v>5.95</v>
      </c>
      <c r="N28" s="10">
        <f>L28-M28</f>
        <v>2.8492645552893014</v>
      </c>
      <c r="O28" s="11">
        <f>2^-N28</f>
        <v>0.13876690538455311</v>
      </c>
      <c r="P28" s="12"/>
      <c r="Q28" s="12"/>
      <c r="R28" s="35"/>
      <c r="S28" s="35"/>
      <c r="U28" s="30"/>
      <c r="W28" s="31"/>
      <c r="X28" s="31"/>
      <c r="Y28" s="37"/>
      <c r="Z28" s="37"/>
      <c r="AA28" s="37"/>
      <c r="AB28" s="38"/>
    </row>
    <row r="29" spans="1:28" ht="15" customHeight="1" x14ac:dyDescent="0.15">
      <c r="A29" s="2" t="s">
        <v>47</v>
      </c>
      <c r="B29" s="3" t="s">
        <v>34</v>
      </c>
      <c r="C29" s="6" t="s">
        <v>35</v>
      </c>
      <c r="D29" s="6" t="s">
        <v>36</v>
      </c>
      <c r="E29" s="6" t="s">
        <v>45</v>
      </c>
      <c r="F29" s="7">
        <v>26.8852785194644</v>
      </c>
      <c r="I29" s="30" t="s">
        <v>174</v>
      </c>
      <c r="J29" s="34">
        <v>25.329068676534</v>
      </c>
      <c r="K29" s="34">
        <v>18.340055799096401</v>
      </c>
      <c r="L29" s="10">
        <f t="shared" si="0"/>
        <v>6.9890128774375988</v>
      </c>
      <c r="M29" s="10">
        <v>5.95</v>
      </c>
      <c r="N29" s="10">
        <f t="shared" si="2"/>
        <v>1.0390128774375986</v>
      </c>
      <c r="O29" s="11">
        <f t="shared" si="1"/>
        <v>0.48666034314918771</v>
      </c>
      <c r="P29" s="11">
        <f>AVERAGE(O29:O31)</f>
        <v>0.42514870424594847</v>
      </c>
      <c r="Q29" s="12">
        <f>_xlfn.STDEV.P(O29:O31)</f>
        <v>6.7534293366920739E-2</v>
      </c>
      <c r="R29" s="35"/>
      <c r="S29" s="35"/>
      <c r="U29" s="30"/>
      <c r="W29" s="31"/>
      <c r="X29" s="31"/>
      <c r="Y29" s="37"/>
      <c r="Z29" s="37"/>
      <c r="AA29" s="37"/>
      <c r="AB29" s="38"/>
    </row>
    <row r="30" spans="1:28" ht="15" customHeight="1" x14ac:dyDescent="0.15">
      <c r="A30" s="2" t="s">
        <v>48</v>
      </c>
      <c r="B30" s="3" t="s">
        <v>34</v>
      </c>
      <c r="C30" s="6" t="s">
        <v>49</v>
      </c>
      <c r="D30" s="6" t="s">
        <v>36</v>
      </c>
      <c r="E30" s="6" t="s">
        <v>50</v>
      </c>
      <c r="I30" s="30" t="s">
        <v>175</v>
      </c>
      <c r="J30" s="34">
        <v>25.858041857863199</v>
      </c>
      <c r="K30" s="34">
        <v>18.3134644071806</v>
      </c>
      <c r="L30" s="10">
        <f t="shared" si="0"/>
        <v>7.5445774506825991</v>
      </c>
      <c r="M30" s="10">
        <v>5.95</v>
      </c>
      <c r="N30" s="10">
        <f t="shared" si="2"/>
        <v>1.5945774506825989</v>
      </c>
      <c r="O30" s="11">
        <f t="shared" si="1"/>
        <v>0.33111919452394817</v>
      </c>
      <c r="P30" s="12"/>
      <c r="Q30" s="12"/>
      <c r="R30" s="35"/>
      <c r="S30" s="35"/>
      <c r="U30" s="30"/>
      <c r="W30" s="31"/>
      <c r="X30" s="31"/>
      <c r="Y30" s="37"/>
      <c r="Z30" s="37"/>
      <c r="AA30" s="37"/>
      <c r="AB30" s="38"/>
    </row>
    <row r="31" spans="1:28" ht="15" customHeight="1" x14ac:dyDescent="0.15">
      <c r="A31" s="2" t="s">
        <v>51</v>
      </c>
      <c r="B31" s="3" t="s">
        <v>34</v>
      </c>
      <c r="C31" s="6" t="s">
        <v>49</v>
      </c>
      <c r="D31" s="6" t="s">
        <v>36</v>
      </c>
      <c r="E31" s="6" t="s">
        <v>50</v>
      </c>
      <c r="I31" s="30" t="s">
        <v>176</v>
      </c>
      <c r="J31" s="34">
        <v>25.2675585864257</v>
      </c>
      <c r="K31" s="34">
        <v>18.189927422434199</v>
      </c>
      <c r="L31" s="10">
        <f t="shared" si="0"/>
        <v>7.0776311639915015</v>
      </c>
      <c r="M31" s="10">
        <v>5.95</v>
      </c>
      <c r="N31" s="10">
        <f t="shared" si="2"/>
        <v>1.1276311639915013</v>
      </c>
      <c r="O31" s="11">
        <f>2^-N31</f>
        <v>0.45766657506470959</v>
      </c>
      <c r="P31" s="12"/>
      <c r="Q31" s="12"/>
      <c r="R31" s="35"/>
      <c r="S31" s="35"/>
      <c r="U31" s="30"/>
      <c r="W31" s="31"/>
      <c r="X31" s="31"/>
      <c r="Y31" s="37"/>
      <c r="Z31" s="37"/>
      <c r="AA31" s="37"/>
      <c r="AB31" s="38"/>
    </row>
    <row r="32" spans="1:28" ht="15" customHeight="1" x14ac:dyDescent="0.15">
      <c r="A32" s="2" t="s">
        <v>52</v>
      </c>
      <c r="B32" s="3" t="s">
        <v>34</v>
      </c>
      <c r="C32" s="6" t="s">
        <v>49</v>
      </c>
      <c r="D32" s="6" t="s">
        <v>36</v>
      </c>
      <c r="E32" s="6" t="s">
        <v>50</v>
      </c>
      <c r="M32" s="10"/>
      <c r="U32" s="30"/>
      <c r="W32" s="31"/>
      <c r="X32" s="31"/>
      <c r="Y32" s="37"/>
      <c r="Z32" s="37"/>
      <c r="AA32" s="37"/>
      <c r="AB32" s="38"/>
    </row>
    <row r="33" spans="1:28" ht="15" customHeight="1" x14ac:dyDescent="0.15">
      <c r="A33" s="2" t="s">
        <v>53</v>
      </c>
      <c r="B33" s="3" t="s">
        <v>34</v>
      </c>
      <c r="C33" s="6" t="s">
        <v>54</v>
      </c>
      <c r="D33" s="6" t="s">
        <v>36</v>
      </c>
      <c r="E33" s="6" t="s">
        <v>37</v>
      </c>
      <c r="F33" s="7">
        <v>28.938582213112198</v>
      </c>
      <c r="I33" s="30" t="s">
        <v>177</v>
      </c>
      <c r="J33" s="34">
        <v>31.145578157968099</v>
      </c>
      <c r="K33" s="34">
        <v>25.288241410238999</v>
      </c>
      <c r="L33" s="10">
        <f>J33-K33</f>
        <v>5.8573367477291001</v>
      </c>
      <c r="M33" s="10">
        <v>5.95</v>
      </c>
      <c r="N33" s="10">
        <f>L33-M33</f>
        <v>-9.2663252270900109E-2</v>
      </c>
      <c r="O33" s="11">
        <f>2^-N33</f>
        <v>1.0663368519766268</v>
      </c>
      <c r="P33" s="11">
        <f>AVERAGE(O33:O35)</f>
        <v>1.1221318598125263</v>
      </c>
      <c r="Q33" s="12">
        <f>_xlfn.STDEV.P(O33:O35)</f>
        <v>5.2596378244585906E-2</v>
      </c>
      <c r="R33" s="35"/>
      <c r="S33" s="36"/>
      <c r="U33" s="30"/>
      <c r="W33" s="31"/>
      <c r="X33" s="31"/>
      <c r="Y33" s="37"/>
      <c r="Z33" s="37"/>
      <c r="AA33" s="37"/>
      <c r="AB33" s="38"/>
    </row>
    <row r="34" spans="1:28" ht="15" customHeight="1" x14ac:dyDescent="0.15">
      <c r="A34" s="2" t="s">
        <v>55</v>
      </c>
      <c r="B34" s="3" t="s">
        <v>34</v>
      </c>
      <c r="C34" s="6" t="s">
        <v>54</v>
      </c>
      <c r="D34" s="6" t="s">
        <v>36</v>
      </c>
      <c r="E34" s="6" t="s">
        <v>37</v>
      </c>
      <c r="F34" s="7">
        <v>28.717565948468401</v>
      </c>
      <c r="I34" s="30" t="s">
        <v>178</v>
      </c>
      <c r="J34" s="34">
        <v>31.0332311349474</v>
      </c>
      <c r="K34" s="34">
        <v>25.230445871891799</v>
      </c>
      <c r="L34" s="10">
        <f t="shared" ref="L34:L37" si="3">J34-K34</f>
        <v>5.8027852630556005</v>
      </c>
      <c r="M34" s="10">
        <v>5.95</v>
      </c>
      <c r="N34" s="10">
        <f>L34-M34</f>
        <v>-0.14721473694439968</v>
      </c>
      <c r="O34" s="11">
        <f t="shared" ref="O34" si="4">2^-N34</f>
        <v>1.1074294067807884</v>
      </c>
      <c r="P34" s="12"/>
      <c r="Q34" s="12"/>
      <c r="R34" s="35"/>
      <c r="S34" s="35"/>
      <c r="U34" s="30"/>
      <c r="W34" s="31"/>
      <c r="X34" s="31"/>
      <c r="Y34" s="37"/>
      <c r="Z34" s="37"/>
      <c r="AA34" s="37"/>
      <c r="AB34" s="38"/>
    </row>
    <row r="35" spans="1:28" ht="15" customHeight="1" x14ac:dyDescent="0.15">
      <c r="A35" s="2" t="s">
        <v>56</v>
      </c>
      <c r="B35" s="3" t="s">
        <v>34</v>
      </c>
      <c r="C35" s="6" t="s">
        <v>54</v>
      </c>
      <c r="D35" s="6" t="s">
        <v>36</v>
      </c>
      <c r="E35" s="6" t="s">
        <v>37</v>
      </c>
      <c r="F35" s="7">
        <v>28.7636267822019</v>
      </c>
      <c r="I35" s="30" t="s">
        <v>179</v>
      </c>
      <c r="J35" s="34">
        <v>30.9786143771132</v>
      </c>
      <c r="K35" s="34">
        <v>25.2827600879464</v>
      </c>
      <c r="L35" s="10">
        <f t="shared" si="3"/>
        <v>5.6958542891667996</v>
      </c>
      <c r="M35" s="10">
        <v>5.95</v>
      </c>
      <c r="N35" s="10">
        <f>L35-M35</f>
        <v>-0.25414571083320059</v>
      </c>
      <c r="O35" s="11">
        <f>2^-N35</f>
        <v>1.1926293206801639</v>
      </c>
      <c r="P35" s="12"/>
      <c r="Q35" s="12"/>
      <c r="R35" s="35"/>
      <c r="S35" s="35"/>
      <c r="U35" s="30"/>
      <c r="W35" s="31"/>
      <c r="X35" s="31"/>
      <c r="Y35" s="37"/>
      <c r="Z35" s="37"/>
      <c r="AA35" s="37"/>
      <c r="AB35" s="38"/>
    </row>
    <row r="36" spans="1:28" ht="15" customHeight="1" x14ac:dyDescent="0.15">
      <c r="A36" s="2" t="s">
        <v>57</v>
      </c>
      <c r="B36" s="3" t="s">
        <v>34</v>
      </c>
      <c r="C36" s="6" t="s">
        <v>54</v>
      </c>
      <c r="D36" s="6" t="s">
        <v>36</v>
      </c>
      <c r="E36" s="6" t="s">
        <v>41</v>
      </c>
      <c r="F36" s="7">
        <v>36.154115171515599</v>
      </c>
      <c r="I36" s="30" t="s">
        <v>180</v>
      </c>
      <c r="J36" s="34" t="s">
        <v>196</v>
      </c>
      <c r="K36" s="34">
        <v>36.154115171515599</v>
      </c>
      <c r="L36" s="10" t="e">
        <f t="shared" si="3"/>
        <v>#VALUE!</v>
      </c>
      <c r="M36" s="10">
        <v>5.95</v>
      </c>
      <c r="N36" s="10" t="e">
        <f>L36-M36</f>
        <v>#VALUE!</v>
      </c>
      <c r="O36" s="11" t="e">
        <f>2^-N36</f>
        <v>#VALUE!</v>
      </c>
      <c r="P36" s="11" t="e">
        <f>AVERAGE(O36:O38)</f>
        <v>#VALUE!</v>
      </c>
      <c r="Q36" s="12" t="e">
        <f>_xlfn.STDEV.S(O36:O38)</f>
        <v>#VALUE!</v>
      </c>
      <c r="R36" s="35"/>
      <c r="S36" s="35"/>
      <c r="U36" s="30"/>
      <c r="W36" s="31"/>
      <c r="X36" s="31"/>
      <c r="Y36" s="37"/>
      <c r="Z36" s="37"/>
      <c r="AA36" s="37"/>
      <c r="AB36" s="38"/>
    </row>
    <row r="37" spans="1:28" ht="15" customHeight="1" x14ac:dyDescent="0.15">
      <c r="A37" s="2" t="s">
        <v>58</v>
      </c>
      <c r="B37" s="3" t="s">
        <v>34</v>
      </c>
      <c r="C37" s="6" t="s">
        <v>54</v>
      </c>
      <c r="D37" s="6" t="s">
        <v>36</v>
      </c>
      <c r="E37" s="6" t="s">
        <v>41</v>
      </c>
      <c r="F37" s="7">
        <v>34.609227951804002</v>
      </c>
      <c r="I37" s="30" t="s">
        <v>181</v>
      </c>
      <c r="J37" s="34" t="s">
        <v>196</v>
      </c>
      <c r="K37" s="34">
        <v>34.609227951804002</v>
      </c>
      <c r="L37" s="10" t="e">
        <f t="shared" si="3"/>
        <v>#VALUE!</v>
      </c>
      <c r="M37" s="10">
        <v>5.95</v>
      </c>
      <c r="N37" s="10" t="e">
        <f t="shared" ref="N37:N38" si="5">L37-M37</f>
        <v>#VALUE!</v>
      </c>
      <c r="O37" s="11" t="e">
        <f t="shared" ref="O37" si="6">2^-N37</f>
        <v>#VALUE!</v>
      </c>
      <c r="P37" s="12"/>
      <c r="Q37" s="12"/>
      <c r="R37" s="35"/>
      <c r="S37" s="35"/>
      <c r="U37" s="30"/>
      <c r="W37" s="31"/>
      <c r="X37" s="31"/>
      <c r="Y37" s="37"/>
      <c r="Z37" s="37"/>
      <c r="AA37" s="37"/>
      <c r="AB37" s="38"/>
    </row>
    <row r="38" spans="1:28" ht="15" customHeight="1" x14ac:dyDescent="0.15">
      <c r="A38" s="2" t="s">
        <v>59</v>
      </c>
      <c r="B38" s="3" t="s">
        <v>34</v>
      </c>
      <c r="C38" s="6" t="s">
        <v>54</v>
      </c>
      <c r="D38" s="6" t="s">
        <v>36</v>
      </c>
      <c r="E38" s="6" t="s">
        <v>41</v>
      </c>
      <c r="F38" s="7">
        <v>35.115725882529397</v>
      </c>
      <c r="I38" s="30" t="s">
        <v>182</v>
      </c>
      <c r="J38" s="34" t="s">
        <v>196</v>
      </c>
      <c r="K38" s="34">
        <v>35.115725882529397</v>
      </c>
      <c r="L38" s="10" t="e">
        <f>J38-K38</f>
        <v>#VALUE!</v>
      </c>
      <c r="M38" s="10">
        <v>5.95</v>
      </c>
      <c r="N38" s="10" t="e">
        <f t="shared" si="5"/>
        <v>#VALUE!</v>
      </c>
      <c r="O38" s="11" t="e">
        <f>2^-N38</f>
        <v>#VALUE!</v>
      </c>
      <c r="P38" s="12"/>
      <c r="Q38" s="12"/>
      <c r="R38" s="35"/>
      <c r="S38" s="35"/>
      <c r="U38" s="30"/>
      <c r="W38" s="31"/>
      <c r="X38" s="31"/>
      <c r="Y38" s="37"/>
      <c r="Z38" s="37"/>
      <c r="AA38" s="37"/>
      <c r="AB38" s="38"/>
    </row>
    <row r="39" spans="1:28" ht="15" customHeight="1" x14ac:dyDescent="0.15">
      <c r="A39" s="2" t="s">
        <v>60</v>
      </c>
      <c r="B39" s="3" t="s">
        <v>34</v>
      </c>
      <c r="C39" s="6" t="s">
        <v>54</v>
      </c>
      <c r="D39" s="6" t="s">
        <v>36</v>
      </c>
      <c r="E39" s="6" t="s">
        <v>45</v>
      </c>
      <c r="F39" s="7">
        <v>21.1938165871012</v>
      </c>
      <c r="I39" s="30" t="s">
        <v>183</v>
      </c>
      <c r="J39" s="34">
        <v>25.180056184745599</v>
      </c>
      <c r="K39" s="34">
        <v>17.944239255339198</v>
      </c>
      <c r="L39" s="10">
        <f t="shared" ref="L39:L41" si="7">J39-K39</f>
        <v>7.2358169294064005</v>
      </c>
      <c r="M39" s="10">
        <v>5.95</v>
      </c>
      <c r="N39" s="10">
        <f t="shared" ref="N39:N41" si="8">L39-M39</f>
        <v>1.2858169294064004</v>
      </c>
      <c r="O39" s="11">
        <f t="shared" ref="O39:O40" si="9">2^-N39</f>
        <v>0.41013849676592018</v>
      </c>
      <c r="P39" s="11">
        <f>AVERAGE(O39:O41)</f>
        <v>0.4239951729050333</v>
      </c>
      <c r="Q39" s="12">
        <f>_xlfn.STDEV.P(O39:O41)</f>
        <v>1.2247427371649381E-2</v>
      </c>
      <c r="R39" s="35"/>
      <c r="S39" s="35"/>
      <c r="U39" s="30"/>
      <c r="W39" s="31"/>
      <c r="X39" s="31"/>
      <c r="Y39" s="37"/>
      <c r="Z39" s="37"/>
      <c r="AA39" s="37"/>
      <c r="AB39" s="38"/>
    </row>
    <row r="40" spans="1:28" ht="15" customHeight="1" x14ac:dyDescent="0.15">
      <c r="A40" s="2" t="s">
        <v>61</v>
      </c>
      <c r="B40" s="3" t="s">
        <v>34</v>
      </c>
      <c r="C40" s="6" t="s">
        <v>54</v>
      </c>
      <c r="D40" s="6" t="s">
        <v>36</v>
      </c>
      <c r="E40" s="6" t="s">
        <v>45</v>
      </c>
      <c r="F40" s="7">
        <v>21.246248366907999</v>
      </c>
      <c r="I40" s="30" t="s">
        <v>184</v>
      </c>
      <c r="J40" s="34">
        <v>25.277339755872902</v>
      </c>
      <c r="K40" s="34">
        <v>18.082394356293399</v>
      </c>
      <c r="L40" s="10">
        <f t="shared" si="7"/>
        <v>7.1949453995795025</v>
      </c>
      <c r="M40" s="10">
        <v>5.95</v>
      </c>
      <c r="N40" s="10">
        <f t="shared" si="8"/>
        <v>1.2449453995795023</v>
      </c>
      <c r="O40" s="11">
        <f t="shared" si="9"/>
        <v>0.42192386594728237</v>
      </c>
      <c r="P40" s="12"/>
      <c r="Q40" s="12"/>
      <c r="R40" s="35"/>
      <c r="S40" s="35"/>
      <c r="U40" s="30"/>
      <c r="W40" s="31"/>
      <c r="X40" s="31"/>
      <c r="Y40" s="37"/>
      <c r="Z40" s="37"/>
      <c r="AA40" s="37"/>
      <c r="AB40" s="38"/>
    </row>
    <row r="41" spans="1:28" ht="15" customHeight="1" x14ac:dyDescent="0.15">
      <c r="A41" s="2" t="s">
        <v>62</v>
      </c>
      <c r="B41" s="3" t="s">
        <v>34</v>
      </c>
      <c r="C41" s="6" t="s">
        <v>54</v>
      </c>
      <c r="D41" s="6" t="s">
        <v>36</v>
      </c>
      <c r="E41" s="6" t="s">
        <v>45</v>
      </c>
      <c r="F41" s="7">
        <v>21.281753667070799</v>
      </c>
      <c r="I41" s="30" t="s">
        <v>185</v>
      </c>
      <c r="J41" s="34">
        <v>25.126860203705</v>
      </c>
      <c r="K41" s="34">
        <v>17.9921836504382</v>
      </c>
      <c r="L41" s="10">
        <f t="shared" si="7"/>
        <v>7.1346765532668002</v>
      </c>
      <c r="M41" s="10">
        <v>5.95</v>
      </c>
      <c r="N41" s="10">
        <f t="shared" si="8"/>
        <v>1.1846765532668</v>
      </c>
      <c r="O41" s="11">
        <f>2^-N41</f>
        <v>0.4399231560018973</v>
      </c>
      <c r="P41" s="12"/>
      <c r="Q41" s="12"/>
      <c r="R41" s="35"/>
      <c r="S41" s="35"/>
      <c r="U41" s="30"/>
      <c r="W41" s="31"/>
      <c r="X41" s="31"/>
      <c r="Y41" s="37"/>
      <c r="Z41" s="37"/>
      <c r="AA41" s="37"/>
      <c r="AB41" s="38"/>
    </row>
    <row r="42" spans="1:28" ht="15" customHeight="1" x14ac:dyDescent="0.15">
      <c r="A42" s="2" t="s">
        <v>63</v>
      </c>
      <c r="B42" s="3" t="s">
        <v>34</v>
      </c>
      <c r="C42" s="6" t="s">
        <v>49</v>
      </c>
      <c r="D42" s="6" t="s">
        <v>36</v>
      </c>
      <c r="E42" s="6" t="s">
        <v>50</v>
      </c>
      <c r="I42" s="9"/>
      <c r="M42" s="10"/>
      <c r="U42" s="30"/>
      <c r="W42" s="31"/>
      <c r="X42" s="31"/>
      <c r="Y42" s="37"/>
      <c r="Z42" s="37"/>
      <c r="AA42" s="37"/>
      <c r="AB42" s="38"/>
    </row>
    <row r="43" spans="1:28" ht="15" customHeight="1" x14ac:dyDescent="0.15">
      <c r="A43" s="2" t="s">
        <v>64</v>
      </c>
      <c r="B43" s="3" t="s">
        <v>34</v>
      </c>
      <c r="C43" s="6" t="s">
        <v>49</v>
      </c>
      <c r="D43" s="6" t="s">
        <v>36</v>
      </c>
      <c r="E43" s="6" t="s">
        <v>50</v>
      </c>
      <c r="I43" s="30" t="s">
        <v>186</v>
      </c>
      <c r="J43" s="34">
        <v>33.2656478955453</v>
      </c>
      <c r="K43" s="34">
        <v>26.870601717605702</v>
      </c>
      <c r="L43" s="10">
        <f>J43-K43</f>
        <v>6.395046177939598</v>
      </c>
      <c r="M43" s="10">
        <v>5.95</v>
      </c>
      <c r="N43" s="10">
        <f>L43-M43</f>
        <v>0.44504617793959778</v>
      </c>
      <c r="O43" s="11">
        <f>2^-N43</f>
        <v>0.73456080436083881</v>
      </c>
      <c r="P43" s="11">
        <f>AVERAGE(O43:O45)</f>
        <v>0.83719094990579734</v>
      </c>
      <c r="Q43" s="12">
        <f>_xlfn.STDEV.P(O43:O45)</f>
        <v>0.11062980234223183</v>
      </c>
      <c r="R43" s="35"/>
      <c r="S43" s="36"/>
    </row>
    <row r="44" spans="1:28" ht="15" customHeight="1" x14ac:dyDescent="0.15">
      <c r="A44" s="2" t="s">
        <v>65</v>
      </c>
      <c r="B44" s="3" t="s">
        <v>34</v>
      </c>
      <c r="C44" s="6" t="s">
        <v>49</v>
      </c>
      <c r="D44" s="6" t="s">
        <v>36</v>
      </c>
      <c r="E44" s="6" t="s">
        <v>50</v>
      </c>
      <c r="I44" s="30" t="s">
        <v>187</v>
      </c>
      <c r="J44" s="34">
        <v>32.930885931019503</v>
      </c>
      <c r="K44" s="34">
        <v>26.967513706906502</v>
      </c>
      <c r="L44" s="10">
        <f t="shared" ref="L44:L47" si="10">J44-K44</f>
        <v>5.9633722241130016</v>
      </c>
      <c r="M44" s="10">
        <v>5.95</v>
      </c>
      <c r="N44" s="10">
        <f>L44-M44</f>
        <v>1.337222411300143E-2</v>
      </c>
      <c r="O44" s="11">
        <f t="shared" ref="O44" si="11">2^-N44</f>
        <v>0.99077390457913117</v>
      </c>
      <c r="P44" s="12"/>
      <c r="Q44" s="12"/>
      <c r="R44" s="35"/>
      <c r="S44" s="35"/>
    </row>
    <row r="45" spans="1:28" ht="15" customHeight="1" x14ac:dyDescent="0.15">
      <c r="A45" s="2" t="s">
        <v>66</v>
      </c>
      <c r="B45" s="3" t="s">
        <v>34</v>
      </c>
      <c r="C45" s="6" t="s">
        <v>67</v>
      </c>
      <c r="D45" s="6" t="s">
        <v>36</v>
      </c>
      <c r="E45" s="6" t="s">
        <v>68</v>
      </c>
      <c r="F45" s="7">
        <v>18.340055799096401</v>
      </c>
      <c r="I45" s="30" t="s">
        <v>188</v>
      </c>
      <c r="J45" s="34">
        <v>33.182240263085603</v>
      </c>
      <c r="K45" s="34">
        <v>26.8852785194644</v>
      </c>
      <c r="L45" s="10">
        <f t="shared" si="10"/>
        <v>6.2969617436212033</v>
      </c>
      <c r="M45" s="10">
        <v>5.95</v>
      </c>
      <c r="N45" s="10">
        <f t="shared" ref="N45" si="12">L45-M45</f>
        <v>0.34696174362120313</v>
      </c>
      <c r="O45" s="11">
        <f>2^-N45</f>
        <v>0.78623814077742216</v>
      </c>
      <c r="P45" s="12"/>
      <c r="Q45" s="12"/>
      <c r="R45" s="35"/>
      <c r="S45" s="35"/>
    </row>
    <row r="46" spans="1:28" ht="15" customHeight="1" x14ac:dyDescent="0.15">
      <c r="A46" s="2" t="s">
        <v>69</v>
      </c>
      <c r="B46" s="3" t="s">
        <v>34</v>
      </c>
      <c r="C46" s="6" t="s">
        <v>67</v>
      </c>
      <c r="D46" s="6" t="s">
        <v>36</v>
      </c>
      <c r="E46" s="6" t="s">
        <v>68</v>
      </c>
      <c r="F46" s="7">
        <v>18.3134644071806</v>
      </c>
      <c r="I46" s="30" t="s">
        <v>189</v>
      </c>
      <c r="J46" s="34">
        <v>27.433943118376501</v>
      </c>
      <c r="K46" s="34">
        <v>21.1938165871012</v>
      </c>
      <c r="L46" s="10">
        <f t="shared" si="10"/>
        <v>6.2401265312753011</v>
      </c>
      <c r="M46" s="10">
        <v>5.95</v>
      </c>
      <c r="N46" s="10">
        <f>L46-M46</f>
        <v>0.29012653127530097</v>
      </c>
      <c r="O46" s="11">
        <f>2^-N46</f>
        <v>0.8178303277696054</v>
      </c>
      <c r="P46" s="11">
        <f>AVERAGE(O46:O48)</f>
        <v>0.81062683926161883</v>
      </c>
      <c r="Q46" s="12">
        <f>_xlfn.STDEV.S(O46:O48)</f>
        <v>4.0298100905297653E-2</v>
      </c>
      <c r="R46" s="35"/>
      <c r="S46" s="35"/>
    </row>
    <row r="47" spans="1:28" ht="15" customHeight="1" x14ac:dyDescent="0.15">
      <c r="A47" s="2" t="s">
        <v>70</v>
      </c>
      <c r="B47" s="3" t="s">
        <v>34</v>
      </c>
      <c r="C47" s="6" t="s">
        <v>67</v>
      </c>
      <c r="D47" s="6" t="s">
        <v>36</v>
      </c>
      <c r="E47" s="6" t="s">
        <v>68</v>
      </c>
      <c r="F47" s="7">
        <v>18.189927422434199</v>
      </c>
      <c r="I47" s="30" t="s">
        <v>190</v>
      </c>
      <c r="J47" s="34">
        <v>27.436091483465301</v>
      </c>
      <c r="K47" s="34">
        <v>21.246248366907999</v>
      </c>
      <c r="L47" s="10">
        <f t="shared" si="10"/>
        <v>6.1898431165573022</v>
      </c>
      <c r="M47" s="10">
        <v>5.95</v>
      </c>
      <c r="N47" s="10">
        <f t="shared" ref="N47" si="13">L47-M47</f>
        <v>0.23984311655730206</v>
      </c>
      <c r="O47" s="11">
        <f t="shared" ref="O47" si="14">2^-N47</f>
        <v>0.84683739526219537</v>
      </c>
      <c r="P47" s="12"/>
      <c r="Q47" s="12"/>
      <c r="R47" s="35"/>
      <c r="S47" s="35"/>
    </row>
    <row r="48" spans="1:28" ht="15" customHeight="1" x14ac:dyDescent="0.15">
      <c r="A48" s="2" t="s">
        <v>71</v>
      </c>
      <c r="B48" s="3" t="s">
        <v>34</v>
      </c>
      <c r="C48" s="6" t="s">
        <v>67</v>
      </c>
      <c r="D48" s="6" t="s">
        <v>36</v>
      </c>
      <c r="E48" s="6" t="s">
        <v>41</v>
      </c>
      <c r="F48" s="7">
        <v>18.2977518005764</v>
      </c>
      <c r="I48" s="30" t="s">
        <v>191</v>
      </c>
      <c r="J48" s="34">
        <v>27.6140549816792</v>
      </c>
      <c r="K48" s="34">
        <v>21.281753667070799</v>
      </c>
      <c r="L48" s="10">
        <f>J48-K48</f>
        <v>6.3323013146084008</v>
      </c>
      <c r="M48" s="10">
        <v>5.95</v>
      </c>
      <c r="N48" s="10">
        <f>L48-M48</f>
        <v>0.38230131460840067</v>
      </c>
      <c r="O48" s="11">
        <f>2^-N48</f>
        <v>0.76721279475305548</v>
      </c>
      <c r="P48" s="12"/>
      <c r="Q48" s="12"/>
      <c r="R48" s="35"/>
      <c r="S48" s="35"/>
    </row>
    <row r="49" spans="1:19" ht="15" customHeight="1" x14ac:dyDescent="0.15">
      <c r="A49" s="2" t="s">
        <v>72</v>
      </c>
      <c r="B49" s="3" t="s">
        <v>34</v>
      </c>
      <c r="C49" s="6" t="s">
        <v>67</v>
      </c>
      <c r="D49" s="6" t="s">
        <v>36</v>
      </c>
      <c r="E49" s="6" t="s">
        <v>41</v>
      </c>
      <c r="F49" s="7">
        <v>18.252348916331499</v>
      </c>
      <c r="I49" s="30" t="s">
        <v>192</v>
      </c>
      <c r="J49" s="34">
        <v>34.984641085949498</v>
      </c>
      <c r="K49" s="34">
        <v>27.140950148314801</v>
      </c>
      <c r="L49" s="10">
        <f>J49-K49</f>
        <v>7.8436909376346975</v>
      </c>
      <c r="M49" s="10">
        <v>5.95</v>
      </c>
      <c r="N49" s="10">
        <f>L49-M49</f>
        <v>1.8936909376346973</v>
      </c>
      <c r="O49" s="11">
        <f>2^-N49</f>
        <v>0.26911767694577204</v>
      </c>
      <c r="P49" s="11">
        <f>AVERAGE(O49:O51)</f>
        <v>0.19371778923808117</v>
      </c>
      <c r="Q49" s="12">
        <f>_xlfn.STDEV.P(O49:O51)</f>
        <v>5.7510380427185072E-2</v>
      </c>
      <c r="R49" s="35"/>
      <c r="S49" s="35"/>
    </row>
    <row r="50" spans="1:19" ht="15" customHeight="1" x14ac:dyDescent="0.15">
      <c r="A50" s="2" t="s">
        <v>73</v>
      </c>
      <c r="B50" s="3" t="s">
        <v>34</v>
      </c>
      <c r="C50" s="6" t="s">
        <v>67</v>
      </c>
      <c r="D50" s="6" t="s">
        <v>36</v>
      </c>
      <c r="E50" s="6" t="s">
        <v>41</v>
      </c>
      <c r="F50" s="7">
        <v>18.252291991612001</v>
      </c>
      <c r="I50" s="30" t="s">
        <v>193</v>
      </c>
      <c r="J50" s="34">
        <v>35.517238021356803</v>
      </c>
      <c r="K50" s="34">
        <v>27.1126089883949</v>
      </c>
      <c r="L50" s="10">
        <f>J50-K50</f>
        <v>8.4046290329619033</v>
      </c>
      <c r="M50" s="10">
        <v>5.95</v>
      </c>
      <c r="N50" s="10">
        <f>L50-M50</f>
        <v>2.4546290329619032</v>
      </c>
      <c r="O50" s="11">
        <f t="shared" ref="O50" si="15">2^-N50</f>
        <v>0.18242444466490865</v>
      </c>
      <c r="P50" s="12"/>
      <c r="Q50" s="12"/>
      <c r="R50" s="35"/>
      <c r="S50" s="35"/>
    </row>
    <row r="51" spans="1:19" ht="15" customHeight="1" x14ac:dyDescent="0.15">
      <c r="A51" s="2" t="s">
        <v>74</v>
      </c>
      <c r="B51" s="3" t="s">
        <v>34</v>
      </c>
      <c r="C51" s="6" t="s">
        <v>67</v>
      </c>
      <c r="D51" s="6" t="s">
        <v>36</v>
      </c>
      <c r="E51" s="6" t="s">
        <v>45</v>
      </c>
      <c r="F51" s="7">
        <v>18.166896904726698</v>
      </c>
      <c r="I51" s="30" t="s">
        <v>194</v>
      </c>
      <c r="J51" s="34">
        <v>36.0166920487206</v>
      </c>
      <c r="K51" s="34">
        <v>27.118954857194101</v>
      </c>
      <c r="L51" s="10">
        <f t="shared" ref="L51" si="16">J51-K51</f>
        <v>8.8977371915264989</v>
      </c>
      <c r="M51" s="10">
        <v>5.95</v>
      </c>
      <c r="N51" s="10">
        <f t="shared" ref="N51" si="17">L51-M51</f>
        <v>2.9477371915264987</v>
      </c>
      <c r="O51" s="11">
        <f>2^-N51</f>
        <v>0.12961124610356281</v>
      </c>
      <c r="P51" s="12"/>
      <c r="Q51" s="12"/>
      <c r="R51" s="35"/>
      <c r="S51" s="35"/>
    </row>
    <row r="52" spans="1:19" ht="15" customHeight="1" x14ac:dyDescent="0.15">
      <c r="A52" s="2" t="s">
        <v>75</v>
      </c>
      <c r="B52" s="3" t="s">
        <v>34</v>
      </c>
      <c r="C52" s="6" t="s">
        <v>67</v>
      </c>
      <c r="D52" s="6" t="s">
        <v>36</v>
      </c>
      <c r="E52" s="6" t="s">
        <v>45</v>
      </c>
      <c r="I52" s="9"/>
    </row>
    <row r="53" spans="1:19" ht="15" customHeight="1" x14ac:dyDescent="0.15">
      <c r="A53" s="2" t="s">
        <v>76</v>
      </c>
      <c r="B53" s="3" t="s">
        <v>34</v>
      </c>
      <c r="C53" s="6" t="s">
        <v>67</v>
      </c>
      <c r="D53" s="6" t="s">
        <v>36</v>
      </c>
      <c r="E53" s="6" t="s">
        <v>45</v>
      </c>
      <c r="I53" s="9"/>
    </row>
    <row r="54" spans="1:19" ht="15" customHeight="1" x14ac:dyDescent="0.15">
      <c r="A54" s="2" t="s">
        <v>77</v>
      </c>
      <c r="B54" s="3" t="s">
        <v>34</v>
      </c>
      <c r="C54" s="6" t="s">
        <v>49</v>
      </c>
      <c r="D54" s="6" t="s">
        <v>36</v>
      </c>
      <c r="E54" s="6" t="s">
        <v>50</v>
      </c>
      <c r="I54" s="9"/>
    </row>
    <row r="55" spans="1:19" ht="15" customHeight="1" x14ac:dyDescent="0.15">
      <c r="A55" s="2" t="s">
        <v>78</v>
      </c>
      <c r="B55" s="3" t="s">
        <v>34</v>
      </c>
      <c r="C55" s="6" t="s">
        <v>49</v>
      </c>
      <c r="D55" s="6" t="s">
        <v>36</v>
      </c>
      <c r="E55" s="6" t="s">
        <v>50</v>
      </c>
    </row>
    <row r="56" spans="1:19" ht="15" customHeight="1" x14ac:dyDescent="0.15">
      <c r="A56" s="2" t="s">
        <v>79</v>
      </c>
      <c r="B56" s="3" t="s">
        <v>34</v>
      </c>
      <c r="C56" s="6" t="s">
        <v>49</v>
      </c>
      <c r="D56" s="6" t="s">
        <v>36</v>
      </c>
      <c r="E56" s="6" t="s">
        <v>50</v>
      </c>
    </row>
    <row r="57" spans="1:19" ht="15" customHeight="1" x14ac:dyDescent="0.15">
      <c r="A57" s="2" t="s">
        <v>80</v>
      </c>
      <c r="B57" s="3" t="s">
        <v>34</v>
      </c>
      <c r="C57" s="6" t="s">
        <v>81</v>
      </c>
      <c r="D57" s="6" t="s">
        <v>36</v>
      </c>
      <c r="E57" s="6" t="s">
        <v>68</v>
      </c>
      <c r="F57" s="7">
        <v>27.1065586548285</v>
      </c>
    </row>
    <row r="58" spans="1:19" ht="15" customHeight="1" x14ac:dyDescent="0.15">
      <c r="A58" s="2" t="s">
        <v>82</v>
      </c>
      <c r="B58" s="3" t="s">
        <v>34</v>
      </c>
      <c r="C58" s="6" t="s">
        <v>81</v>
      </c>
      <c r="D58" s="6" t="s">
        <v>36</v>
      </c>
      <c r="E58" s="6" t="s">
        <v>68</v>
      </c>
      <c r="F58" s="7">
        <v>27.032247993362699</v>
      </c>
    </row>
    <row r="59" spans="1:19" ht="15" customHeight="1" x14ac:dyDescent="0.15">
      <c r="A59" s="2" t="s">
        <v>83</v>
      </c>
      <c r="B59" s="3" t="s">
        <v>34</v>
      </c>
      <c r="C59" s="6" t="s">
        <v>81</v>
      </c>
      <c r="D59" s="6" t="s">
        <v>36</v>
      </c>
      <c r="E59" s="6" t="s">
        <v>68</v>
      </c>
      <c r="F59" s="7">
        <v>27.018050080705098</v>
      </c>
    </row>
    <row r="60" spans="1:19" ht="15" customHeight="1" x14ac:dyDescent="0.15">
      <c r="A60" s="2" t="s">
        <v>84</v>
      </c>
      <c r="B60" s="3" t="s">
        <v>34</v>
      </c>
      <c r="C60" s="6" t="s">
        <v>81</v>
      </c>
      <c r="D60" s="6" t="s">
        <v>36</v>
      </c>
      <c r="E60" s="6" t="s">
        <v>41</v>
      </c>
      <c r="F60" s="7">
        <v>31.145578157968099</v>
      </c>
    </row>
    <row r="61" spans="1:19" ht="15" customHeight="1" x14ac:dyDescent="0.15">
      <c r="A61" s="2" t="s">
        <v>85</v>
      </c>
      <c r="B61" s="3" t="s">
        <v>34</v>
      </c>
      <c r="C61" s="6" t="s">
        <v>81</v>
      </c>
      <c r="D61" s="6" t="s">
        <v>36</v>
      </c>
      <c r="E61" s="6" t="s">
        <v>41</v>
      </c>
      <c r="F61" s="7">
        <v>31.0332311349474</v>
      </c>
    </row>
    <row r="62" spans="1:19" ht="15" customHeight="1" x14ac:dyDescent="0.15">
      <c r="A62" s="2" t="s">
        <v>86</v>
      </c>
      <c r="B62" s="3" t="s">
        <v>34</v>
      </c>
      <c r="C62" s="6" t="s">
        <v>81</v>
      </c>
      <c r="D62" s="6" t="s">
        <v>36</v>
      </c>
      <c r="E62" s="6" t="s">
        <v>41</v>
      </c>
      <c r="F62" s="7">
        <v>30.9786143771132</v>
      </c>
    </row>
    <row r="63" spans="1:19" ht="15" customHeight="1" x14ac:dyDescent="0.15">
      <c r="A63" s="2" t="s">
        <v>87</v>
      </c>
      <c r="B63" s="3" t="s">
        <v>34</v>
      </c>
      <c r="C63" s="6" t="s">
        <v>81</v>
      </c>
      <c r="D63" s="6" t="s">
        <v>36</v>
      </c>
      <c r="E63" s="6" t="s">
        <v>45</v>
      </c>
      <c r="F63" s="7">
        <v>33.2656478955453</v>
      </c>
    </row>
    <row r="64" spans="1:19" ht="15" customHeight="1" x14ac:dyDescent="0.15">
      <c r="A64" s="2" t="s">
        <v>88</v>
      </c>
      <c r="B64" s="3" t="s">
        <v>34</v>
      </c>
      <c r="C64" s="6" t="s">
        <v>81</v>
      </c>
      <c r="D64" s="6" t="s">
        <v>36</v>
      </c>
      <c r="E64" s="6" t="s">
        <v>45</v>
      </c>
      <c r="F64" s="7">
        <v>32.930885931019503</v>
      </c>
    </row>
    <row r="65" spans="1:6" ht="15" customHeight="1" x14ac:dyDescent="0.15">
      <c r="A65" s="2" t="s">
        <v>89</v>
      </c>
      <c r="B65" s="3" t="s">
        <v>34</v>
      </c>
      <c r="C65" s="6" t="s">
        <v>81</v>
      </c>
      <c r="D65" s="6" t="s">
        <v>36</v>
      </c>
      <c r="E65" s="6" t="s">
        <v>45</v>
      </c>
      <c r="F65" s="7">
        <v>33.182240263085603</v>
      </c>
    </row>
    <row r="66" spans="1:6" ht="15" customHeight="1" x14ac:dyDescent="0.15">
      <c r="A66" s="2" t="s">
        <v>90</v>
      </c>
      <c r="B66" s="3" t="s">
        <v>34</v>
      </c>
      <c r="C66" s="6" t="s">
        <v>49</v>
      </c>
      <c r="D66" s="6" t="s">
        <v>36</v>
      </c>
      <c r="E66" s="6" t="s">
        <v>50</v>
      </c>
    </row>
    <row r="67" spans="1:6" ht="15" customHeight="1" x14ac:dyDescent="0.15">
      <c r="A67" s="2" t="s">
        <v>91</v>
      </c>
      <c r="B67" s="3" t="s">
        <v>34</v>
      </c>
      <c r="C67" s="6" t="s">
        <v>49</v>
      </c>
      <c r="D67" s="6" t="s">
        <v>36</v>
      </c>
      <c r="E67" s="6" t="s">
        <v>50</v>
      </c>
    </row>
    <row r="68" spans="1:6" ht="15" customHeight="1" x14ac:dyDescent="0.15">
      <c r="A68" s="2" t="s">
        <v>92</v>
      </c>
      <c r="B68" s="3" t="s">
        <v>34</v>
      </c>
      <c r="C68" s="6" t="s">
        <v>49</v>
      </c>
      <c r="D68" s="6" t="s">
        <v>36</v>
      </c>
      <c r="E68" s="6" t="s">
        <v>50</v>
      </c>
    </row>
    <row r="69" spans="1:6" ht="15" customHeight="1" x14ac:dyDescent="0.15">
      <c r="A69" s="2" t="s">
        <v>93</v>
      </c>
      <c r="B69" s="3" t="s">
        <v>34</v>
      </c>
      <c r="C69" s="6" t="s">
        <v>94</v>
      </c>
      <c r="D69" s="6" t="s">
        <v>36</v>
      </c>
      <c r="E69" s="6" t="s">
        <v>68</v>
      </c>
      <c r="F69" s="7">
        <v>36.927925730983397</v>
      </c>
    </row>
    <row r="70" spans="1:6" ht="15" customHeight="1" x14ac:dyDescent="0.15">
      <c r="A70" s="2" t="s">
        <v>95</v>
      </c>
      <c r="B70" s="3" t="s">
        <v>34</v>
      </c>
      <c r="C70" s="6" t="s">
        <v>94</v>
      </c>
      <c r="D70" s="6" t="s">
        <v>36</v>
      </c>
      <c r="E70" s="6" t="s">
        <v>68</v>
      </c>
      <c r="F70" s="7">
        <v>33.713817202999302</v>
      </c>
    </row>
    <row r="71" spans="1:6" ht="15" customHeight="1" x14ac:dyDescent="0.15">
      <c r="A71" s="2" t="s">
        <v>96</v>
      </c>
      <c r="B71" s="3" t="s">
        <v>34</v>
      </c>
      <c r="C71" s="6" t="s">
        <v>94</v>
      </c>
      <c r="D71" s="6" t="s">
        <v>36</v>
      </c>
      <c r="E71" s="6" t="s">
        <v>68</v>
      </c>
      <c r="F71" s="7">
        <v>37.562891337491202</v>
      </c>
    </row>
    <row r="72" spans="1:6" ht="15" customHeight="1" x14ac:dyDescent="0.15">
      <c r="A72" s="2" t="s">
        <v>97</v>
      </c>
      <c r="B72" s="3" t="s">
        <v>34</v>
      </c>
      <c r="C72" s="6" t="s">
        <v>94</v>
      </c>
      <c r="D72" s="6" t="s">
        <v>36</v>
      </c>
      <c r="E72" s="6" t="s">
        <v>41</v>
      </c>
    </row>
    <row r="73" spans="1:6" ht="15" customHeight="1" x14ac:dyDescent="0.15">
      <c r="A73" s="2" t="s">
        <v>98</v>
      </c>
      <c r="B73" s="3" t="s">
        <v>34</v>
      </c>
      <c r="C73" s="6" t="s">
        <v>94</v>
      </c>
      <c r="D73" s="6" t="s">
        <v>36</v>
      </c>
      <c r="E73" s="6" t="s">
        <v>41</v>
      </c>
    </row>
    <row r="74" spans="1:6" ht="15" customHeight="1" x14ac:dyDescent="0.15">
      <c r="A74" s="2" t="s">
        <v>99</v>
      </c>
      <c r="B74" s="3" t="s">
        <v>34</v>
      </c>
      <c r="C74" s="6" t="s">
        <v>94</v>
      </c>
      <c r="D74" s="6" t="s">
        <v>36</v>
      </c>
      <c r="E74" s="6" t="s">
        <v>41</v>
      </c>
    </row>
    <row r="75" spans="1:6" ht="15" customHeight="1" x14ac:dyDescent="0.15">
      <c r="A75" s="2" t="s">
        <v>100</v>
      </c>
      <c r="B75" s="3" t="s">
        <v>34</v>
      </c>
      <c r="C75" s="6" t="s">
        <v>94</v>
      </c>
      <c r="D75" s="6" t="s">
        <v>36</v>
      </c>
      <c r="E75" s="6" t="s">
        <v>45</v>
      </c>
      <c r="F75" s="7">
        <v>27.433943118376501</v>
      </c>
    </row>
    <row r="76" spans="1:6" ht="15" customHeight="1" x14ac:dyDescent="0.15">
      <c r="A76" s="2" t="s">
        <v>101</v>
      </c>
      <c r="B76" s="3" t="s">
        <v>34</v>
      </c>
      <c r="C76" s="6" t="s">
        <v>94</v>
      </c>
      <c r="D76" s="6" t="s">
        <v>36</v>
      </c>
      <c r="E76" s="6" t="s">
        <v>45</v>
      </c>
      <c r="F76" s="7">
        <v>27.436091483465301</v>
      </c>
    </row>
    <row r="77" spans="1:6" ht="15" customHeight="1" x14ac:dyDescent="0.15">
      <c r="A77" s="2" t="s">
        <v>102</v>
      </c>
      <c r="B77" s="3" t="s">
        <v>34</v>
      </c>
      <c r="C77" s="6" t="s">
        <v>94</v>
      </c>
      <c r="D77" s="6" t="s">
        <v>36</v>
      </c>
      <c r="E77" s="6" t="s">
        <v>45</v>
      </c>
      <c r="F77" s="7">
        <v>27.6140549816792</v>
      </c>
    </row>
    <row r="78" spans="1:6" ht="15" customHeight="1" x14ac:dyDescent="0.15">
      <c r="A78" s="2" t="s">
        <v>103</v>
      </c>
      <c r="B78" s="3" t="s">
        <v>34</v>
      </c>
      <c r="C78" s="6" t="s">
        <v>49</v>
      </c>
      <c r="D78" s="6" t="s">
        <v>36</v>
      </c>
      <c r="E78" s="6" t="s">
        <v>50</v>
      </c>
    </row>
    <row r="79" spans="1:6" ht="15" customHeight="1" x14ac:dyDescent="0.15">
      <c r="A79" s="2" t="s">
        <v>104</v>
      </c>
      <c r="B79" s="3" t="s">
        <v>34</v>
      </c>
      <c r="C79" s="6" t="s">
        <v>49</v>
      </c>
      <c r="D79" s="6" t="s">
        <v>36</v>
      </c>
      <c r="E79" s="6" t="s">
        <v>50</v>
      </c>
    </row>
    <row r="80" spans="1:6" ht="15" customHeight="1" x14ac:dyDescent="0.15">
      <c r="A80" s="2" t="s">
        <v>105</v>
      </c>
      <c r="B80" s="3" t="s">
        <v>34</v>
      </c>
      <c r="C80" s="6" t="s">
        <v>49</v>
      </c>
      <c r="D80" s="6" t="s">
        <v>36</v>
      </c>
      <c r="E80" s="6" t="s">
        <v>50</v>
      </c>
    </row>
    <row r="81" spans="1:6" ht="15" customHeight="1" x14ac:dyDescent="0.15">
      <c r="A81" s="2" t="s">
        <v>106</v>
      </c>
      <c r="B81" s="3" t="s">
        <v>34</v>
      </c>
      <c r="C81" s="6" t="s">
        <v>94</v>
      </c>
      <c r="D81" s="6" t="s">
        <v>36</v>
      </c>
      <c r="E81" s="6" t="s">
        <v>37</v>
      </c>
      <c r="F81" s="7">
        <v>25.329068676534</v>
      </c>
    </row>
    <row r="82" spans="1:6" ht="15" customHeight="1" x14ac:dyDescent="0.15">
      <c r="A82" s="2" t="s">
        <v>107</v>
      </c>
      <c r="B82" s="3" t="s">
        <v>34</v>
      </c>
      <c r="C82" s="6" t="s">
        <v>94</v>
      </c>
      <c r="D82" s="6" t="s">
        <v>36</v>
      </c>
      <c r="E82" s="6" t="s">
        <v>37</v>
      </c>
      <c r="F82" s="7">
        <v>25.858041857863199</v>
      </c>
    </row>
    <row r="83" spans="1:6" ht="15" customHeight="1" x14ac:dyDescent="0.15">
      <c r="A83" s="2" t="s">
        <v>108</v>
      </c>
      <c r="B83" s="3" t="s">
        <v>34</v>
      </c>
      <c r="C83" s="6" t="s">
        <v>94</v>
      </c>
      <c r="D83" s="6" t="s">
        <v>36</v>
      </c>
      <c r="E83" s="6" t="s">
        <v>37</v>
      </c>
      <c r="F83" s="7">
        <v>25.2675585864257</v>
      </c>
    </row>
    <row r="84" spans="1:6" ht="15" customHeight="1" x14ac:dyDescent="0.15">
      <c r="A84" s="2" t="s">
        <v>109</v>
      </c>
      <c r="B84" s="3" t="s">
        <v>34</v>
      </c>
      <c r="C84" s="6" t="s">
        <v>50</v>
      </c>
      <c r="D84" s="6" t="s">
        <v>36</v>
      </c>
      <c r="E84" s="6" t="s">
        <v>50</v>
      </c>
      <c r="F84" s="7">
        <v>25.180056184745599</v>
      </c>
    </row>
    <row r="85" spans="1:6" ht="15" customHeight="1" x14ac:dyDescent="0.15">
      <c r="A85" s="2" t="s">
        <v>110</v>
      </c>
      <c r="B85" s="3" t="s">
        <v>34</v>
      </c>
      <c r="C85" s="6" t="s">
        <v>50</v>
      </c>
      <c r="D85" s="6" t="s">
        <v>36</v>
      </c>
      <c r="E85" s="6" t="s">
        <v>50</v>
      </c>
      <c r="F85" s="7">
        <v>25.277339755872902</v>
      </c>
    </row>
    <row r="86" spans="1:6" ht="15" customHeight="1" x14ac:dyDescent="0.15">
      <c r="A86" s="2" t="s">
        <v>111</v>
      </c>
      <c r="B86" s="3" t="s">
        <v>34</v>
      </c>
      <c r="C86" s="6" t="s">
        <v>50</v>
      </c>
      <c r="D86" s="6" t="s">
        <v>36</v>
      </c>
      <c r="E86" s="6" t="s">
        <v>50</v>
      </c>
      <c r="F86" s="7">
        <v>25.126860203705</v>
      </c>
    </row>
    <row r="87" spans="1:6" ht="15" customHeight="1" x14ac:dyDescent="0.15">
      <c r="A87" s="2" t="s">
        <v>112</v>
      </c>
      <c r="B87" s="3" t="s">
        <v>34</v>
      </c>
      <c r="C87" s="6" t="s">
        <v>50</v>
      </c>
      <c r="D87" s="6" t="s">
        <v>36</v>
      </c>
      <c r="E87" s="6" t="s">
        <v>50</v>
      </c>
      <c r="F87" s="7">
        <v>34.984641085949498</v>
      </c>
    </row>
    <row r="88" spans="1:6" ht="15" customHeight="1" x14ac:dyDescent="0.15">
      <c r="A88" s="2" t="s">
        <v>113</v>
      </c>
      <c r="B88" s="3" t="s">
        <v>34</v>
      </c>
      <c r="C88" s="6" t="s">
        <v>50</v>
      </c>
      <c r="D88" s="6" t="s">
        <v>36</v>
      </c>
      <c r="E88" s="6" t="s">
        <v>50</v>
      </c>
      <c r="F88" s="7">
        <v>35.517238021356803</v>
      </c>
    </row>
    <row r="89" spans="1:6" ht="15" customHeight="1" x14ac:dyDescent="0.15">
      <c r="A89" s="2" t="s">
        <v>114</v>
      </c>
      <c r="B89" s="3" t="s">
        <v>34</v>
      </c>
      <c r="C89" s="6" t="s">
        <v>50</v>
      </c>
      <c r="D89" s="6" t="s">
        <v>36</v>
      </c>
      <c r="E89" s="6" t="s">
        <v>50</v>
      </c>
      <c r="F89" s="7">
        <v>36.0166920487206</v>
      </c>
    </row>
    <row r="90" spans="1:6" ht="15" customHeight="1" x14ac:dyDescent="0.15">
      <c r="A90" s="2" t="s">
        <v>115</v>
      </c>
      <c r="B90" s="3" t="s">
        <v>34</v>
      </c>
      <c r="C90" s="6" t="s">
        <v>50</v>
      </c>
      <c r="D90" s="6" t="s">
        <v>36</v>
      </c>
      <c r="E90" s="6" t="s">
        <v>50</v>
      </c>
    </row>
    <row r="91" spans="1:6" ht="15" customHeight="1" x14ac:dyDescent="0.15">
      <c r="A91" s="2" t="s">
        <v>116</v>
      </c>
      <c r="B91" s="3" t="s">
        <v>34</v>
      </c>
      <c r="C91" s="6" t="s">
        <v>50</v>
      </c>
      <c r="D91" s="6" t="s">
        <v>36</v>
      </c>
      <c r="E91" s="6" t="s">
        <v>50</v>
      </c>
    </row>
    <row r="92" spans="1:6" ht="15" customHeight="1" x14ac:dyDescent="0.15">
      <c r="A92" s="2" t="s">
        <v>117</v>
      </c>
      <c r="B92" s="3" t="s">
        <v>34</v>
      </c>
      <c r="C92" s="6" t="s">
        <v>50</v>
      </c>
      <c r="D92" s="6" t="s">
        <v>36</v>
      </c>
      <c r="E92" s="6" t="s">
        <v>50</v>
      </c>
    </row>
    <row r="93" spans="1:6" ht="15" customHeight="1" x14ac:dyDescent="0.15">
      <c r="A93" s="2" t="s">
        <v>118</v>
      </c>
      <c r="B93" s="3" t="s">
        <v>34</v>
      </c>
      <c r="C93" s="6" t="s">
        <v>50</v>
      </c>
      <c r="D93" s="6" t="s">
        <v>36</v>
      </c>
      <c r="E93" s="6" t="s">
        <v>50</v>
      </c>
    </row>
    <row r="94" spans="1:6" ht="15" customHeight="1" x14ac:dyDescent="0.15">
      <c r="A94" s="2" t="s">
        <v>119</v>
      </c>
      <c r="B94" s="3" t="s">
        <v>34</v>
      </c>
      <c r="C94" s="6" t="s">
        <v>50</v>
      </c>
      <c r="D94" s="6" t="s">
        <v>36</v>
      </c>
      <c r="E94" s="6" t="s">
        <v>50</v>
      </c>
    </row>
    <row r="95" spans="1:6" ht="15" customHeight="1" x14ac:dyDescent="0.15">
      <c r="A95" s="2" t="s">
        <v>120</v>
      </c>
      <c r="B95" s="3" t="s">
        <v>34</v>
      </c>
      <c r="C95" s="6" t="s">
        <v>50</v>
      </c>
      <c r="D95" s="6" t="s">
        <v>36</v>
      </c>
      <c r="E95" s="6" t="s">
        <v>50</v>
      </c>
    </row>
    <row r="96" spans="1:6" ht="15" customHeight="1" x14ac:dyDescent="0.15">
      <c r="A96" s="2" t="s">
        <v>121</v>
      </c>
      <c r="B96" s="3" t="s">
        <v>34</v>
      </c>
      <c r="C96" s="6" t="s">
        <v>50</v>
      </c>
      <c r="D96" s="6" t="s">
        <v>36</v>
      </c>
      <c r="E96" s="6" t="s">
        <v>50</v>
      </c>
      <c r="F96" s="7">
        <v>17.944239255339198</v>
      </c>
    </row>
    <row r="97" spans="1:6" ht="15" customHeight="1" x14ac:dyDescent="0.15">
      <c r="A97" s="2" t="s">
        <v>122</v>
      </c>
      <c r="B97" s="3" t="s">
        <v>34</v>
      </c>
      <c r="C97" s="6" t="s">
        <v>50</v>
      </c>
      <c r="D97" s="6" t="s">
        <v>36</v>
      </c>
      <c r="E97" s="6" t="s">
        <v>50</v>
      </c>
      <c r="F97" s="7">
        <v>18.082394356293399</v>
      </c>
    </row>
    <row r="98" spans="1:6" ht="15" customHeight="1" x14ac:dyDescent="0.15">
      <c r="A98" s="2" t="s">
        <v>123</v>
      </c>
      <c r="B98" s="3" t="s">
        <v>34</v>
      </c>
      <c r="C98" s="6" t="s">
        <v>50</v>
      </c>
      <c r="D98" s="6" t="s">
        <v>36</v>
      </c>
      <c r="E98" s="6" t="s">
        <v>50</v>
      </c>
      <c r="F98" s="7">
        <v>17.9921836504382</v>
      </c>
    </row>
    <row r="99" spans="1:6" ht="15" customHeight="1" x14ac:dyDescent="0.15">
      <c r="A99" s="2" t="s">
        <v>124</v>
      </c>
      <c r="B99" s="3" t="s">
        <v>34</v>
      </c>
      <c r="C99" s="6" t="s">
        <v>50</v>
      </c>
      <c r="D99" s="6" t="s">
        <v>36</v>
      </c>
      <c r="E99" s="6" t="s">
        <v>50</v>
      </c>
      <c r="F99" s="7">
        <v>27.140950148314801</v>
      </c>
    </row>
    <row r="100" spans="1:6" ht="15" customHeight="1" x14ac:dyDescent="0.15">
      <c r="A100" s="2" t="s">
        <v>125</v>
      </c>
      <c r="B100" s="3" t="s">
        <v>34</v>
      </c>
      <c r="C100" s="6" t="s">
        <v>50</v>
      </c>
      <c r="D100" s="6" t="s">
        <v>36</v>
      </c>
      <c r="E100" s="6" t="s">
        <v>50</v>
      </c>
      <c r="F100" s="7">
        <v>27.1126089883949</v>
      </c>
    </row>
    <row r="101" spans="1:6" ht="15" customHeight="1" x14ac:dyDescent="0.15">
      <c r="A101" s="2" t="s">
        <v>126</v>
      </c>
      <c r="B101" s="3" t="s">
        <v>34</v>
      </c>
      <c r="C101" s="6" t="s">
        <v>50</v>
      </c>
      <c r="D101" s="6" t="s">
        <v>36</v>
      </c>
      <c r="E101" s="6" t="s">
        <v>50</v>
      </c>
      <c r="F101" s="7">
        <v>27.118954857194101</v>
      </c>
    </row>
    <row r="102" spans="1:6" ht="15" customHeight="1" x14ac:dyDescent="0.15">
      <c r="A102" s="2" t="s">
        <v>127</v>
      </c>
      <c r="B102" s="3" t="s">
        <v>34</v>
      </c>
      <c r="C102" s="6" t="s">
        <v>50</v>
      </c>
      <c r="D102" s="6" t="s">
        <v>36</v>
      </c>
      <c r="E102" s="6" t="s">
        <v>50</v>
      </c>
    </row>
    <row r="103" spans="1:6" ht="15" customHeight="1" x14ac:dyDescent="0.15">
      <c r="A103" s="2" t="s">
        <v>128</v>
      </c>
      <c r="B103" s="3" t="s">
        <v>34</v>
      </c>
      <c r="C103" s="6" t="s">
        <v>50</v>
      </c>
      <c r="D103" s="6" t="s">
        <v>36</v>
      </c>
      <c r="E103" s="6" t="s">
        <v>50</v>
      </c>
    </row>
    <row r="104" spans="1:6" ht="15" customHeight="1" x14ac:dyDescent="0.15">
      <c r="A104" s="2" t="s">
        <v>129</v>
      </c>
      <c r="B104" s="3" t="s">
        <v>34</v>
      </c>
      <c r="C104" s="6" t="s">
        <v>50</v>
      </c>
      <c r="D104" s="6" t="s">
        <v>36</v>
      </c>
      <c r="E104" s="6" t="s">
        <v>50</v>
      </c>
    </row>
    <row r="105" spans="1:6" ht="15" customHeight="1" x14ac:dyDescent="0.15">
      <c r="A105" s="2" t="s">
        <v>130</v>
      </c>
      <c r="B105" s="3" t="s">
        <v>34</v>
      </c>
      <c r="C105" s="6" t="s">
        <v>50</v>
      </c>
      <c r="D105" s="6" t="s">
        <v>36</v>
      </c>
      <c r="E105" s="6" t="s">
        <v>50</v>
      </c>
    </row>
    <row r="106" spans="1:6" ht="15" customHeight="1" x14ac:dyDescent="0.15">
      <c r="A106" s="2" t="s">
        <v>131</v>
      </c>
      <c r="B106" s="3" t="s">
        <v>34</v>
      </c>
      <c r="C106" s="6" t="s">
        <v>50</v>
      </c>
      <c r="D106" s="6" t="s">
        <v>36</v>
      </c>
      <c r="E106" s="6" t="s">
        <v>50</v>
      </c>
    </row>
    <row r="107" spans="1:6" ht="15" customHeight="1" x14ac:dyDescent="0.15">
      <c r="A107" s="2" t="s">
        <v>132</v>
      </c>
      <c r="B107" s="3" t="s">
        <v>34</v>
      </c>
      <c r="C107" s="6" t="s">
        <v>50</v>
      </c>
      <c r="D107" s="6" t="s">
        <v>36</v>
      </c>
      <c r="E107" s="6" t="s">
        <v>50</v>
      </c>
    </row>
    <row r="108" spans="1:6" ht="15" customHeight="1" x14ac:dyDescent="0.15">
      <c r="A108" s="2" t="s">
        <v>133</v>
      </c>
      <c r="B108" s="3" t="s">
        <v>34</v>
      </c>
      <c r="C108" s="6" t="s">
        <v>50</v>
      </c>
      <c r="D108" s="6" t="s">
        <v>36</v>
      </c>
      <c r="E108" s="6" t="s">
        <v>50</v>
      </c>
    </row>
    <row r="109" spans="1:6" ht="15" customHeight="1" x14ac:dyDescent="0.15">
      <c r="A109" s="2" t="s">
        <v>134</v>
      </c>
      <c r="B109" s="3" t="s">
        <v>34</v>
      </c>
      <c r="C109" s="6" t="s">
        <v>50</v>
      </c>
      <c r="D109" s="6" t="s">
        <v>36</v>
      </c>
      <c r="E109" s="6" t="s">
        <v>50</v>
      </c>
    </row>
    <row r="110" spans="1:6" ht="15" customHeight="1" x14ac:dyDescent="0.15">
      <c r="A110" s="2" t="s">
        <v>135</v>
      </c>
      <c r="B110" s="3" t="s">
        <v>34</v>
      </c>
      <c r="C110" s="6" t="s">
        <v>50</v>
      </c>
      <c r="D110" s="6" t="s">
        <v>36</v>
      </c>
      <c r="E110" s="6" t="s">
        <v>50</v>
      </c>
    </row>
    <row r="111" spans="1:6" ht="15" customHeight="1" x14ac:dyDescent="0.15">
      <c r="A111" s="2" t="s">
        <v>136</v>
      </c>
      <c r="B111" s="3" t="s">
        <v>34</v>
      </c>
      <c r="C111" s="6" t="s">
        <v>50</v>
      </c>
      <c r="D111" s="6" t="s">
        <v>36</v>
      </c>
      <c r="E111" s="6" t="s">
        <v>50</v>
      </c>
    </row>
    <row r="112" spans="1:6" ht="15" customHeight="1" x14ac:dyDescent="0.15">
      <c r="A112" s="2" t="s">
        <v>137</v>
      </c>
      <c r="B112" s="3" t="s">
        <v>34</v>
      </c>
      <c r="C112" s="6" t="s">
        <v>50</v>
      </c>
      <c r="D112" s="6" t="s">
        <v>36</v>
      </c>
      <c r="E112" s="6" t="s">
        <v>50</v>
      </c>
    </row>
    <row r="113" spans="1:5" ht="15" customHeight="1" x14ac:dyDescent="0.15">
      <c r="A113" s="2" t="s">
        <v>138</v>
      </c>
      <c r="B113" s="3" t="s">
        <v>34</v>
      </c>
      <c r="C113" s="6" t="s">
        <v>50</v>
      </c>
      <c r="D113" s="6" t="s">
        <v>36</v>
      </c>
      <c r="E113" s="6" t="s">
        <v>50</v>
      </c>
    </row>
    <row r="114" spans="1:5" ht="15" customHeight="1" x14ac:dyDescent="0.15">
      <c r="A114" s="2" t="s">
        <v>139</v>
      </c>
      <c r="B114" s="3" t="s">
        <v>34</v>
      </c>
      <c r="C114" s="6" t="s">
        <v>50</v>
      </c>
      <c r="D114" s="6" t="s">
        <v>36</v>
      </c>
      <c r="E114" s="6" t="s">
        <v>50</v>
      </c>
    </row>
    <row r="115" spans="1:5" ht="15" customHeight="1" x14ac:dyDescent="0.15">
      <c r="A115" s="2" t="s">
        <v>140</v>
      </c>
      <c r="B115" s="3" t="s">
        <v>34</v>
      </c>
      <c r="C115" s="6" t="s">
        <v>50</v>
      </c>
      <c r="D115" s="6" t="s">
        <v>36</v>
      </c>
      <c r="E115" s="6" t="s">
        <v>50</v>
      </c>
    </row>
    <row r="116" spans="1:5" ht="15" customHeight="1" x14ac:dyDescent="0.15">
      <c r="A116" s="2" t="s">
        <v>141</v>
      </c>
      <c r="B116" s="3" t="s">
        <v>34</v>
      </c>
      <c r="C116" s="6" t="s">
        <v>50</v>
      </c>
      <c r="D116" s="6" t="s">
        <v>36</v>
      </c>
      <c r="E116" s="6" t="s">
        <v>50</v>
      </c>
    </row>
  </sheetData>
  <mergeCells count="3">
    <mergeCell ref="V2:V4"/>
    <mergeCell ref="V5:V7"/>
    <mergeCell ref="M4:R4"/>
  </mergeCells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toplot</vt:lpstr>
      <vt:lpstr>gfi1b_SE_D_repeatEXP_gene_expre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Erik Bao</cp:lastModifiedBy>
  <dcterms:modified xsi:type="dcterms:W3CDTF">2019-09-27T17:35:39Z</dcterms:modified>
</cp:coreProperties>
</file>