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tianliao/Downloads/"/>
    </mc:Choice>
  </mc:AlternateContent>
  <xr:revisionPtr revIDLastSave="0" documentId="8_{62F70783-0CF7-854B-BE8B-C10075F7BDFF}" xr6:coauthVersionLast="45" xr6:coauthVersionMax="45" xr10:uidLastSave="{00000000-0000-0000-0000-000000000000}"/>
  <bookViews>
    <workbookView xWindow="9020" yWindow="460" windowWidth="24040" windowHeight="19560" tabRatio="500" xr2:uid="{00000000-000D-0000-FFFF-FFFF00000000}"/>
  </bookViews>
  <sheets>
    <sheet name="gfi1b_superenhancer_genotype_re" sheetId="1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23" i="1" l="1"/>
  <c r="AB24" i="1"/>
  <c r="R50" i="1"/>
  <c r="R49" i="1"/>
  <c r="AJ24" i="1"/>
  <c r="AJ23" i="1"/>
  <c r="AA24" i="1"/>
  <c r="AA23" i="1"/>
  <c r="R24" i="1"/>
  <c r="R23" i="1"/>
  <c r="S22" i="1"/>
  <c r="O72" i="1"/>
  <c r="P72" i="1" s="1"/>
  <c r="O71" i="1"/>
  <c r="P71" i="1" s="1"/>
  <c r="O70" i="1"/>
  <c r="P70" i="1" s="1"/>
  <c r="O68" i="1"/>
  <c r="P68" i="1" s="1"/>
  <c r="O67" i="1"/>
  <c r="P67" i="1" s="1"/>
  <c r="O66" i="1"/>
  <c r="P66" i="1" s="1"/>
  <c r="O64" i="1"/>
  <c r="P64" i="1" s="1"/>
  <c r="O63" i="1"/>
  <c r="P63" i="1" s="1"/>
  <c r="O62" i="1"/>
  <c r="P62" i="1" s="1"/>
  <c r="AG58" i="1"/>
  <c r="AH58" i="1" s="1"/>
  <c r="AG57" i="1"/>
  <c r="AH57" i="1" s="1"/>
  <c r="AG56" i="1"/>
  <c r="AH56" i="1" s="1"/>
  <c r="AG54" i="1"/>
  <c r="AH54" i="1" s="1"/>
  <c r="AG53" i="1"/>
  <c r="AH53" i="1" s="1"/>
  <c r="AG52" i="1"/>
  <c r="AH52" i="1" s="1"/>
  <c r="AG50" i="1"/>
  <c r="AH50" i="1" s="1"/>
  <c r="AG49" i="1"/>
  <c r="AH49" i="1" s="1"/>
  <c r="AG48" i="1"/>
  <c r="AH48" i="1" s="1"/>
  <c r="AG45" i="1"/>
  <c r="AH45" i="1" s="1"/>
  <c r="AG44" i="1"/>
  <c r="AH44" i="1" s="1"/>
  <c r="AG43" i="1"/>
  <c r="AG40" i="1"/>
  <c r="AH40" i="1" s="1"/>
  <c r="AG39" i="1"/>
  <c r="AG37" i="1"/>
  <c r="AG36" i="1"/>
  <c r="AH36" i="1" s="1"/>
  <c r="AG35" i="1"/>
  <c r="AG32" i="1"/>
  <c r="AG31" i="1"/>
  <c r="AH31" i="1" s="1"/>
  <c r="AG30" i="1"/>
  <c r="AG28" i="1"/>
  <c r="AH28" i="1" s="1"/>
  <c r="AG27" i="1"/>
  <c r="AH27" i="1" s="1"/>
  <c r="AG26" i="1"/>
  <c r="AG24" i="1"/>
  <c r="AG23" i="1"/>
  <c r="AH23" i="1" s="1"/>
  <c r="AG22" i="1"/>
  <c r="X58" i="1"/>
  <c r="Y58" i="1" s="1"/>
  <c r="X57" i="1"/>
  <c r="Y57" i="1" s="1"/>
  <c r="X56" i="1"/>
  <c r="Y56" i="1" s="1"/>
  <c r="X54" i="1"/>
  <c r="Y54" i="1" s="1"/>
  <c r="X53" i="1"/>
  <c r="Y53" i="1" s="1"/>
  <c r="X52" i="1"/>
  <c r="Y52" i="1" s="1"/>
  <c r="X50" i="1"/>
  <c r="Y50" i="1" s="1"/>
  <c r="X49" i="1"/>
  <c r="Y49" i="1" s="1"/>
  <c r="X48" i="1"/>
  <c r="Y48" i="1" s="1"/>
  <c r="X45" i="1"/>
  <c r="Y45" i="1" s="1"/>
  <c r="X44" i="1"/>
  <c r="Y44" i="1" s="1"/>
  <c r="Z44" i="1" s="1"/>
  <c r="X43" i="1"/>
  <c r="X40" i="1"/>
  <c r="Y40" i="1" s="1"/>
  <c r="X39" i="1"/>
  <c r="X37" i="1"/>
  <c r="X36" i="1"/>
  <c r="Y36" i="1" s="1"/>
  <c r="X35" i="1"/>
  <c r="X32" i="1"/>
  <c r="Y32" i="1" s="1"/>
  <c r="X31" i="1"/>
  <c r="Y31" i="1" s="1"/>
  <c r="X30" i="1"/>
  <c r="X28" i="1"/>
  <c r="Y28" i="1" s="1"/>
  <c r="X27" i="1"/>
  <c r="Y27" i="1" s="1"/>
  <c r="X26" i="1"/>
  <c r="X24" i="1"/>
  <c r="X23" i="1"/>
  <c r="Y23" i="1" s="1"/>
  <c r="X22" i="1"/>
  <c r="O58" i="1"/>
  <c r="P58" i="1" s="1"/>
  <c r="O57" i="1"/>
  <c r="P57" i="1" s="1"/>
  <c r="O56" i="1"/>
  <c r="P56" i="1" s="1"/>
  <c r="O54" i="1"/>
  <c r="P54" i="1" s="1"/>
  <c r="O53" i="1"/>
  <c r="P53" i="1" s="1"/>
  <c r="O52" i="1"/>
  <c r="P52" i="1" s="1"/>
  <c r="O50" i="1"/>
  <c r="P50" i="1" s="1"/>
  <c r="O49" i="1"/>
  <c r="P49" i="1" s="1"/>
  <c r="O48" i="1"/>
  <c r="P48" i="1" s="1"/>
  <c r="O45" i="1"/>
  <c r="P45" i="1" s="1"/>
  <c r="O44" i="1"/>
  <c r="P44" i="1" s="1"/>
  <c r="O43" i="1"/>
  <c r="O40" i="1"/>
  <c r="P40" i="1" s="1"/>
  <c r="O39" i="1"/>
  <c r="O37" i="1"/>
  <c r="O36" i="1"/>
  <c r="P36" i="1" s="1"/>
  <c r="O35" i="1"/>
  <c r="O32" i="1"/>
  <c r="P32" i="1" s="1"/>
  <c r="O31" i="1"/>
  <c r="P31" i="1" s="1"/>
  <c r="O30" i="1"/>
  <c r="O28" i="1"/>
  <c r="P28" i="1" s="1"/>
  <c r="O27" i="1"/>
  <c r="P27" i="1" s="1"/>
  <c r="O26" i="1"/>
  <c r="O24" i="1"/>
  <c r="O23" i="1"/>
  <c r="P23" i="1" s="1"/>
  <c r="O22" i="1"/>
  <c r="Q70" i="1" l="1"/>
  <c r="Q68" i="1"/>
  <c r="Q62" i="1"/>
  <c r="Q66" i="1"/>
  <c r="Q67" i="1"/>
  <c r="Q63" i="1"/>
  <c r="Q71" i="1"/>
  <c r="Q64" i="1"/>
  <c r="Q72" i="1"/>
  <c r="AI48" i="1"/>
  <c r="AI52" i="1"/>
  <c r="AI45" i="1"/>
  <c r="AI54" i="1"/>
  <c r="AI32" i="1"/>
  <c r="AI27" i="1"/>
  <c r="AI58" i="1"/>
  <c r="AI30" i="1"/>
  <c r="AI31" i="1"/>
  <c r="AI49" i="1"/>
  <c r="AI53" i="1"/>
  <c r="AI41" i="1"/>
  <c r="AI40" i="1"/>
  <c r="AI39" i="1"/>
  <c r="AI56" i="1"/>
  <c r="AI50" i="1"/>
  <c r="AI35" i="1"/>
  <c r="AI37" i="1"/>
  <c r="AI36" i="1"/>
  <c r="AI23" i="1"/>
  <c r="AI24" i="1"/>
  <c r="AI22" i="1"/>
  <c r="AI26" i="1"/>
  <c r="AI43" i="1"/>
  <c r="AI57" i="1"/>
  <c r="AI28" i="1"/>
  <c r="AI44" i="1"/>
  <c r="Z54" i="1"/>
  <c r="Z56" i="1"/>
  <c r="Z50" i="1"/>
  <c r="Z27" i="1"/>
  <c r="Z45" i="1"/>
  <c r="Z28" i="1"/>
  <c r="Z49" i="1"/>
  <c r="Z23" i="1"/>
  <c r="Z24" i="1"/>
  <c r="Z22" i="1"/>
  <c r="Z41" i="1"/>
  <c r="Z39" i="1"/>
  <c r="Z40" i="1"/>
  <c r="Z57" i="1"/>
  <c r="Z48" i="1"/>
  <c r="Z30" i="1"/>
  <c r="Z31" i="1"/>
  <c r="Z32" i="1"/>
  <c r="Z52" i="1"/>
  <c r="Z35" i="1"/>
  <c r="Z36" i="1"/>
  <c r="Z37" i="1"/>
  <c r="Z53" i="1"/>
  <c r="Z26" i="1"/>
  <c r="Z58" i="1"/>
  <c r="Z43" i="1"/>
  <c r="Q45" i="1"/>
  <c r="Q26" i="1"/>
  <c r="Q32" i="1"/>
  <c r="Q56" i="1"/>
  <c r="Q54" i="1"/>
  <c r="Q30" i="1"/>
  <c r="Q50" i="1"/>
  <c r="Q52" i="1"/>
  <c r="Q24" i="1"/>
  <c r="Q23" i="1"/>
  <c r="Q22" i="1"/>
  <c r="Q53" i="1"/>
  <c r="Q48" i="1"/>
  <c r="Q49" i="1"/>
  <c r="Q28" i="1"/>
  <c r="Q57" i="1"/>
  <c r="Q36" i="1"/>
  <c r="Q35" i="1"/>
  <c r="Q37" i="1"/>
  <c r="Q41" i="1"/>
  <c r="Q40" i="1"/>
  <c r="Q39" i="1"/>
  <c r="Q27" i="1"/>
  <c r="Q43" i="1"/>
  <c r="Q58" i="1"/>
  <c r="Q44" i="1"/>
  <c r="Q31" i="1"/>
  <c r="S62" i="1" l="1"/>
  <c r="R63" i="1"/>
  <c r="R64" i="1"/>
  <c r="R62" i="1"/>
  <c r="AK48" i="1"/>
  <c r="AJ49" i="1"/>
  <c r="AK22" i="1"/>
  <c r="AJ22" i="1"/>
  <c r="AJ50" i="1"/>
  <c r="AJ48" i="1"/>
  <c r="AK35" i="1"/>
  <c r="AJ35" i="1"/>
  <c r="AA49" i="1"/>
  <c r="AA48" i="1"/>
  <c r="AB48" i="1"/>
  <c r="AB22" i="1"/>
  <c r="AA22" i="1"/>
  <c r="AB35" i="1"/>
  <c r="AA35" i="1"/>
  <c r="AA50" i="1"/>
  <c r="S48" i="1"/>
  <c r="R48" i="1"/>
  <c r="R22" i="1"/>
  <c r="S35" i="1"/>
  <c r="R35" i="1"/>
</calcChain>
</file>

<file path=xl/sharedStrings.xml><?xml version="1.0" encoding="utf-8"?>
<sst xmlns="http://schemas.openxmlformats.org/spreadsheetml/2006/main" count="649" uniqueCount="164">
  <si>
    <t>File Name</t>
  </si>
  <si>
    <t>gfi1b_superenhancer_genotype_repeat_d7.pcrd</t>
  </si>
  <si>
    <t>Created By User</t>
  </si>
  <si>
    <t>admin</t>
  </si>
  <si>
    <t>Notes</t>
  </si>
  <si>
    <t>ID</t>
  </si>
  <si>
    <t>Run Started</t>
  </si>
  <si>
    <t>09/26/2019 15:29:17 UTC</t>
  </si>
  <si>
    <t>Run Ended</t>
  </si>
  <si>
    <t>09/26/2019 17:25:48 UTC</t>
  </si>
  <si>
    <t>Sample Vol</t>
  </si>
  <si>
    <t>Lid Temp</t>
  </si>
  <si>
    <t>Protocol File Name</t>
  </si>
  <si>
    <t>CFX_2StepAmp+Melt.prcl</t>
  </si>
  <si>
    <t>Plate Setup File Name</t>
  </si>
  <si>
    <t>QuickPlate_96 wells_All Channels.pltd</t>
  </si>
  <si>
    <t>Base Serial Number</t>
  </si>
  <si>
    <t>CT034038</t>
  </si>
  <si>
    <t>Optical Head Serial Number</t>
  </si>
  <si>
    <t>785BR06576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</si>
  <si>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</si>
  <si>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</si>
  <si>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</si>
  <si>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</si>
  <si>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</si>
  <si>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</si>
  <si>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</si>
  <si>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</si>
  <si>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</si>
  <si>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</si>
  <si>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</si>
  <si>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</si>
  <si>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</si>
  <si>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</si>
  <si>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</si>
  <si>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SMIM1- 1</t>
  </si>
  <si>
    <t>Unkn</t>
  </si>
  <si>
    <t>K562_SMIM1</t>
  </si>
  <si>
    <t>A02</t>
  </si>
  <si>
    <t>A03</t>
  </si>
  <si>
    <t>A04</t>
  </si>
  <si>
    <t>K562_GFP</t>
  </si>
  <si>
    <t>A05</t>
  </si>
  <si>
    <t>A06</t>
  </si>
  <si>
    <t>A07</t>
  </si>
  <si>
    <t xml:space="preserve">K562 </t>
  </si>
  <si>
    <t>A08</t>
  </si>
  <si>
    <t>A09</t>
  </si>
  <si>
    <t>A10</t>
  </si>
  <si>
    <t>NTC</t>
  </si>
  <si>
    <t/>
  </si>
  <si>
    <t>A11</t>
  </si>
  <si>
    <t>A12</t>
  </si>
  <si>
    <t>B01</t>
  </si>
  <si>
    <t>SMIM1-2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</si>
  <si>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</si>
  <si>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</si>
  <si>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</si>
  <si>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</si>
  <si>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</si>
  <si>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</si>
  <si>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</si>
  <si>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</si>
  <si>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</si>
  <si>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</si>
  <si>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</si>
  <si>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</si>
  <si>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RBM38-1</t>
  </si>
  <si>
    <t>K562_RBM38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</si>
  <si>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</si>
  <si>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</si>
  <si>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</si>
  <si>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</si>
  <si>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</si>
  <si>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</si>
  <si>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</si>
  <si>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</si>
  <si>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</si>
  <si>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</si>
  <si>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</si>
  <si>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</si>
  <si>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RBM38-2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</si>
  <si>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</si>
  <si>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</si>
  <si>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</si>
  <si>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</si>
  <si>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</si>
  <si>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</si>
  <si>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</si>
  <si>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</si>
  <si>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</si>
  <si>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</si>
  <si>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</si>
  <si>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</si>
  <si>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Actin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</si>
  <si>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</si>
  <si>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</si>
  <si>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</si>
  <si>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</si>
  <si>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</si>
  <si>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</si>
  <si>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</si>
  <si>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</si>
  <si>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</si>
  <si>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</si>
  <si>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</si>
  <si>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</si>
  <si>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</si>
  <si>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</si>
  <si>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</si>
  <si>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</si>
  <si>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</si>
  <si>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</si>
  <si>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</si>
  <si>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</si>
  <si>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</si>
  <si>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</si>
  <si>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</si>
  <si>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</si>
  <si>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</si>
  <si>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</si>
  <si>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</si>
  <si>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</si>
  <si>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</si>
  <si>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</si>
  <si>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</si>
  <si>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</si>
  <si>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</si>
  <si>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</si>
  <si>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</si>
  <si>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</si>
  <si>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</si>
  <si>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</si>
  <si>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</si>
  <si>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</si>
  <si>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</si>
  <si>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</si>
  <si>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</si>
  <si>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</si>
  <si>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</si>
  <si>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</si>
  <si>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</si>
  <si>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Ct</t>
  </si>
  <si>
    <t>ΔCt</t>
  </si>
  <si>
    <t>2^ΔCt</t>
  </si>
  <si>
    <t>Outcome Percentage</t>
  </si>
  <si>
    <t>D7_AAVS</t>
  </si>
  <si>
    <t>Myb</t>
  </si>
  <si>
    <t>AAVS-del</t>
  </si>
  <si>
    <t>/</t>
  </si>
  <si>
    <t>AAVS-un</t>
  </si>
  <si>
    <t>AAVS-inv</t>
  </si>
  <si>
    <t>D7_MOCK</t>
  </si>
  <si>
    <t>MOCK-del</t>
  </si>
  <si>
    <t>MOCK-un</t>
  </si>
  <si>
    <t>MOCK-inv</t>
  </si>
  <si>
    <t>D7_G48</t>
  </si>
  <si>
    <t>G48-del</t>
  </si>
  <si>
    <t>G48-un</t>
  </si>
  <si>
    <t>G48-inv</t>
  </si>
  <si>
    <t>G47-del</t>
  </si>
  <si>
    <t>G47-un</t>
  </si>
  <si>
    <t>G47-inv</t>
  </si>
  <si>
    <t>D7_G47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</si>
</sst>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;\-###0"/>
    <numFmt numFmtId="165" formatCode="###0.00;\-###0.00"/>
    <numFmt numFmtId="166" formatCode="###0.00000;\-###0.00000"/>
    <numFmt numFmtId="167" formatCode="0.000"/>
    <numFmt numFmtId="168" formatCode="0.00000000000000000"/>
  </numFmts>
  <fonts count="13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0"/>
      <name val="Microsoft Sans Serif"/>
      <family val="2"/>
    </font>
    <font>
      <b/>
      <sz val="10"/>
      <name val="Microsoft Sans Serif"/>
      <family val="2"/>
    </font>
    <font>
      <b/>
      <sz val="10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top"/>
      <protection locked="0"/>
    </xf>
  </cellStyleXfs>
  <cellXfs count="2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6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Alignment="1">
      <alignment vertical="center"/>
      <protection locked="0"/>
    </xf>
    <xf numFmtId="49" fontId="11" fillId="0" borderId="0" xfId="0" applyNumberFormat="1" applyFont="1" applyAlignment="1" applyProtection="1">
      <alignment vertical="center"/>
    </xf>
    <xf numFmtId="0" fontId="12" fillId="0" borderId="1" xfId="0" applyFont="1" applyBorder="1" applyAlignment="1">
      <alignment vertical="center"/>
      <protection locked="0"/>
    </xf>
    <xf numFmtId="0" fontId="11" fillId="0" borderId="0" xfId="0" applyFont="1" applyAlignment="1">
      <alignment vertical="center"/>
      <protection locked="0"/>
    </xf>
    <xf numFmtId="0" fontId="11" fillId="2" borderId="0" xfId="0" applyFont="1" applyFill="1" applyAlignment="1" applyProtection="1"/>
    <xf numFmtId="49" fontId="10" fillId="0" borderId="0" xfId="0" applyNumberFormat="1" applyFont="1" applyAlignment="1" applyProtection="1">
      <alignment vertical="center"/>
    </xf>
    <xf numFmtId="165" fontId="10" fillId="0" borderId="0" xfId="0" applyNumberFormat="1" applyFont="1" applyAlignment="1" applyProtection="1">
      <alignment vertical="center"/>
    </xf>
    <xf numFmtId="167" fontId="10" fillId="0" borderId="0" xfId="0" applyNumberFormat="1" applyFont="1" applyAlignment="1">
      <alignment vertical="center"/>
      <protection locked="0"/>
    </xf>
    <xf numFmtId="2" fontId="10" fillId="0" borderId="0" xfId="0" applyNumberFormat="1" applyFont="1" applyAlignment="1">
      <alignment vertical="center"/>
      <protection locked="0"/>
    </xf>
    <xf numFmtId="168" fontId="10" fillId="0" borderId="0" xfId="0" applyNumberFormat="1" applyFont="1" applyAlignment="1">
      <alignment vertical="center"/>
      <protection locked="0"/>
    </xf>
    <xf numFmtId="165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abSelected="1" topLeftCell="B8" zoomScale="110" zoomScaleNormal="110" workbookViewId="0">
      <selection activeCell="AB24" sqref="AB24"/>
    </sheetView>
  </sheetViews>
  <sheetFormatPr baseColWidth="10" defaultColWidth="10" defaultRowHeight="15" customHeight="1" x14ac:dyDescent="0.15"/>
  <cols>
    <col min="1" max="1" width="10" style="2" customWidth="1"/>
    <col min="2" max="2" width="10" style="3" customWidth="1"/>
    <col min="3" max="3" width="13.25" style="6" customWidth="1"/>
    <col min="4" max="4" width="11.75" style="6" customWidth="1"/>
    <col min="5" max="5" width="15" style="6" customWidth="1"/>
    <col min="6" max="6" width="15" style="7" customWidth="1"/>
    <col min="7" max="7" width="18.25" style="8" customWidth="1"/>
    <col min="8" max="8" width="10" style="1" customWidth="1"/>
    <col min="9" max="12" width="10" style="1"/>
    <col min="13" max="13" width="15" style="1" customWidth="1"/>
    <col min="14" max="33" width="10" style="1"/>
    <col min="34" max="34" width="30.25" style="1" bestFit="1" customWidth="1"/>
    <col min="35" max="35" width="10" style="1"/>
    <col min="36" max="36" width="10.5" style="1" bestFit="1" customWidth="1"/>
    <col min="37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4">
        <v>20</v>
      </c>
    </row>
    <row r="8" spans="1:2" ht="15" customHeight="1" x14ac:dyDescent="0.15">
      <c r="A8" s="2" t="s">
        <v>11</v>
      </c>
      <c r="B8" s="4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5">
        <v>3</v>
      </c>
    </row>
    <row r="17" spans="1:37" ht="15" customHeight="1" x14ac:dyDescent="0.15">
      <c r="A17" s="2" t="s">
        <v>25</v>
      </c>
      <c r="B17" s="5">
        <v>6</v>
      </c>
    </row>
    <row r="20" spans="1:37" ht="15" customHeight="1" x14ac:dyDescent="0.15">
      <c r="A20" s="6" t="s">
        <v>26</v>
      </c>
      <c r="B20" s="6" t="s">
        <v>27</v>
      </c>
      <c r="C20" s="6" t="s">
        <v>28</v>
      </c>
      <c r="D20" s="6" t="s">
        <v>29</v>
      </c>
      <c r="E20" s="6" t="s">
        <v>30</v>
      </c>
      <c r="F20" s="6" t="s">
        <v>31</v>
      </c>
      <c r="G20" s="6" t="s">
        <v>32</v>
      </c>
      <c r="L20" s="9"/>
      <c r="M20" s="10" t="s">
        <v>28</v>
      </c>
      <c r="N20" s="10" t="s">
        <v>142</v>
      </c>
      <c r="O20" s="11" t="s">
        <v>143</v>
      </c>
      <c r="P20" s="12" t="s">
        <v>144</v>
      </c>
      <c r="Q20" s="12" t="s">
        <v>145</v>
      </c>
      <c r="R20" s="9"/>
      <c r="S20" s="9"/>
    </row>
    <row r="21" spans="1:37" ht="15" customHeight="1" x14ac:dyDescent="0.15">
      <c r="A21" s="2" t="s">
        <v>33</v>
      </c>
      <c r="B21" s="3" t="s">
        <v>34</v>
      </c>
      <c r="C21" s="6" t="s">
        <v>35</v>
      </c>
      <c r="D21" s="6" t="s">
        <v>36</v>
      </c>
      <c r="E21" s="6" t="s">
        <v>37</v>
      </c>
      <c r="F21" s="7">
        <v>23.675188894482901</v>
      </c>
      <c r="L21" s="13" t="s">
        <v>146</v>
      </c>
      <c r="M21" s="14" t="s">
        <v>147</v>
      </c>
      <c r="N21" s="7">
        <v>23.675188894482901</v>
      </c>
      <c r="O21" s="9"/>
      <c r="P21" s="9"/>
      <c r="Q21" s="9"/>
      <c r="R21" s="9"/>
      <c r="S21" s="9"/>
      <c r="U21" s="13" t="s">
        <v>146</v>
      </c>
      <c r="V21" s="14" t="s">
        <v>147</v>
      </c>
      <c r="W21" s="7">
        <v>23.2523710989765</v>
      </c>
      <c r="X21" s="9"/>
      <c r="Y21" s="9"/>
      <c r="Z21" s="9"/>
      <c r="AA21" s="9"/>
      <c r="AB21" s="9"/>
      <c r="AD21" s="13" t="s">
        <v>146</v>
      </c>
      <c r="AE21" s="14" t="s">
        <v>147</v>
      </c>
      <c r="AF21" s="7">
        <v>24.103401161840502</v>
      </c>
      <c r="AG21" s="9"/>
      <c r="AH21" s="9"/>
      <c r="AI21" s="9"/>
      <c r="AJ21" s="9"/>
      <c r="AK21" s="9"/>
    </row>
    <row r="22" spans="1:37" ht="15" customHeight="1" x14ac:dyDescent="0.15">
      <c r="A22" s="2" t="s">
        <v>38</v>
      </c>
      <c r="B22" s="3" t="s">
        <v>34</v>
      </c>
      <c r="C22" s="6" t="s">
        <v>35</v>
      </c>
      <c r="D22" s="6" t="s">
        <v>36</v>
      </c>
      <c r="E22" s="6" t="s">
        <v>37</v>
      </c>
      <c r="F22" s="7">
        <v>23.5025307904376</v>
      </c>
      <c r="L22" s="9"/>
      <c r="M22" s="14" t="s">
        <v>148</v>
      </c>
      <c r="N22" s="15"/>
      <c r="O22" s="16">
        <f>N21-N22</f>
        <v>23.675188894482901</v>
      </c>
      <c r="P22" s="17">
        <v>0</v>
      </c>
      <c r="Q22" s="9">
        <f>P22/(P22+P23+P24)*100</f>
        <v>0</v>
      </c>
      <c r="R22" s="9">
        <f>AVERAGE(Q22,Q26,Q30)</f>
        <v>0</v>
      </c>
      <c r="S22" s="9">
        <f>_xlfn.STDEV.P(Q22,Q26,Q30)</f>
        <v>0</v>
      </c>
      <c r="U22" s="9"/>
      <c r="V22" s="14" t="s">
        <v>148</v>
      </c>
      <c r="W22" s="7">
        <v>38.1991898878195</v>
      </c>
      <c r="X22" s="16">
        <f>W21-W22</f>
        <v>-14.946818788843</v>
      </c>
      <c r="Y22" s="17">
        <v>0</v>
      </c>
      <c r="Z22" s="9">
        <f>Y22/(Y22+Y23+Y24)*100</f>
        <v>0</v>
      </c>
      <c r="AA22" s="9">
        <f>AVERAGE(Z22,Z26,Z30)</f>
        <v>0</v>
      </c>
      <c r="AB22" s="9">
        <f>_xlfn.STDEV.P(Z22,Z26,Z30)</f>
        <v>0</v>
      </c>
      <c r="AD22" s="9"/>
      <c r="AE22" s="14" t="s">
        <v>148</v>
      </c>
      <c r="AF22" s="7"/>
      <c r="AG22" s="16">
        <f>AF21-AF22</f>
        <v>24.103401161840502</v>
      </c>
      <c r="AH22" s="17">
        <v>0</v>
      </c>
      <c r="AI22" s="9">
        <f>AH22/(AH22+AH23+AH24)*100</f>
        <v>0</v>
      </c>
      <c r="AJ22" s="9">
        <f>AVERAGE(AI22,AI26,AI30)</f>
        <v>0</v>
      </c>
      <c r="AK22" s="9">
        <f>_xlfn.STDEV.P(AI22,AI26,AI30)</f>
        <v>0</v>
      </c>
    </row>
    <row r="23" spans="1:37" ht="15" customHeight="1" x14ac:dyDescent="0.15">
      <c r="A23" s="2" t="s">
        <v>39</v>
      </c>
      <c r="B23" s="3" t="s">
        <v>34</v>
      </c>
      <c r="C23" s="6" t="s">
        <v>35</v>
      </c>
      <c r="D23" s="6" t="s">
        <v>36</v>
      </c>
      <c r="E23" s="6" t="s">
        <v>37</v>
      </c>
      <c r="F23" s="7">
        <v>23.428902973606299</v>
      </c>
      <c r="L23" s="9"/>
      <c r="M23" s="14" t="s">
        <v>150</v>
      </c>
      <c r="N23" s="7">
        <v>32.023342224506798</v>
      </c>
      <c r="O23" s="16">
        <f>N21-N23</f>
        <v>-8.3481533300238979</v>
      </c>
      <c r="P23" s="17">
        <f t="shared" ref="P23:P24" si="0">2^O23</f>
        <v>3.0687071078693224E-3</v>
      </c>
      <c r="Q23" s="9">
        <f>P23/(P22+P23+P24)*100</f>
        <v>100</v>
      </c>
      <c r="R23" s="9">
        <f>AVERAGE(Q24,Q28,Q32)</f>
        <v>1.2798094826494821</v>
      </c>
      <c r="S23" s="9"/>
      <c r="U23" s="9"/>
      <c r="V23" s="14" t="s">
        <v>150</v>
      </c>
      <c r="W23" s="7">
        <v>31.4262041358994</v>
      </c>
      <c r="X23" s="16">
        <f>W21-W23</f>
        <v>-8.1738330369229004</v>
      </c>
      <c r="Y23" s="17">
        <f t="shared" ref="Y23:Y24" si="1">2^X23</f>
        <v>3.4628292424715352E-3</v>
      </c>
      <c r="Z23" s="9">
        <f>Y23/(Y22+Y23+Y24)*100</f>
        <v>100</v>
      </c>
      <c r="AA23" s="9">
        <f>AVERAGE(Z24,Z28,Z32)</f>
        <v>0.83646090132939366</v>
      </c>
      <c r="AB23" s="9">
        <f>STDEV(Z28,Z24,Z32)</f>
        <v>0.72984247688418713</v>
      </c>
      <c r="AD23" s="9"/>
      <c r="AE23" s="14" t="s">
        <v>150</v>
      </c>
      <c r="AF23" s="7">
        <v>31.958575910851302</v>
      </c>
      <c r="AG23" s="16">
        <f>AF21-AF23</f>
        <v>-7.8551747490107999</v>
      </c>
      <c r="AH23" s="17">
        <f t="shared" ref="AH23:AH24" si="2">2^AG23</f>
        <v>4.3187372180986368E-3</v>
      </c>
      <c r="AI23" s="9">
        <f>AH23/(AH22+AH23+AH24)*100</f>
        <v>100</v>
      </c>
      <c r="AJ23" s="9">
        <f>AVERAGE(AI24,AI28,AI32)</f>
        <v>0.1944222948077039</v>
      </c>
      <c r="AK23" s="9"/>
    </row>
    <row r="24" spans="1:37" ht="15" customHeight="1" x14ac:dyDescent="0.15">
      <c r="A24" s="2" t="s">
        <v>40</v>
      </c>
      <c r="B24" s="3" t="s">
        <v>34</v>
      </c>
      <c r="C24" s="6" t="s">
        <v>35</v>
      </c>
      <c r="D24" s="6" t="s">
        <v>36</v>
      </c>
      <c r="E24" s="6" t="s">
        <v>41</v>
      </c>
      <c r="F24" s="7">
        <v>32.023342224506798</v>
      </c>
      <c r="L24" s="9"/>
      <c r="M24" s="9" t="s">
        <v>151</v>
      </c>
      <c r="N24" s="7">
        <v>36.396975224405999</v>
      </c>
      <c r="O24" s="16">
        <f>N21-N24</f>
        <v>-12.721786329923098</v>
      </c>
      <c r="P24" s="18">
        <v>0</v>
      </c>
      <c r="Q24" s="9">
        <f>P24/(P22+P23+P24)*100</f>
        <v>0</v>
      </c>
      <c r="R24" s="9">
        <f>AVERAGE(Q23,Q27,Q31)</f>
        <v>98.720190517350503</v>
      </c>
      <c r="S24" s="9"/>
      <c r="U24" s="9"/>
      <c r="V24" s="9" t="s">
        <v>151</v>
      </c>
      <c r="W24" s="7">
        <v>37.9230786744521</v>
      </c>
      <c r="X24" s="16">
        <f>W21-W24</f>
        <v>-14.6707075754756</v>
      </c>
      <c r="Y24" s="18">
        <v>0</v>
      </c>
      <c r="Z24" s="9">
        <f>Y24/(Y22+Y23+Y24)*100</f>
        <v>0</v>
      </c>
      <c r="AA24" s="9">
        <f>AVERAGE(Z23,Z27,Z31)</f>
        <v>99.163539098670597</v>
      </c>
      <c r="AB24" s="9">
        <f>_xlfn.STDEV.P(Z23,Z27,Z31)</f>
        <v>0.59591388699176173</v>
      </c>
      <c r="AD24" s="9"/>
      <c r="AE24" s="9" t="s">
        <v>151</v>
      </c>
      <c r="AF24" s="7"/>
      <c r="AG24" s="16">
        <f>AF21-AF24</f>
        <v>24.103401161840502</v>
      </c>
      <c r="AH24" s="18">
        <v>0</v>
      </c>
      <c r="AI24" s="9">
        <f>AH24/(AH22+AH23+AH24)*100</f>
        <v>0</v>
      </c>
      <c r="AJ24" s="9">
        <f>AVERAGE(AI23,AI27,AI31)</f>
        <v>99.805577705192306</v>
      </c>
      <c r="AK24" s="9"/>
    </row>
    <row r="25" spans="1:37" ht="15" customHeight="1" x14ac:dyDescent="0.15">
      <c r="A25" s="2" t="s">
        <v>42</v>
      </c>
      <c r="B25" s="3" t="s">
        <v>34</v>
      </c>
      <c r="C25" s="6" t="s">
        <v>35</v>
      </c>
      <c r="D25" s="6" t="s">
        <v>36</v>
      </c>
      <c r="E25" s="6" t="s">
        <v>41</v>
      </c>
      <c r="F25" s="7">
        <v>31.932952247377699</v>
      </c>
      <c r="L25" s="9"/>
      <c r="M25" s="14" t="s">
        <v>147</v>
      </c>
      <c r="N25" s="7">
        <v>23.5025307904376</v>
      </c>
      <c r="O25" s="9"/>
      <c r="P25" s="9"/>
      <c r="Q25" s="9"/>
      <c r="R25" s="9"/>
      <c r="S25" s="9"/>
      <c r="U25" s="9"/>
      <c r="V25" s="14" t="s">
        <v>147</v>
      </c>
      <c r="W25" s="7">
        <v>23.1962890029811</v>
      </c>
      <c r="X25" s="9"/>
      <c r="Y25" s="9"/>
      <c r="Z25" s="9"/>
      <c r="AA25" s="9"/>
      <c r="AB25" s="9"/>
      <c r="AD25" s="9"/>
      <c r="AE25" s="14" t="s">
        <v>147</v>
      </c>
      <c r="AF25" s="7">
        <v>24.164570298596001</v>
      </c>
      <c r="AG25" s="9"/>
      <c r="AH25" s="9"/>
      <c r="AI25" s="9"/>
      <c r="AJ25" s="9"/>
      <c r="AK25" s="9"/>
    </row>
    <row r="26" spans="1:37" ht="15" customHeight="1" x14ac:dyDescent="0.15">
      <c r="A26" s="2" t="s">
        <v>43</v>
      </c>
      <c r="B26" s="3" t="s">
        <v>34</v>
      </c>
      <c r="C26" s="6" t="s">
        <v>35</v>
      </c>
      <c r="D26" s="6" t="s">
        <v>36</v>
      </c>
      <c r="E26" s="6" t="s">
        <v>41</v>
      </c>
      <c r="F26" s="7">
        <v>32.130216945492101</v>
      </c>
      <c r="L26" s="9"/>
      <c r="M26" s="14" t="s">
        <v>148</v>
      </c>
      <c r="N26" s="15"/>
      <c r="O26" s="16">
        <f>N25-N26</f>
        <v>23.5025307904376</v>
      </c>
      <c r="P26" s="17">
        <v>0</v>
      </c>
      <c r="Q26" s="9">
        <f>P26/(P26+P27+P28)*100</f>
        <v>0</v>
      </c>
      <c r="R26" s="9"/>
      <c r="S26" s="9"/>
      <c r="U26" s="9"/>
      <c r="V26" s="14" t="s">
        <v>148</v>
      </c>
      <c r="W26" s="19" t="s">
        <v>149</v>
      </c>
      <c r="X26" s="16" t="e">
        <f>W25-W26</f>
        <v>#VALUE!</v>
      </c>
      <c r="Y26" s="17">
        <v>0</v>
      </c>
      <c r="Z26" s="9">
        <f>Y26/(Y26+Y27+Y28)*100</f>
        <v>0</v>
      </c>
      <c r="AA26" s="9"/>
      <c r="AB26" s="9"/>
      <c r="AD26" s="9"/>
      <c r="AE26" s="14" t="s">
        <v>148</v>
      </c>
      <c r="AF26" s="19"/>
      <c r="AG26" s="16">
        <f>AF25-AF26</f>
        <v>24.164570298596001</v>
      </c>
      <c r="AH26" s="17">
        <v>0</v>
      </c>
      <c r="AI26" s="9">
        <f>AH26/(AH26+AH27+AH28)*100</f>
        <v>0</v>
      </c>
      <c r="AJ26" s="9"/>
      <c r="AK26" s="9"/>
    </row>
    <row r="27" spans="1:37" ht="15" customHeight="1" x14ac:dyDescent="0.15">
      <c r="A27" s="2" t="s">
        <v>44</v>
      </c>
      <c r="B27" s="3" t="s">
        <v>34</v>
      </c>
      <c r="C27" s="6" t="s">
        <v>35</v>
      </c>
      <c r="D27" s="6" t="s">
        <v>36</v>
      </c>
      <c r="E27" s="6" t="s">
        <v>45</v>
      </c>
      <c r="L27" s="9"/>
      <c r="M27" s="14" t="s">
        <v>150</v>
      </c>
      <c r="N27" s="7">
        <v>31.932952247377699</v>
      </c>
      <c r="O27" s="16">
        <f>N25-N27</f>
        <v>-8.430421456940099</v>
      </c>
      <c r="P27" s="17">
        <f t="shared" ref="P27:P29" si="3">2^O27</f>
        <v>2.8986131984160479E-3</v>
      </c>
      <c r="Q27" s="9">
        <f>P27/(P27+P28+P26)*100</f>
        <v>99.010719234283286</v>
      </c>
      <c r="R27" s="9"/>
      <c r="S27" s="9"/>
      <c r="U27" s="9"/>
      <c r="V27" s="14" t="s">
        <v>150</v>
      </c>
      <c r="W27" s="7">
        <v>31.268704057657001</v>
      </c>
      <c r="X27" s="16">
        <f>W25-W27</f>
        <v>-8.0724150546759006</v>
      </c>
      <c r="Y27" s="17">
        <f t="shared" ref="Y27:Y29" si="4">2^X27</f>
        <v>3.715018074834665E-3</v>
      </c>
      <c r="Z27" s="9">
        <f>Y27/(Y27+Y28+Y26)*100</f>
        <v>98.656314763525799</v>
      </c>
      <c r="AA27" s="9"/>
      <c r="AB27" s="9"/>
      <c r="AD27" s="9"/>
      <c r="AE27" s="14" t="s">
        <v>150</v>
      </c>
      <c r="AF27" s="7">
        <v>31.512550713484998</v>
      </c>
      <c r="AG27" s="16">
        <f>AF25-AF27</f>
        <v>-7.3479804148889976</v>
      </c>
      <c r="AH27" s="17">
        <f t="shared" ref="AH27:AH29" si="5">2^AG27</f>
        <v>6.138149863521453E-3</v>
      </c>
      <c r="AI27" s="9">
        <f>AH27/(AH27+AH28+AH26)*100</f>
        <v>99.416733115576889</v>
      </c>
      <c r="AJ27" s="9"/>
      <c r="AK27" s="9"/>
    </row>
    <row r="28" spans="1:37" ht="15" customHeight="1" x14ac:dyDescent="0.15">
      <c r="A28" s="2" t="s">
        <v>46</v>
      </c>
      <c r="B28" s="3" t="s">
        <v>34</v>
      </c>
      <c r="C28" s="6" t="s">
        <v>35</v>
      </c>
      <c r="D28" s="6" t="s">
        <v>36</v>
      </c>
      <c r="E28" s="6" t="s">
        <v>45</v>
      </c>
      <c r="L28" s="9"/>
      <c r="M28" s="9" t="s">
        <v>151</v>
      </c>
      <c r="N28" s="7">
        <v>38.578013134452497</v>
      </c>
      <c r="O28" s="16">
        <f>N25-N28</f>
        <v>-15.075482344014898</v>
      </c>
      <c r="P28" s="17">
        <f>2^O28</f>
        <v>2.8961937723735836E-5</v>
      </c>
      <c r="Q28" s="9">
        <f>P28/(P28+P26+P27)*100</f>
        <v>0.98928076571671575</v>
      </c>
      <c r="R28" s="9"/>
      <c r="S28" s="9"/>
      <c r="U28" s="9"/>
      <c r="V28" s="9" t="s">
        <v>151</v>
      </c>
      <c r="W28" s="7">
        <v>37.466848329301698</v>
      </c>
      <c r="X28" s="16">
        <f>W25-W28</f>
        <v>-14.270559326320598</v>
      </c>
      <c r="Y28" s="17">
        <f>2^X28</f>
        <v>5.0598027631128091E-5</v>
      </c>
      <c r="Z28" s="9">
        <f>Y28/(Y28+Y26+Y27)*100</f>
        <v>1.3436852364742011</v>
      </c>
      <c r="AA28" s="9"/>
      <c r="AB28" s="9"/>
      <c r="AD28" s="9"/>
      <c r="AE28" s="9" t="s">
        <v>151</v>
      </c>
      <c r="AF28" s="7">
        <v>38.925739433643201</v>
      </c>
      <c r="AG28" s="16">
        <f>AF25-AF28</f>
        <v>-14.761169135047201</v>
      </c>
      <c r="AH28" s="17">
        <f>2^AG28</f>
        <v>3.6011840610937891E-5</v>
      </c>
      <c r="AI28" s="9">
        <f>AH28/(AH28+AH26+AH27)*100</f>
        <v>0.5832668844231117</v>
      </c>
      <c r="AJ28" s="9"/>
      <c r="AK28" s="9"/>
    </row>
    <row r="29" spans="1:37" ht="15" customHeight="1" x14ac:dyDescent="0.15">
      <c r="A29" s="2" t="s">
        <v>47</v>
      </c>
      <c r="B29" s="3" t="s">
        <v>34</v>
      </c>
      <c r="C29" s="6" t="s">
        <v>35</v>
      </c>
      <c r="D29" s="6" t="s">
        <v>36</v>
      </c>
      <c r="E29" s="6" t="s">
        <v>45</v>
      </c>
      <c r="L29" s="9"/>
      <c r="M29" s="14" t="s">
        <v>147</v>
      </c>
      <c r="N29" s="7">
        <v>23.428902973606299</v>
      </c>
      <c r="O29" s="9"/>
      <c r="P29" s="9"/>
      <c r="Q29" s="9"/>
      <c r="R29" s="9"/>
      <c r="S29" s="9"/>
      <c r="U29" s="9"/>
      <c r="V29" s="14" t="s">
        <v>147</v>
      </c>
      <c r="W29" s="7">
        <v>23.177263528393699</v>
      </c>
      <c r="X29" s="9"/>
      <c r="Y29" s="9"/>
      <c r="Z29" s="9"/>
      <c r="AA29" s="9"/>
      <c r="AB29" s="9"/>
      <c r="AD29" s="9"/>
      <c r="AE29" s="14" t="s">
        <v>147</v>
      </c>
      <c r="AF29" s="7">
        <v>24.085981437916399</v>
      </c>
      <c r="AG29" s="9"/>
      <c r="AH29" s="9"/>
      <c r="AI29" s="9"/>
      <c r="AJ29" s="9"/>
      <c r="AK29" s="9"/>
    </row>
    <row r="30" spans="1:37" ht="15" customHeight="1" x14ac:dyDescent="0.15">
      <c r="A30" s="2" t="s">
        <v>48</v>
      </c>
      <c r="B30" s="3" t="s">
        <v>34</v>
      </c>
      <c r="C30" s="6" t="s">
        <v>49</v>
      </c>
      <c r="D30" s="6" t="s">
        <v>36</v>
      </c>
      <c r="E30" s="6" t="s">
        <v>50</v>
      </c>
      <c r="F30" s="7">
        <v>36.396975224405999</v>
      </c>
      <c r="L30" s="9"/>
      <c r="M30" s="14" t="s">
        <v>148</v>
      </c>
      <c r="N30" s="9"/>
      <c r="O30" s="16">
        <f>N29-N30</f>
        <v>23.428902973606299</v>
      </c>
      <c r="P30" s="17">
        <v>0</v>
      </c>
      <c r="Q30" s="9">
        <f>P30/(P30+P31+P32)*100</f>
        <v>0</v>
      </c>
      <c r="R30" s="9"/>
      <c r="S30" s="9"/>
      <c r="U30" s="9"/>
      <c r="V30" s="14" t="s">
        <v>148</v>
      </c>
      <c r="W30" s="9"/>
      <c r="X30" s="16">
        <f>W29-W30</f>
        <v>23.177263528393699</v>
      </c>
      <c r="Y30" s="17">
        <v>0</v>
      </c>
      <c r="Z30" s="9">
        <f>Y30/(Y30+Y31+Y32)*100</f>
        <v>0</v>
      </c>
      <c r="AA30" s="9"/>
      <c r="AB30" s="9"/>
      <c r="AD30" s="9"/>
      <c r="AE30" s="14" t="s">
        <v>148</v>
      </c>
      <c r="AF30" s="9"/>
      <c r="AG30" s="16">
        <f>AF29-AF30</f>
        <v>24.085981437916399</v>
      </c>
      <c r="AH30" s="17">
        <v>0</v>
      </c>
      <c r="AI30" s="9">
        <f>AH30/(AH30+AH31+AH32)*100</f>
        <v>0</v>
      </c>
      <c r="AJ30" s="9"/>
      <c r="AK30" s="9"/>
    </row>
    <row r="31" spans="1:37" ht="15" customHeight="1" x14ac:dyDescent="0.15">
      <c r="A31" s="2" t="s">
        <v>51</v>
      </c>
      <c r="B31" s="3" t="s">
        <v>34</v>
      </c>
      <c r="C31" s="6" t="s">
        <v>49</v>
      </c>
      <c r="D31" s="6" t="s">
        <v>36</v>
      </c>
      <c r="E31" s="6" t="s">
        <v>50</v>
      </c>
      <c r="F31" s="7">
        <v>38.578013134452497</v>
      </c>
      <c r="L31" s="9"/>
      <c r="M31" s="14" t="s">
        <v>150</v>
      </c>
      <c r="N31" s="7">
        <v>32.130216945492101</v>
      </c>
      <c r="O31" s="16">
        <f>N29-N31</f>
        <v>-8.7013139718858028</v>
      </c>
      <c r="P31" s="17">
        <f t="shared" ref="P31:P32" si="6">2^O31</f>
        <v>2.4023898967656435E-3</v>
      </c>
      <c r="Q31" s="9">
        <f>P31/(P31+P32+P30)*100</f>
        <v>97.149852317768264</v>
      </c>
      <c r="R31" s="9"/>
      <c r="S31" s="9"/>
      <c r="U31" s="9"/>
      <c r="V31" s="14" t="s">
        <v>150</v>
      </c>
      <c r="W31" s="7">
        <v>31.308397055870898</v>
      </c>
      <c r="X31" s="16">
        <f>W29-W31</f>
        <v>-8.1311335274771999</v>
      </c>
      <c r="Y31" s="17">
        <f t="shared" ref="Y31:Y32" si="7">2^X31</f>
        <v>3.5668505218551436E-3</v>
      </c>
      <c r="Z31" s="9">
        <f>Y31/(Y31+Y32+Y30)*100</f>
        <v>98.834302532486021</v>
      </c>
      <c r="AA31" s="9"/>
      <c r="AB31" s="9"/>
      <c r="AD31" s="9"/>
      <c r="AE31" s="14" t="s">
        <v>150</v>
      </c>
      <c r="AF31" s="7">
        <v>31.8555710265748</v>
      </c>
      <c r="AG31" s="16">
        <f>AF29-AF31</f>
        <v>-7.7695895886584019</v>
      </c>
      <c r="AH31" s="17">
        <f t="shared" ref="AH31:AH32" si="8">2^AG31</f>
        <v>4.5826899978894465E-3</v>
      </c>
      <c r="AI31" s="9">
        <f>AH31/(AH31+AH32+AH30)*100</f>
        <v>100</v>
      </c>
      <c r="AJ31" s="9"/>
      <c r="AK31" s="9"/>
    </row>
    <row r="32" spans="1:37" ht="15" customHeight="1" x14ac:dyDescent="0.15">
      <c r="A32" s="2" t="s">
        <v>52</v>
      </c>
      <c r="B32" s="3" t="s">
        <v>34</v>
      </c>
      <c r="C32" s="6" t="s">
        <v>49</v>
      </c>
      <c r="D32" s="6" t="s">
        <v>36</v>
      </c>
      <c r="E32" s="6" t="s">
        <v>50</v>
      </c>
      <c r="F32" s="7">
        <v>37.221320167696803</v>
      </c>
      <c r="L32" s="9"/>
      <c r="M32" s="9" t="s">
        <v>151</v>
      </c>
      <c r="N32" s="7">
        <v>37.221320167696803</v>
      </c>
      <c r="O32" s="16">
        <f>N29-N32</f>
        <v>-13.792417194090504</v>
      </c>
      <c r="P32" s="17">
        <f t="shared" si="6"/>
        <v>7.0480457074572516E-5</v>
      </c>
      <c r="Q32" s="9">
        <f>P32/(P32+P30+P31)*100</f>
        <v>2.8501476822317304</v>
      </c>
      <c r="R32" s="9"/>
      <c r="S32" s="9"/>
      <c r="U32" s="9"/>
      <c r="V32" s="9" t="s">
        <v>151</v>
      </c>
      <c r="W32" s="7">
        <v>37.714143581587599</v>
      </c>
      <c r="X32" s="16">
        <f>W29-W32</f>
        <v>-14.536880053193901</v>
      </c>
      <c r="Y32" s="17">
        <f t="shared" si="7"/>
        <v>4.2069084455377228E-5</v>
      </c>
      <c r="Z32" s="9">
        <f>Y32/(Y32+Y30+Y31)*100</f>
        <v>1.1656974675139797</v>
      </c>
      <c r="AA32" s="9"/>
      <c r="AB32" s="9"/>
      <c r="AD32" s="9"/>
      <c r="AE32" s="9" t="s">
        <v>151</v>
      </c>
      <c r="AF32" s="7"/>
      <c r="AG32" s="16">
        <f>AF29-AF32</f>
        <v>24.085981437916399</v>
      </c>
      <c r="AH32" s="17">
        <v>0</v>
      </c>
      <c r="AI32" s="9">
        <f>AH32/(AH32+AH30+AH31)*100</f>
        <v>0</v>
      </c>
      <c r="AJ32" s="9"/>
      <c r="AK32" s="9"/>
    </row>
    <row r="33" spans="1:41" ht="15" customHeight="1" x14ac:dyDescent="0.15">
      <c r="A33" s="2" t="s">
        <v>53</v>
      </c>
      <c r="B33" s="3" t="s">
        <v>34</v>
      </c>
      <c r="C33" s="6" t="s">
        <v>54</v>
      </c>
      <c r="D33" s="6" t="s">
        <v>36</v>
      </c>
      <c r="E33" s="6" t="s">
        <v>37</v>
      </c>
      <c r="F33" s="7">
        <v>23.2523710989765</v>
      </c>
      <c r="L33" s="9"/>
      <c r="M33" s="9"/>
      <c r="N33" s="9"/>
      <c r="O33" s="9"/>
      <c r="P33" s="9"/>
      <c r="Q33" s="9"/>
      <c r="R33" s="9"/>
      <c r="S33" s="9"/>
      <c r="U33" s="9"/>
      <c r="V33" s="9"/>
      <c r="W33" s="9"/>
      <c r="X33" s="9"/>
      <c r="Y33" s="9"/>
      <c r="Z33" s="9"/>
      <c r="AA33" s="9"/>
      <c r="AB33" s="9"/>
      <c r="AD33" s="9"/>
      <c r="AE33" s="9"/>
      <c r="AF33" s="9"/>
      <c r="AG33" s="9"/>
      <c r="AH33" s="9"/>
      <c r="AI33" s="9"/>
      <c r="AJ33" s="9"/>
      <c r="AK33" s="9"/>
    </row>
    <row r="34" spans="1:41" ht="15" customHeight="1" x14ac:dyDescent="0.15">
      <c r="A34" s="2" t="s">
        <v>55</v>
      </c>
      <c r="B34" s="3" t="s">
        <v>34</v>
      </c>
      <c r="C34" s="6" t="s">
        <v>54</v>
      </c>
      <c r="D34" s="6" t="s">
        <v>36</v>
      </c>
      <c r="E34" s="6" t="s">
        <v>37</v>
      </c>
      <c r="F34" s="7">
        <v>23.1962890029811</v>
      </c>
      <c r="L34" s="13" t="s">
        <v>152</v>
      </c>
      <c r="M34" s="14" t="s">
        <v>147</v>
      </c>
      <c r="N34" s="7"/>
      <c r="O34" s="9"/>
      <c r="P34" s="9"/>
      <c r="Q34" s="9"/>
      <c r="R34" s="9"/>
      <c r="S34" s="9"/>
      <c r="U34" s="13" t="s">
        <v>152</v>
      </c>
      <c r="V34" s="14" t="s">
        <v>147</v>
      </c>
      <c r="W34" s="7"/>
      <c r="X34" s="9"/>
      <c r="Y34" s="9"/>
      <c r="Z34" s="9"/>
      <c r="AA34" s="9"/>
      <c r="AB34" s="9"/>
      <c r="AD34" s="13" t="s">
        <v>152</v>
      </c>
      <c r="AE34" s="14" t="s">
        <v>147</v>
      </c>
      <c r="AF34" s="7"/>
      <c r="AG34" s="9"/>
      <c r="AH34" s="9"/>
      <c r="AI34" s="9"/>
      <c r="AJ34" s="9"/>
      <c r="AK34" s="9"/>
    </row>
    <row r="35" spans="1:41" ht="15" customHeight="1" x14ac:dyDescent="0.15">
      <c r="A35" s="2" t="s">
        <v>56</v>
      </c>
      <c r="B35" s="3" t="s">
        <v>34</v>
      </c>
      <c r="C35" s="6" t="s">
        <v>54</v>
      </c>
      <c r="D35" s="6" t="s">
        <v>36</v>
      </c>
      <c r="E35" s="6" t="s">
        <v>37</v>
      </c>
      <c r="F35" s="7">
        <v>23.177263528393699</v>
      </c>
      <c r="L35" s="9"/>
      <c r="M35" s="14" t="s">
        <v>153</v>
      </c>
      <c r="N35" s="7"/>
      <c r="O35" s="16">
        <f>N34-N35</f>
        <v>0</v>
      </c>
      <c r="P35" s="17">
        <v>0</v>
      </c>
      <c r="Q35" s="9">
        <f>P35/(P35+P36+P37)*100</f>
        <v>0</v>
      </c>
      <c r="R35" s="9">
        <f>AVERAGE(Q35,Q39,Q43)</f>
        <v>0</v>
      </c>
      <c r="S35" s="9">
        <f>_xlfn.STDEV.P(Q35,Q39,Q43)</f>
        <v>0</v>
      </c>
      <c r="U35" s="9"/>
      <c r="V35" s="14" t="s">
        <v>153</v>
      </c>
      <c r="W35" s="7"/>
      <c r="X35" s="16">
        <f>W34-W35</f>
        <v>0</v>
      </c>
      <c r="Y35" s="17">
        <v>0</v>
      </c>
      <c r="Z35" s="9">
        <f>Y35/(Y35+Y36+Y37)*100</f>
        <v>0</v>
      </c>
      <c r="AA35" s="9">
        <f>AVERAGE(Z35,Z39,Z43)</f>
        <v>0</v>
      </c>
      <c r="AB35" s="9">
        <f>_xlfn.STDEV.P(Z35,Z39,Z43)</f>
        <v>0</v>
      </c>
      <c r="AD35" s="9"/>
      <c r="AE35" s="14" t="s">
        <v>153</v>
      </c>
      <c r="AF35" s="7"/>
      <c r="AG35" s="16">
        <f>AF34-AF35</f>
        <v>0</v>
      </c>
      <c r="AH35" s="17">
        <v>0</v>
      </c>
      <c r="AI35" s="9">
        <f>AH35/(AH35+AH36+AH37)*100</f>
        <v>0</v>
      </c>
      <c r="AJ35" s="9">
        <f>AVERAGE(AI35,AI39,AI43)</f>
        <v>0</v>
      </c>
      <c r="AK35" s="9">
        <f>_xlfn.STDEV.P(AI35,AI39,AI43)</f>
        <v>0</v>
      </c>
    </row>
    <row r="36" spans="1:41" ht="15" customHeight="1" x14ac:dyDescent="0.15">
      <c r="A36" s="2" t="s">
        <v>57</v>
      </c>
      <c r="B36" s="3" t="s">
        <v>34</v>
      </c>
      <c r="C36" s="6" t="s">
        <v>54</v>
      </c>
      <c r="D36" s="6" t="s">
        <v>36</v>
      </c>
      <c r="E36" s="6" t="s">
        <v>41</v>
      </c>
      <c r="F36" s="7">
        <v>31.4262041358994</v>
      </c>
      <c r="L36" s="9"/>
      <c r="M36" s="14" t="s">
        <v>154</v>
      </c>
      <c r="N36" s="7"/>
      <c r="O36" s="16">
        <f>N34-N36</f>
        <v>0</v>
      </c>
      <c r="P36" s="17">
        <f t="shared" ref="P36:P37" si="9">2^O36</f>
        <v>1</v>
      </c>
      <c r="Q36" s="9">
        <f>P36/(P35+P36+P37)*100</f>
        <v>100</v>
      </c>
      <c r="R36" s="9"/>
      <c r="S36" s="9"/>
      <c r="U36" s="9"/>
      <c r="V36" s="14" t="s">
        <v>154</v>
      </c>
      <c r="W36" s="7"/>
      <c r="X36" s="16">
        <f>W34-W36</f>
        <v>0</v>
      </c>
      <c r="Y36" s="17">
        <f t="shared" ref="Y36:Y37" si="10">2^X36</f>
        <v>1</v>
      </c>
      <c r="Z36" s="9">
        <f>Y36/(Y35+Y36+Y37)*100</f>
        <v>100</v>
      </c>
      <c r="AA36" s="9"/>
      <c r="AB36" s="9"/>
      <c r="AD36" s="9"/>
      <c r="AE36" s="14" t="s">
        <v>154</v>
      </c>
      <c r="AF36" s="7"/>
      <c r="AG36" s="16">
        <f>AF34-AF36</f>
        <v>0</v>
      </c>
      <c r="AH36" s="17">
        <f t="shared" ref="AH36:AH37" si="11">2^AG36</f>
        <v>1</v>
      </c>
      <c r="AI36" s="9">
        <f>AH36/(AH35+AH36+AH37)*100</f>
        <v>100</v>
      </c>
      <c r="AJ36" s="9"/>
      <c r="AK36" s="9"/>
    </row>
    <row r="37" spans="1:41" ht="15" customHeight="1" x14ac:dyDescent="0.15">
      <c r="A37" s="2" t="s">
        <v>58</v>
      </c>
      <c r="B37" s="3" t="s">
        <v>34</v>
      </c>
      <c r="C37" s="6" t="s">
        <v>54</v>
      </c>
      <c r="D37" s="6" t="s">
        <v>36</v>
      </c>
      <c r="E37" s="6" t="s">
        <v>41</v>
      </c>
      <c r="F37" s="7">
        <v>31.268704057657001</v>
      </c>
      <c r="L37" s="9"/>
      <c r="M37" s="9" t="s">
        <v>155</v>
      </c>
      <c r="N37" s="7"/>
      <c r="O37" s="16">
        <f>N34-N37</f>
        <v>0</v>
      </c>
      <c r="P37" s="18">
        <v>0</v>
      </c>
      <c r="Q37" s="9">
        <f>P37/(P35+P36+P37)*100</f>
        <v>0</v>
      </c>
      <c r="R37" s="9"/>
      <c r="S37" s="9"/>
      <c r="U37" s="9"/>
      <c r="V37" s="9" t="s">
        <v>155</v>
      </c>
      <c r="W37" s="7"/>
      <c r="X37" s="16">
        <f>W34-W37</f>
        <v>0</v>
      </c>
      <c r="Y37" s="18">
        <v>0</v>
      </c>
      <c r="Z37" s="9">
        <f>Y37/(Y35+Y36+Y37)*100</f>
        <v>0</v>
      </c>
      <c r="AA37" s="9"/>
      <c r="AB37" s="9"/>
      <c r="AD37" s="9"/>
      <c r="AE37" s="9" t="s">
        <v>155</v>
      </c>
      <c r="AF37" s="7"/>
      <c r="AG37" s="16">
        <f>AF34-AF37</f>
        <v>0</v>
      </c>
      <c r="AH37" s="18">
        <v>0</v>
      </c>
      <c r="AI37" s="9">
        <f>AH37/(AH35+AH36+AH37)*100</f>
        <v>0</v>
      </c>
      <c r="AJ37" s="9"/>
      <c r="AK37" s="9"/>
    </row>
    <row r="38" spans="1:41" ht="15" customHeight="1" x14ac:dyDescent="0.15">
      <c r="A38" s="2" t="s">
        <v>59</v>
      </c>
      <c r="B38" s="3" t="s">
        <v>34</v>
      </c>
      <c r="C38" s="6" t="s">
        <v>54</v>
      </c>
      <c r="D38" s="6" t="s">
        <v>36</v>
      </c>
      <c r="E38" s="6" t="s">
        <v>41</v>
      </c>
      <c r="F38" s="7">
        <v>31.308397055870898</v>
      </c>
      <c r="L38" s="9"/>
      <c r="M38" s="14" t="s">
        <v>147</v>
      </c>
      <c r="N38" s="7"/>
      <c r="O38" s="9"/>
      <c r="P38" s="9"/>
      <c r="Q38" s="9"/>
      <c r="R38" s="9"/>
      <c r="S38" s="9"/>
      <c r="U38" s="9"/>
      <c r="V38" s="14" t="s">
        <v>147</v>
      </c>
      <c r="W38" s="7"/>
      <c r="X38" s="9"/>
      <c r="Y38" s="9"/>
      <c r="Z38" s="9"/>
      <c r="AA38" s="9"/>
      <c r="AB38" s="9"/>
      <c r="AD38" s="9"/>
      <c r="AE38" s="14" t="s">
        <v>147</v>
      </c>
      <c r="AF38" s="7"/>
      <c r="AG38" s="9"/>
      <c r="AH38" s="9"/>
      <c r="AI38" s="9"/>
      <c r="AJ38" s="9"/>
      <c r="AK38" s="9"/>
    </row>
    <row r="39" spans="1:41" ht="15" customHeight="1" x14ac:dyDescent="0.15">
      <c r="A39" s="2" t="s">
        <v>60</v>
      </c>
      <c r="B39" s="3" t="s">
        <v>34</v>
      </c>
      <c r="C39" s="6" t="s">
        <v>54</v>
      </c>
      <c r="D39" s="6" t="s">
        <v>36</v>
      </c>
      <c r="E39" s="6" t="s">
        <v>45</v>
      </c>
      <c r="F39" s="7">
        <v>38.1991898878195</v>
      </c>
      <c r="L39" s="9"/>
      <c r="M39" s="14" t="s">
        <v>153</v>
      </c>
      <c r="N39" s="15"/>
      <c r="O39" s="16">
        <f>N38-N39</f>
        <v>0</v>
      </c>
      <c r="P39" s="17">
        <v>0</v>
      </c>
      <c r="Q39" s="9">
        <f>P39/(P39+P40+P41)*100</f>
        <v>0</v>
      </c>
      <c r="R39" s="9"/>
      <c r="S39" s="9"/>
      <c r="U39" s="9"/>
      <c r="V39" s="14" t="s">
        <v>153</v>
      </c>
      <c r="W39" s="15"/>
      <c r="X39" s="16">
        <f>W38-W39</f>
        <v>0</v>
      </c>
      <c r="Y39" s="17">
        <v>0</v>
      </c>
      <c r="Z39" s="9">
        <f>Y39/(Y39+Y40+Y41)*100</f>
        <v>0</v>
      </c>
      <c r="AA39" s="9"/>
      <c r="AB39" s="9"/>
      <c r="AD39" s="9"/>
      <c r="AE39" s="14" t="s">
        <v>153</v>
      </c>
      <c r="AF39" s="15"/>
      <c r="AG39" s="16">
        <f>AF38-AF39</f>
        <v>0</v>
      </c>
      <c r="AH39" s="17">
        <v>0</v>
      </c>
      <c r="AI39" s="9">
        <f>AH39/(AH39+AH40+AH41)*100</f>
        <v>0</v>
      </c>
      <c r="AJ39" s="9"/>
      <c r="AK39" s="9"/>
    </row>
    <row r="40" spans="1:41" ht="15" customHeight="1" x14ac:dyDescent="0.15">
      <c r="A40" s="2" t="s">
        <v>61</v>
      </c>
      <c r="B40" s="3" t="s">
        <v>34</v>
      </c>
      <c r="C40" s="6" t="s">
        <v>54</v>
      </c>
      <c r="D40" s="6" t="s">
        <v>36</v>
      </c>
      <c r="E40" s="6" t="s">
        <v>45</v>
      </c>
      <c r="L40" s="9"/>
      <c r="M40" s="14" t="s">
        <v>154</v>
      </c>
      <c r="N40" s="7"/>
      <c r="O40" s="16">
        <f>N38-N40</f>
        <v>0</v>
      </c>
      <c r="P40" s="17">
        <f t="shared" ref="P40:P42" si="12">2^O40</f>
        <v>1</v>
      </c>
      <c r="Q40" s="9">
        <f>P40/(P39+P40+P41)*100</f>
        <v>100</v>
      </c>
      <c r="R40" s="9"/>
      <c r="S40" s="9"/>
      <c r="U40" s="9"/>
      <c r="V40" s="14" t="s">
        <v>154</v>
      </c>
      <c r="W40" s="7"/>
      <c r="X40" s="16">
        <f>W38-W40</f>
        <v>0</v>
      </c>
      <c r="Y40" s="17">
        <f t="shared" ref="Y40:Y42" si="13">2^X40</f>
        <v>1</v>
      </c>
      <c r="Z40" s="9">
        <f>Y40/(Y39+Y40+Y41)*100</f>
        <v>100</v>
      </c>
      <c r="AA40" s="9"/>
      <c r="AB40" s="9"/>
      <c r="AD40" s="9"/>
      <c r="AE40" s="14" t="s">
        <v>154</v>
      </c>
      <c r="AF40" s="7"/>
      <c r="AG40" s="16">
        <f>AF38-AF40</f>
        <v>0</v>
      </c>
      <c r="AH40" s="17">
        <f t="shared" ref="AH40:AH42" si="14">2^AG40</f>
        <v>1</v>
      </c>
      <c r="AI40" s="9">
        <f>AH40/(AH39+AH40+AH41)*100</f>
        <v>100</v>
      </c>
      <c r="AJ40" s="9"/>
      <c r="AK40" s="9"/>
    </row>
    <row r="41" spans="1:41" ht="15" customHeight="1" x14ac:dyDescent="0.15">
      <c r="A41" s="2" t="s">
        <v>62</v>
      </c>
      <c r="B41" s="3" t="s">
        <v>34</v>
      </c>
      <c r="C41" s="6" t="s">
        <v>54</v>
      </c>
      <c r="D41" s="6" t="s">
        <v>36</v>
      </c>
      <c r="E41" s="6" t="s">
        <v>45</v>
      </c>
      <c r="L41" s="9"/>
      <c r="M41" s="9" t="s">
        <v>155</v>
      </c>
      <c r="N41" s="15"/>
      <c r="O41" s="7">
        <v>37.466848329301698</v>
      </c>
      <c r="P41" s="17">
        <v>0</v>
      </c>
      <c r="Q41" s="9">
        <f>P41/(P39+P40+P41)*100</f>
        <v>0</v>
      </c>
      <c r="R41" s="9"/>
      <c r="S41" s="9"/>
      <c r="U41" s="9"/>
      <c r="V41" s="9" t="s">
        <v>155</v>
      </c>
      <c r="W41" s="15"/>
      <c r="X41" s="7">
        <v>37.466848329301698</v>
      </c>
      <c r="Y41" s="17">
        <v>0</v>
      </c>
      <c r="Z41" s="9">
        <f>Y41/(Y39+Y40+Y41)*100</f>
        <v>0</v>
      </c>
      <c r="AA41" s="9"/>
      <c r="AB41" s="9"/>
      <c r="AD41" s="9"/>
      <c r="AE41" s="9" t="s">
        <v>155</v>
      </c>
      <c r="AF41" s="15"/>
      <c r="AG41" s="7">
        <v>37.466848329301698</v>
      </c>
      <c r="AH41" s="17">
        <v>0</v>
      </c>
      <c r="AI41" s="9">
        <f>AH41/(AH39+AH40+AH41)*100</f>
        <v>0</v>
      </c>
      <c r="AJ41" s="9"/>
      <c r="AK41" s="9"/>
    </row>
    <row r="42" spans="1:41" ht="15" customHeight="1" x14ac:dyDescent="0.15">
      <c r="A42" s="2" t="s">
        <v>63</v>
      </c>
      <c r="B42" s="3" t="s">
        <v>34</v>
      </c>
      <c r="C42" s="6" t="s">
        <v>49</v>
      </c>
      <c r="D42" s="6" t="s">
        <v>36</v>
      </c>
      <c r="E42" s="6" t="s">
        <v>50</v>
      </c>
      <c r="F42" s="7">
        <v>37.9230786744521</v>
      </c>
      <c r="L42" s="9"/>
      <c r="M42" s="14" t="s">
        <v>147</v>
      </c>
      <c r="N42" s="7"/>
      <c r="O42" s="9"/>
      <c r="P42" s="9"/>
      <c r="Q42" s="9"/>
      <c r="R42" s="9"/>
      <c r="S42" s="9"/>
      <c r="U42" s="9"/>
      <c r="V42" s="14" t="s">
        <v>147</v>
      </c>
      <c r="W42" s="7"/>
      <c r="X42" s="9"/>
      <c r="Y42" s="9"/>
      <c r="Z42" s="9"/>
      <c r="AA42" s="9"/>
      <c r="AB42" s="9"/>
      <c r="AD42" s="9"/>
      <c r="AE42" s="14" t="s">
        <v>147</v>
      </c>
      <c r="AF42" s="7"/>
      <c r="AG42" s="9"/>
      <c r="AH42" s="9"/>
      <c r="AI42" s="9"/>
      <c r="AJ42" s="9"/>
      <c r="AK42" s="9"/>
    </row>
    <row r="43" spans="1:41" ht="15" customHeight="1" x14ac:dyDescent="0.15">
      <c r="A43" s="2" t="s">
        <v>64</v>
      </c>
      <c r="B43" s="3" t="s">
        <v>34</v>
      </c>
      <c r="C43" s="6" t="s">
        <v>49</v>
      </c>
      <c r="D43" s="6" t="s">
        <v>36</v>
      </c>
      <c r="E43" s="6" t="s">
        <v>50</v>
      </c>
      <c r="F43" s="7">
        <v>37.466848329301698</v>
      </c>
      <c r="L43" s="9"/>
      <c r="M43" s="14" t="s">
        <v>153</v>
      </c>
      <c r="N43" s="15"/>
      <c r="O43" s="16">
        <f>N42-N43</f>
        <v>0</v>
      </c>
      <c r="P43" s="17">
        <v>0</v>
      </c>
      <c r="Q43" s="9">
        <f>P43/(P43+P44+P45)*100</f>
        <v>0</v>
      </c>
      <c r="R43" s="9"/>
      <c r="S43" s="9"/>
      <c r="U43" s="9"/>
      <c r="V43" s="14" t="s">
        <v>153</v>
      </c>
      <c r="W43" s="15"/>
      <c r="X43" s="16">
        <f>W42-W43</f>
        <v>0</v>
      </c>
      <c r="Y43" s="17">
        <v>0</v>
      </c>
      <c r="Z43" s="9">
        <f>Y43/(Y43+Y44+Y45)*100</f>
        <v>0</v>
      </c>
      <c r="AA43" s="9"/>
      <c r="AB43" s="9"/>
      <c r="AD43" s="9"/>
      <c r="AE43" s="14" t="s">
        <v>153</v>
      </c>
      <c r="AF43" s="15"/>
      <c r="AG43" s="16">
        <f>AF42-AF43</f>
        <v>0</v>
      </c>
      <c r="AH43" s="17">
        <v>0</v>
      </c>
      <c r="AI43" s="9">
        <f>AH43/(AH43+AH44+AH45)*100</f>
        <v>0</v>
      </c>
      <c r="AJ43" s="9"/>
      <c r="AK43" s="9"/>
    </row>
    <row r="44" spans="1:41" ht="15" customHeight="1" x14ac:dyDescent="0.15">
      <c r="A44" s="2" t="s">
        <v>65</v>
      </c>
      <c r="B44" s="3" t="s">
        <v>34</v>
      </c>
      <c r="C44" s="6" t="s">
        <v>49</v>
      </c>
      <c r="D44" s="6" t="s">
        <v>36</v>
      </c>
      <c r="E44" s="6" t="s">
        <v>50</v>
      </c>
      <c r="F44" s="7">
        <v>37.714143581587599</v>
      </c>
      <c r="L44" s="9"/>
      <c r="M44" s="14" t="s">
        <v>154</v>
      </c>
      <c r="N44" s="7"/>
      <c r="O44" s="16">
        <f>N42-N44</f>
        <v>0</v>
      </c>
      <c r="P44" s="17">
        <f t="shared" ref="P44:P46" si="15">2^O44</f>
        <v>1</v>
      </c>
      <c r="Q44" s="9">
        <f>P44/(P44+P45+P43)*100</f>
        <v>50</v>
      </c>
      <c r="R44" s="9"/>
      <c r="S44" s="9"/>
      <c r="U44" s="9"/>
      <c r="V44" s="14" t="s">
        <v>154</v>
      </c>
      <c r="W44" s="7"/>
      <c r="X44" s="16">
        <f>W42-W44</f>
        <v>0</v>
      </c>
      <c r="Y44" s="17">
        <f t="shared" ref="Y44:Y46" si="16">2^X44</f>
        <v>1</v>
      </c>
      <c r="Z44" s="9">
        <f>Y44/(Y44+Y45+Y43)*100</f>
        <v>50</v>
      </c>
      <c r="AA44" s="9"/>
      <c r="AB44" s="9"/>
      <c r="AD44" s="9"/>
      <c r="AE44" s="14" t="s">
        <v>154</v>
      </c>
      <c r="AF44" s="7"/>
      <c r="AG44" s="16">
        <f>AF42-AF44</f>
        <v>0</v>
      </c>
      <c r="AH44" s="17">
        <f t="shared" ref="AH44:AH46" si="17">2^AG44</f>
        <v>1</v>
      </c>
      <c r="AI44" s="9">
        <f>AH44/(AH44+AH45+AH43)*100</f>
        <v>50</v>
      </c>
      <c r="AJ44" s="9"/>
      <c r="AK44" s="9"/>
    </row>
    <row r="45" spans="1:41" ht="15" customHeight="1" x14ac:dyDescent="0.15">
      <c r="A45" s="2" t="s">
        <v>66</v>
      </c>
      <c r="B45" s="3" t="s">
        <v>34</v>
      </c>
      <c r="C45" s="6" t="s">
        <v>67</v>
      </c>
      <c r="D45" s="6" t="s">
        <v>36</v>
      </c>
      <c r="E45" s="6" t="s">
        <v>68</v>
      </c>
      <c r="F45" s="7">
        <v>24.103401161840502</v>
      </c>
      <c r="L45" s="9"/>
      <c r="M45" s="9" t="s">
        <v>155</v>
      </c>
      <c r="N45" s="7"/>
      <c r="O45" s="16">
        <f>N42-N45</f>
        <v>0</v>
      </c>
      <c r="P45" s="17">
        <f t="shared" si="15"/>
        <v>1</v>
      </c>
      <c r="Q45" s="9">
        <f>P45/(P45+P43+P44)*100</f>
        <v>50</v>
      </c>
      <c r="R45" s="9"/>
      <c r="S45" s="9"/>
      <c r="U45" s="9"/>
      <c r="V45" s="9" t="s">
        <v>155</v>
      </c>
      <c r="W45" s="7"/>
      <c r="X45" s="16">
        <f>W42-W45</f>
        <v>0</v>
      </c>
      <c r="Y45" s="17">
        <f t="shared" si="16"/>
        <v>1</v>
      </c>
      <c r="Z45" s="9">
        <f>Y45/(Y45+Y43+Y44)*100</f>
        <v>50</v>
      </c>
      <c r="AA45" s="9"/>
      <c r="AB45" s="9"/>
      <c r="AD45" s="9"/>
      <c r="AE45" s="9" t="s">
        <v>155</v>
      </c>
      <c r="AF45" s="7"/>
      <c r="AG45" s="16">
        <f>AF42-AF45</f>
        <v>0</v>
      </c>
      <c r="AH45" s="17">
        <f t="shared" si="17"/>
        <v>1</v>
      </c>
      <c r="AI45" s="9">
        <f>AH45/(AH45+AH43+AH44)*100</f>
        <v>50</v>
      </c>
      <c r="AJ45" s="9"/>
      <c r="AK45" s="9"/>
    </row>
    <row r="46" spans="1:41" ht="15" customHeight="1" x14ac:dyDescent="0.15">
      <c r="A46" s="2" t="s">
        <v>69</v>
      </c>
      <c r="B46" s="3" t="s">
        <v>34</v>
      </c>
      <c r="C46" s="6" t="s">
        <v>67</v>
      </c>
      <c r="D46" s="6" t="s">
        <v>36</v>
      </c>
      <c r="E46" s="6" t="s">
        <v>68</v>
      </c>
      <c r="F46" s="7">
        <v>24.164570298596001</v>
      </c>
      <c r="L46" s="9"/>
      <c r="M46" s="9"/>
      <c r="N46" s="9"/>
      <c r="O46" s="9"/>
      <c r="P46" s="9"/>
      <c r="Q46" s="9"/>
      <c r="R46" s="9"/>
      <c r="S46" s="9"/>
      <c r="U46" s="9"/>
      <c r="V46" s="9"/>
      <c r="W46" s="9"/>
      <c r="X46" s="9"/>
      <c r="Y46" s="9"/>
      <c r="Z46" s="9"/>
      <c r="AA46" s="9"/>
      <c r="AB46" s="9"/>
      <c r="AD46" s="9"/>
      <c r="AE46" s="9"/>
      <c r="AF46" s="9"/>
      <c r="AG46" s="9"/>
      <c r="AH46" s="9"/>
      <c r="AI46" s="9"/>
      <c r="AJ46" s="9"/>
      <c r="AK46" s="9"/>
      <c r="AO46" s="7"/>
    </row>
    <row r="47" spans="1:41" ht="15" customHeight="1" x14ac:dyDescent="0.15">
      <c r="A47" s="2" t="s">
        <v>70</v>
      </c>
      <c r="B47" s="3" t="s">
        <v>34</v>
      </c>
      <c r="C47" s="6" t="s">
        <v>67</v>
      </c>
      <c r="D47" s="6" t="s">
        <v>36</v>
      </c>
      <c r="E47" s="6" t="s">
        <v>68</v>
      </c>
      <c r="F47" s="7">
        <v>24.085981437916399</v>
      </c>
      <c r="L47" s="13" t="s">
        <v>156</v>
      </c>
      <c r="M47" s="14" t="s">
        <v>147</v>
      </c>
      <c r="N47" s="7">
        <v>24.058551401149298</v>
      </c>
      <c r="O47" s="9"/>
      <c r="P47" s="9"/>
      <c r="Q47" s="9"/>
      <c r="R47" s="9"/>
      <c r="S47" s="9"/>
      <c r="U47" s="13" t="s">
        <v>156</v>
      </c>
      <c r="V47" s="14" t="s">
        <v>147</v>
      </c>
      <c r="W47" s="7">
        <v>22.4343498192105</v>
      </c>
      <c r="X47" s="9"/>
      <c r="Y47" s="9"/>
      <c r="Z47" s="9"/>
      <c r="AA47" s="9"/>
      <c r="AB47" s="9"/>
      <c r="AD47" s="13" t="s">
        <v>156</v>
      </c>
      <c r="AE47" s="14" t="s">
        <v>147</v>
      </c>
      <c r="AF47" s="7">
        <v>24.090406209879099</v>
      </c>
      <c r="AG47" s="9"/>
      <c r="AH47" s="9"/>
      <c r="AI47" s="9"/>
      <c r="AJ47" s="9"/>
      <c r="AK47" s="9"/>
      <c r="AO47" s="7"/>
    </row>
    <row r="48" spans="1:41" ht="15" customHeight="1" x14ac:dyDescent="0.15">
      <c r="A48" s="2" t="s">
        <v>71</v>
      </c>
      <c r="B48" s="3" t="s">
        <v>34</v>
      </c>
      <c r="C48" s="6" t="s">
        <v>67</v>
      </c>
      <c r="D48" s="6" t="s">
        <v>36</v>
      </c>
      <c r="E48" s="6" t="s">
        <v>41</v>
      </c>
      <c r="F48" s="7">
        <v>31.958575910851302</v>
      </c>
      <c r="L48" s="9"/>
      <c r="M48" s="14" t="s">
        <v>157</v>
      </c>
      <c r="N48" s="7">
        <v>26.0686643577138</v>
      </c>
      <c r="O48" s="16">
        <f>N47-N48</f>
        <v>-2.0101129565645017</v>
      </c>
      <c r="P48" s="17">
        <f t="shared" ref="P48:P49" si="18">2^O48</f>
        <v>0.24825368594583991</v>
      </c>
      <c r="Q48" s="9">
        <f>P48/(P48+P49+P50)*100</f>
        <v>69.051566210416965</v>
      </c>
      <c r="R48" s="9">
        <f>AVERAGE(Q48,Q52,Q56)</f>
        <v>71.050840500879886</v>
      </c>
      <c r="S48" s="9">
        <f>_xlfn.STDEV.P(Q48,Q52,Q56)</f>
        <v>1.8334424101256164</v>
      </c>
      <c r="U48" s="9"/>
      <c r="V48" s="14" t="s">
        <v>157</v>
      </c>
      <c r="W48" s="7">
        <v>24.628264261561199</v>
      </c>
      <c r="X48" s="16">
        <f>W47-W48</f>
        <v>-2.1939144423506995</v>
      </c>
      <c r="Y48" s="17">
        <f t="shared" ref="Y48:Y49" si="19">2^X48</f>
        <v>0.21855761606861676</v>
      </c>
      <c r="Z48" s="9">
        <f>Y48/(Y48+Y49+Y50)*100</f>
        <v>67.654543368409918</v>
      </c>
      <c r="AA48" s="9">
        <f>AVERAGE(Z48,Z52,Z56)</f>
        <v>71.169810750151996</v>
      </c>
      <c r="AB48" s="9">
        <f>_xlfn.STDEV.P(Z48,Z52,Z56)</f>
        <v>3.1160196743132658</v>
      </c>
      <c r="AD48" s="9"/>
      <c r="AE48" s="14" t="s">
        <v>157</v>
      </c>
      <c r="AF48" s="7">
        <v>26.442646499601899</v>
      </c>
      <c r="AG48" s="16">
        <f>AF47-AF48</f>
        <v>-2.3522402897228005</v>
      </c>
      <c r="AH48" s="17">
        <f t="shared" ref="AH48:AH49" si="20">2^AG48</f>
        <v>0.19584167538650465</v>
      </c>
      <c r="AI48" s="9">
        <f>AH48/(AH48+AH49+AH50)*100</f>
        <v>58.492586654899526</v>
      </c>
      <c r="AJ48" s="9">
        <f>AVERAGE(AI48,AI52,AI56)</f>
        <v>65.98486623768143</v>
      </c>
      <c r="AK48" s="9">
        <f>_xlfn.STDEV.P(AI48,AI52,AI56)</f>
        <v>5.3204078368543168</v>
      </c>
      <c r="AO48" s="7"/>
    </row>
    <row r="49" spans="1:41" ht="15" customHeight="1" x14ac:dyDescent="0.15">
      <c r="A49" s="2" t="s">
        <v>72</v>
      </c>
      <c r="B49" s="3" t="s">
        <v>34</v>
      </c>
      <c r="C49" s="6" t="s">
        <v>67</v>
      </c>
      <c r="D49" s="6" t="s">
        <v>36</v>
      </c>
      <c r="E49" s="6" t="s">
        <v>41</v>
      </c>
      <c r="F49" s="7">
        <v>31.512550713484998</v>
      </c>
      <c r="L49" s="9"/>
      <c r="M49" s="14" t="s">
        <v>158</v>
      </c>
      <c r="N49" s="7">
        <v>34.056605919947003</v>
      </c>
      <c r="O49" s="16">
        <f>N47-N49</f>
        <v>-9.998054518797705</v>
      </c>
      <c r="P49" s="17">
        <f t="shared" si="18"/>
        <v>9.7788028755044372E-4</v>
      </c>
      <c r="Q49" s="9">
        <f>P49/(P48+P49+P50)*100</f>
        <v>0.27199662782200301</v>
      </c>
      <c r="R49" s="9">
        <f>AVERAGE(Q50,Q54,Q58)</f>
        <v>28.646892992101694</v>
      </c>
      <c r="S49" s="9"/>
      <c r="U49" s="9"/>
      <c r="V49" s="14" t="s">
        <v>158</v>
      </c>
      <c r="W49" s="7">
        <v>31.575006382846802</v>
      </c>
      <c r="X49" s="16">
        <f>W47-W49</f>
        <v>-9.140656563636302</v>
      </c>
      <c r="Y49" s="17">
        <f t="shared" si="19"/>
        <v>1.7716918782032078E-3</v>
      </c>
      <c r="Z49" s="9">
        <f>Y49/(Y48+Y49+Y50)*100</f>
        <v>0.54842749095381427</v>
      </c>
      <c r="AA49" s="9">
        <f>AVERAGE(Z50,Z54,Z58)</f>
        <v>28.229630007920008</v>
      </c>
      <c r="AB49" s="9"/>
      <c r="AD49" s="9"/>
      <c r="AE49" s="14" t="s">
        <v>158</v>
      </c>
      <c r="AF49" s="7">
        <v>33.489828692745697</v>
      </c>
      <c r="AG49" s="16">
        <f>AF47-AF49</f>
        <v>-9.3994224828665978</v>
      </c>
      <c r="AH49" s="17">
        <f t="shared" si="20"/>
        <v>1.4807846054081543E-3</v>
      </c>
      <c r="AI49" s="9">
        <f>AH49/(AH48+AH49+AH50)*100</f>
        <v>0.44227012293546919</v>
      </c>
      <c r="AJ49" s="9">
        <f>AVERAGE(AI50,AI54,AI58)</f>
        <v>33.656269098539362</v>
      </c>
      <c r="AK49" s="9"/>
      <c r="AO49" s="7"/>
    </row>
    <row r="50" spans="1:41" ht="15" customHeight="1" x14ac:dyDescent="0.15">
      <c r="A50" s="2" t="s">
        <v>73</v>
      </c>
      <c r="B50" s="3" t="s">
        <v>34</v>
      </c>
      <c r="C50" s="6" t="s">
        <v>67</v>
      </c>
      <c r="D50" s="6" t="s">
        <v>36</v>
      </c>
      <c r="E50" s="6" t="s">
        <v>41</v>
      </c>
      <c r="F50" s="7">
        <v>31.8555710265748</v>
      </c>
      <c r="L50" s="9"/>
      <c r="M50" s="14" t="s">
        <v>159</v>
      </c>
      <c r="N50" s="7">
        <v>27.2392075610624</v>
      </c>
      <c r="O50" s="16">
        <f>N47-N50</f>
        <v>-3.1806561599131022</v>
      </c>
      <c r="P50" s="18">
        <f>2^O50</f>
        <v>0.11028770258283087</v>
      </c>
      <c r="Q50" s="9">
        <f>P50/(P48+P49+P50)*100</f>
        <v>30.676437161761044</v>
      </c>
      <c r="R50" s="9">
        <f>AVERAGE(Q49,Q53,Q57)</f>
        <v>0.30226650701842384</v>
      </c>
      <c r="S50" s="9"/>
      <c r="U50" s="9"/>
      <c r="V50" s="14" t="s">
        <v>159</v>
      </c>
      <c r="W50" s="7">
        <v>25.717559105835999</v>
      </c>
      <c r="X50" s="16">
        <f>W47-W50</f>
        <v>-3.2832092866254996</v>
      </c>
      <c r="Y50" s="18">
        <f>2^X50</f>
        <v>0.10272012108926212</v>
      </c>
      <c r="Z50" s="9">
        <f>Y50/(Y48+Y49+Y50)*100</f>
        <v>31.797029140636273</v>
      </c>
      <c r="AA50" s="9">
        <f>AVERAGE(Z49,Z53,Z57)</f>
        <v>0.60055924192800791</v>
      </c>
      <c r="AB50" s="9"/>
      <c r="AD50" s="9"/>
      <c r="AE50" s="14" t="s">
        <v>159</v>
      </c>
      <c r="AF50" s="7">
        <v>26.952985959099799</v>
      </c>
      <c r="AG50" s="16">
        <f>AF47-AF50</f>
        <v>-2.8625797492206999</v>
      </c>
      <c r="AH50" s="18">
        <f>2^AG50</f>
        <v>0.13749206367063466</v>
      </c>
      <c r="AI50" s="9">
        <f>AH50/(AH48+AH49+AH50)*100</f>
        <v>41.065143222164998</v>
      </c>
      <c r="AJ50" s="9">
        <f>AVERAGE(AI49,AI53,AI57)</f>
        <v>0.35886466377920817</v>
      </c>
      <c r="AK50" s="9"/>
      <c r="AO50" s="7"/>
    </row>
    <row r="51" spans="1:41" ht="15" customHeight="1" x14ac:dyDescent="0.15">
      <c r="A51" s="2" t="s">
        <v>74</v>
      </c>
      <c r="B51" s="3" t="s">
        <v>34</v>
      </c>
      <c r="C51" s="6" t="s">
        <v>67</v>
      </c>
      <c r="D51" s="6" t="s">
        <v>36</v>
      </c>
      <c r="E51" s="6" t="s">
        <v>45</v>
      </c>
      <c r="L51" s="9"/>
      <c r="M51" s="14" t="s">
        <v>147</v>
      </c>
      <c r="N51" s="7">
        <v>24.047981553713601</v>
      </c>
      <c r="O51" s="9"/>
      <c r="P51" s="9"/>
      <c r="Q51" s="9"/>
      <c r="R51" s="9"/>
      <c r="S51" s="9"/>
      <c r="U51" s="9"/>
      <c r="V51" s="14" t="s">
        <v>147</v>
      </c>
      <c r="W51" s="7">
        <v>22.4134155293522</v>
      </c>
      <c r="X51" s="9"/>
      <c r="Y51" s="9"/>
      <c r="Z51" s="9"/>
      <c r="AA51" s="9"/>
      <c r="AB51" s="9"/>
      <c r="AD51" s="9"/>
      <c r="AE51" s="14" t="s">
        <v>147</v>
      </c>
      <c r="AF51" s="7">
        <v>24.143167673241699</v>
      </c>
      <c r="AG51" s="9"/>
      <c r="AH51" s="9"/>
      <c r="AI51" s="9"/>
      <c r="AJ51" s="9"/>
      <c r="AK51" s="9"/>
      <c r="AO51" s="7"/>
    </row>
    <row r="52" spans="1:41" ht="15" customHeight="1" x14ac:dyDescent="0.15">
      <c r="A52" s="2" t="s">
        <v>75</v>
      </c>
      <c r="B52" s="3" t="s">
        <v>34</v>
      </c>
      <c r="C52" s="6" t="s">
        <v>67</v>
      </c>
      <c r="D52" s="6" t="s">
        <v>36</v>
      </c>
      <c r="E52" s="6" t="s">
        <v>45</v>
      </c>
      <c r="L52" s="9"/>
      <c r="M52" s="14" t="s">
        <v>157</v>
      </c>
      <c r="N52" s="7">
        <v>26.036599057862102</v>
      </c>
      <c r="O52" s="16">
        <f>N51-N52</f>
        <v>-1.9886175041485004</v>
      </c>
      <c r="P52" s="17">
        <f t="shared" ref="P52:P54" si="21">2^O52</f>
        <v>0.25198023773995759</v>
      </c>
      <c r="Q52" s="9">
        <f>P52/(P52+P53+P54)*100</f>
        <v>70.620637326183513</v>
      </c>
      <c r="R52" s="9"/>
      <c r="S52" s="9"/>
      <c r="U52" s="9"/>
      <c r="V52" s="14" t="s">
        <v>157</v>
      </c>
      <c r="W52" s="7">
        <v>24.7305542842591</v>
      </c>
      <c r="X52" s="16">
        <f>W51-W52</f>
        <v>-2.3171387549068996</v>
      </c>
      <c r="Y52" s="17">
        <f t="shared" ref="Y52:Y54" si="22">2^X52</f>
        <v>0.20066504677378466</v>
      </c>
      <c r="Z52" s="9">
        <f>Y52/(Y52+Y53+Y54)*100</f>
        <v>70.626023283953714</v>
      </c>
      <c r="AA52" s="9"/>
      <c r="AB52" s="9"/>
      <c r="AD52" s="9"/>
      <c r="AE52" s="14" t="s">
        <v>157</v>
      </c>
      <c r="AF52" s="7">
        <v>26.144551802830701</v>
      </c>
      <c r="AG52" s="16">
        <f>AF51-AF52</f>
        <v>-2.0013841295890025</v>
      </c>
      <c r="AH52" s="17">
        <f t="shared" ref="AH52:AH54" si="23">2^AG52</f>
        <v>0.24976026364004611</v>
      </c>
      <c r="AI52" s="9">
        <f>AH52/(AH52+AH53+AH54)*100</f>
        <v>69.131490127895972</v>
      </c>
      <c r="AJ52" s="9"/>
      <c r="AK52" s="9"/>
      <c r="AO52" s="7"/>
    </row>
    <row r="53" spans="1:41" ht="15" customHeight="1" x14ac:dyDescent="0.15">
      <c r="A53" s="2" t="s">
        <v>76</v>
      </c>
      <c r="B53" s="3" t="s">
        <v>34</v>
      </c>
      <c r="C53" s="6" t="s">
        <v>67</v>
      </c>
      <c r="D53" s="6" t="s">
        <v>36</v>
      </c>
      <c r="E53" s="6" t="s">
        <v>45</v>
      </c>
      <c r="L53" s="9"/>
      <c r="M53" s="14" t="s">
        <v>158</v>
      </c>
      <c r="N53" s="7">
        <v>34.592167716621802</v>
      </c>
      <c r="O53" s="16">
        <f>N51-N53</f>
        <v>-10.544186162908201</v>
      </c>
      <c r="P53" s="17">
        <f t="shared" si="21"/>
        <v>6.6970522162388324E-4</v>
      </c>
      <c r="Q53" s="9">
        <f>P53/(P52+P53+P54)*100</f>
        <v>0.18769332863539812</v>
      </c>
      <c r="R53" s="9"/>
      <c r="S53" s="9"/>
      <c r="U53" s="9"/>
      <c r="V53" s="14" t="s">
        <v>158</v>
      </c>
      <c r="W53" s="7">
        <v>31.654435111425101</v>
      </c>
      <c r="X53" s="16">
        <f>W51-W53</f>
        <v>-9.2410195820729015</v>
      </c>
      <c r="Y53" s="17">
        <f t="shared" si="22"/>
        <v>1.6526310772436894E-3</v>
      </c>
      <c r="Z53" s="9">
        <f>Y53/(Y52+Y53+Y54)*100</f>
        <v>0.58165965033650657</v>
      </c>
      <c r="AA53" s="9"/>
      <c r="AB53" s="9"/>
      <c r="AD53" s="9"/>
      <c r="AE53" s="14" t="s">
        <v>158</v>
      </c>
      <c r="AF53" s="7">
        <v>33.773485834372103</v>
      </c>
      <c r="AG53" s="16">
        <f>AF51-AF53</f>
        <v>-9.6303181611304041</v>
      </c>
      <c r="AH53" s="17">
        <f t="shared" si="23"/>
        <v>1.2617850158919447E-3</v>
      </c>
      <c r="AI53" s="9">
        <f>AH53/(AH52+AH53+AH54)*100</f>
        <v>0.34925122634950201</v>
      </c>
      <c r="AJ53" s="9"/>
      <c r="AK53" s="9"/>
      <c r="AO53" s="7"/>
    </row>
    <row r="54" spans="1:41" ht="15" customHeight="1" x14ac:dyDescent="0.15">
      <c r="A54" s="2" t="s">
        <v>77</v>
      </c>
      <c r="B54" s="3" t="s">
        <v>34</v>
      </c>
      <c r="C54" s="6" t="s">
        <v>49</v>
      </c>
      <c r="D54" s="6" t="s">
        <v>36</v>
      </c>
      <c r="E54" s="6" t="s">
        <v>50</v>
      </c>
      <c r="F54" s="7">
        <v>38.925739433643201</v>
      </c>
      <c r="L54" s="9"/>
      <c r="M54" s="14" t="s">
        <v>159</v>
      </c>
      <c r="N54" s="7">
        <v>27.3111321841467</v>
      </c>
      <c r="O54" s="16">
        <f>N51-N54</f>
        <v>-3.2631506304330991</v>
      </c>
      <c r="P54" s="17">
        <f t="shared" si="21"/>
        <v>0.10415827525954276</v>
      </c>
      <c r="Q54" s="9">
        <f>P54/(P52+P53+P54)*100</f>
        <v>29.191669345181086</v>
      </c>
      <c r="R54" s="9"/>
      <c r="S54" s="9"/>
      <c r="U54" s="9"/>
      <c r="V54" s="14" t="s">
        <v>159</v>
      </c>
      <c r="W54" s="7">
        <v>26.025070255040401</v>
      </c>
      <c r="X54" s="16">
        <f>W51-W54</f>
        <v>-3.6116547256882008</v>
      </c>
      <c r="Y54" s="17">
        <f t="shared" si="22"/>
        <v>8.1805705348682298E-2</v>
      </c>
      <c r="Z54" s="9">
        <f>Y54/(Y52+Y53+Y54)*100</f>
        <v>28.792317065709788</v>
      </c>
      <c r="AA54" s="9"/>
      <c r="AB54" s="9"/>
      <c r="AD54" s="9"/>
      <c r="AE54" s="14" t="s">
        <v>159</v>
      </c>
      <c r="AF54" s="7">
        <v>27.324174908497898</v>
      </c>
      <c r="AG54" s="16">
        <f>AF51-AF54</f>
        <v>-3.1810072352561996</v>
      </c>
      <c r="AH54" s="17">
        <f t="shared" si="23"/>
        <v>0.11026086767926577</v>
      </c>
      <c r="AI54" s="9">
        <f>AH54/(AH52+AH53+AH54)*100</f>
        <v>30.519258645754523</v>
      </c>
      <c r="AJ54" s="9"/>
      <c r="AK54" s="9"/>
      <c r="AO54" s="7"/>
    </row>
    <row r="55" spans="1:41" ht="15" customHeight="1" x14ac:dyDescent="0.15">
      <c r="A55" s="2" t="s">
        <v>78</v>
      </c>
      <c r="B55" s="3" t="s">
        <v>34</v>
      </c>
      <c r="C55" s="6" t="s">
        <v>49</v>
      </c>
      <c r="D55" s="6" t="s">
        <v>36</v>
      </c>
      <c r="E55" s="6" t="s">
        <v>50</v>
      </c>
      <c r="L55" s="9"/>
      <c r="M55" s="14" t="s">
        <v>147</v>
      </c>
      <c r="N55" s="7">
        <v>23.8852695928428</v>
      </c>
      <c r="O55" s="9"/>
      <c r="P55" s="9"/>
      <c r="Q55" s="9"/>
      <c r="R55" s="9"/>
      <c r="S55" s="9"/>
      <c r="U55" s="9"/>
      <c r="V55" s="14" t="s">
        <v>147</v>
      </c>
      <c r="W55" s="7">
        <v>22.138571564477601</v>
      </c>
      <c r="X55" s="9"/>
      <c r="Y55" s="9"/>
      <c r="Z55" s="9"/>
      <c r="AA55" s="9"/>
      <c r="AB55" s="9"/>
      <c r="AD55" s="9"/>
      <c r="AE55" s="14" t="s">
        <v>147</v>
      </c>
      <c r="AF55" s="7">
        <v>24.070321595476202</v>
      </c>
      <c r="AG55" s="9"/>
      <c r="AH55" s="9"/>
      <c r="AI55" s="9"/>
      <c r="AJ55" s="9"/>
      <c r="AK55" s="9"/>
      <c r="AO55" s="7"/>
    </row>
    <row r="56" spans="1:41" ht="15" customHeight="1" x14ac:dyDescent="0.15">
      <c r="A56" s="2" t="s">
        <v>79</v>
      </c>
      <c r="B56" s="3" t="s">
        <v>34</v>
      </c>
      <c r="C56" s="6" t="s">
        <v>49</v>
      </c>
      <c r="D56" s="6" t="s">
        <v>36</v>
      </c>
      <c r="E56" s="6" t="s">
        <v>50</v>
      </c>
      <c r="L56" s="9"/>
      <c r="M56" s="14" t="s">
        <v>157</v>
      </c>
      <c r="N56" s="7">
        <v>26.2173829455323</v>
      </c>
      <c r="O56" s="16">
        <f>N55-N56</f>
        <v>-2.3321133526895004</v>
      </c>
      <c r="P56" s="17">
        <f t="shared" ref="P56:P58" si="24">2^O56</f>
        <v>0.19859299594004545</v>
      </c>
      <c r="Q56" s="9">
        <f>P56/(P56+P57+P58)*100</f>
        <v>73.480317966039181</v>
      </c>
      <c r="R56" s="9"/>
      <c r="S56" s="9"/>
      <c r="U56" s="9"/>
      <c r="V56" s="14" t="s">
        <v>157</v>
      </c>
      <c r="W56" s="7">
        <v>24.692697216743301</v>
      </c>
      <c r="X56" s="16">
        <f>W55-W56</f>
        <v>-2.5541256522657001</v>
      </c>
      <c r="Y56" s="17">
        <f t="shared" ref="Y56:Y58" si="25">2^X56</f>
        <v>0.17026742415547619</v>
      </c>
      <c r="Z56" s="9">
        <f>Y56/(Y56+Y57+Y58)*100</f>
        <v>75.228865598092327</v>
      </c>
      <c r="AA56" s="9"/>
      <c r="AB56" s="9"/>
      <c r="AD56" s="9"/>
      <c r="AE56" s="14" t="s">
        <v>157</v>
      </c>
      <c r="AF56" s="7">
        <v>26.151083181967898</v>
      </c>
      <c r="AG56" s="16">
        <f>AF55-AF56</f>
        <v>-2.0807615864916968</v>
      </c>
      <c r="AH56" s="17">
        <f t="shared" ref="AH56:AH58" si="26">2^AG56</f>
        <v>0.23638959067574872</v>
      </c>
      <c r="AI56" s="9">
        <f>AH56/(AH56+AH57+AH58)*100</f>
        <v>70.330521930248779</v>
      </c>
      <c r="AJ56" s="9"/>
      <c r="AK56" s="9"/>
      <c r="AO56" s="7"/>
    </row>
    <row r="57" spans="1:41" ht="15" customHeight="1" x14ac:dyDescent="0.15">
      <c r="A57" s="2" t="s">
        <v>80</v>
      </c>
      <c r="B57" s="3" t="s">
        <v>34</v>
      </c>
      <c r="C57" s="6" t="s">
        <v>81</v>
      </c>
      <c r="D57" s="6" t="s">
        <v>36</v>
      </c>
      <c r="E57" s="6" t="s">
        <v>68</v>
      </c>
      <c r="F57" s="7">
        <v>24.058551401149298</v>
      </c>
      <c r="L57" s="9"/>
      <c r="M57" s="14" t="s">
        <v>158</v>
      </c>
      <c r="N57" s="7">
        <v>33.577968596199199</v>
      </c>
      <c r="O57" s="16">
        <f>N55-N57</f>
        <v>-9.6926990033563989</v>
      </c>
      <c r="P57" s="17">
        <f t="shared" si="24"/>
        <v>1.2083892721854886E-3</v>
      </c>
      <c r="Q57" s="9">
        <f>P57/(P56+P57+P58)*100</f>
        <v>0.44710956459787043</v>
      </c>
      <c r="R57" s="9"/>
      <c r="S57" s="9"/>
      <c r="U57" s="9"/>
      <c r="V57" s="14" t="s">
        <v>158</v>
      </c>
      <c r="W57" s="7">
        <v>31.500257737904899</v>
      </c>
      <c r="X57" s="16">
        <f>W55-W57</f>
        <v>-9.361686173427298</v>
      </c>
      <c r="Y57" s="17">
        <f t="shared" si="25"/>
        <v>1.5200282232052319E-3</v>
      </c>
      <c r="Z57" s="9">
        <f>Y57/(Y56+Y57+Y58)*100</f>
        <v>0.6715905844937029</v>
      </c>
      <c r="AA57" s="9"/>
      <c r="AB57" s="9"/>
      <c r="AD57" s="9"/>
      <c r="AE57" s="14" t="s">
        <v>158</v>
      </c>
      <c r="AF57" s="7">
        <v>34.097760702605498</v>
      </c>
      <c r="AG57" s="16">
        <f>AF55-AF57</f>
        <v>-10.027439107129297</v>
      </c>
      <c r="AH57" s="17">
        <f t="shared" si="26"/>
        <v>9.58164440106304E-4</v>
      </c>
      <c r="AI57" s="9">
        <f>AH57/(AH56+AH57+AH58)*100</f>
        <v>0.28507264205265337</v>
      </c>
      <c r="AJ57" s="9"/>
      <c r="AK57" s="9"/>
      <c r="AO57" s="7"/>
    </row>
    <row r="58" spans="1:41" ht="15" customHeight="1" x14ac:dyDescent="0.15">
      <c r="A58" s="2" t="s">
        <v>82</v>
      </c>
      <c r="B58" s="3" t="s">
        <v>34</v>
      </c>
      <c r="C58" s="6" t="s">
        <v>81</v>
      </c>
      <c r="D58" s="6" t="s">
        <v>36</v>
      </c>
      <c r="E58" s="6" t="s">
        <v>68</v>
      </c>
      <c r="F58" s="7">
        <v>24.047981553713601</v>
      </c>
      <c r="L58" s="9"/>
      <c r="M58" s="14" t="s">
        <v>159</v>
      </c>
      <c r="N58" s="7">
        <v>27.712207880410698</v>
      </c>
      <c r="O58" s="16">
        <f>N55-N58</f>
        <v>-3.8269382875678986</v>
      </c>
      <c r="P58" s="17">
        <f t="shared" si="24"/>
        <v>7.0465539914345579E-2</v>
      </c>
      <c r="Q58" s="9">
        <f>P58/(P57+P58+P56)*100</f>
        <v>26.072572469362953</v>
      </c>
      <c r="R58" s="9"/>
      <c r="S58" s="9"/>
      <c r="U58" s="9"/>
      <c r="V58" s="14" t="s">
        <v>159</v>
      </c>
      <c r="W58" s="7">
        <v>26.334977714578201</v>
      </c>
      <c r="X58" s="16">
        <f>W55-W58</f>
        <v>-4.1964061501006</v>
      </c>
      <c r="Y58" s="17">
        <f t="shared" si="25"/>
        <v>5.4545116644922016E-2</v>
      </c>
      <c r="Z58" s="9">
        <f>Y58/(Y57+Y58+Y56)*100</f>
        <v>24.099543817413966</v>
      </c>
      <c r="AA58" s="9"/>
      <c r="AB58" s="9"/>
      <c r="AD58" s="9"/>
      <c r="AE58" s="14" t="s">
        <v>159</v>
      </c>
      <c r="AF58" s="7">
        <v>27.410183398980202</v>
      </c>
      <c r="AG58" s="16">
        <f>AF55-AF58</f>
        <v>-3.3398618035040002</v>
      </c>
      <c r="AH58" s="17">
        <f t="shared" si="26"/>
        <v>9.8764624243694171E-2</v>
      </c>
      <c r="AI58" s="9">
        <f>AH58/(AH57+AH58+AH56)*100</f>
        <v>29.384405427698567</v>
      </c>
      <c r="AJ58" s="9"/>
      <c r="AK58" s="9"/>
    </row>
    <row r="59" spans="1:41" ht="15" customHeight="1" x14ac:dyDescent="0.15">
      <c r="A59" s="2" t="s">
        <v>83</v>
      </c>
      <c r="B59" s="3" t="s">
        <v>34</v>
      </c>
      <c r="C59" s="6" t="s">
        <v>81</v>
      </c>
      <c r="D59" s="6" t="s">
        <v>36</v>
      </c>
      <c r="E59" s="6" t="s">
        <v>68</v>
      </c>
      <c r="F59" s="7">
        <v>23.8852695928428</v>
      </c>
    </row>
    <row r="60" spans="1:41" ht="15" customHeight="1" x14ac:dyDescent="0.15">
      <c r="A60" s="2" t="s">
        <v>84</v>
      </c>
      <c r="B60" s="3" t="s">
        <v>34</v>
      </c>
      <c r="C60" s="6" t="s">
        <v>81</v>
      </c>
      <c r="D60" s="6" t="s">
        <v>36</v>
      </c>
      <c r="E60" s="6" t="s">
        <v>41</v>
      </c>
      <c r="F60" s="7">
        <v>34.056605919947003</v>
      </c>
    </row>
    <row r="61" spans="1:41" ht="15" customHeight="1" x14ac:dyDescent="0.15">
      <c r="A61" s="2" t="s">
        <v>85</v>
      </c>
      <c r="B61" s="3" t="s">
        <v>34</v>
      </c>
      <c r="C61" s="6" t="s">
        <v>81</v>
      </c>
      <c r="D61" s="6" t="s">
        <v>36</v>
      </c>
      <c r="E61" s="6" t="s">
        <v>41</v>
      </c>
      <c r="F61" s="7">
        <v>34.592167716621802</v>
      </c>
      <c r="L61" s="13" t="s">
        <v>163</v>
      </c>
      <c r="M61" s="14" t="s">
        <v>147</v>
      </c>
      <c r="N61" s="7">
        <v>23.2172196924997</v>
      </c>
      <c r="O61" s="9"/>
      <c r="P61" s="9"/>
      <c r="Q61" s="9"/>
      <c r="R61" s="9"/>
      <c r="S61" s="9"/>
    </row>
    <row r="62" spans="1:41" ht="15" customHeight="1" x14ac:dyDescent="0.15">
      <c r="A62" s="2" t="s">
        <v>86</v>
      </c>
      <c r="B62" s="3" t="s">
        <v>34</v>
      </c>
      <c r="C62" s="6" t="s">
        <v>81</v>
      </c>
      <c r="D62" s="6" t="s">
        <v>36</v>
      </c>
      <c r="E62" s="6" t="s">
        <v>41</v>
      </c>
      <c r="F62" s="7">
        <v>33.577968596199199</v>
      </c>
      <c r="I62" s="7">
        <v>23.2172196924997</v>
      </c>
      <c r="L62" s="9"/>
      <c r="M62" s="14" t="s">
        <v>160</v>
      </c>
      <c r="N62" s="7">
        <v>29.2026995806606</v>
      </c>
      <c r="O62" s="16">
        <f>N61-N62</f>
        <v>-5.9854798881608993</v>
      </c>
      <c r="P62" s="17">
        <f t="shared" ref="P62:P63" si="27">2^O62</f>
        <v>1.5783053011845929E-2</v>
      </c>
      <c r="Q62" s="9">
        <f>P62/(P62+P63+P64)*100</f>
        <v>92.792174837131398</v>
      </c>
      <c r="R62" s="9">
        <f>AVERAGE(Q62,Q66,Q70)</f>
        <v>93.502209923603061</v>
      </c>
      <c r="S62" s="9">
        <f>_xlfn.STDEV.P(Q62,Q66,Q70)</f>
        <v>4.3063745266168647</v>
      </c>
    </row>
    <row r="63" spans="1:41" ht="15" customHeight="1" x14ac:dyDescent="0.15">
      <c r="A63" s="2" t="s">
        <v>87</v>
      </c>
      <c r="B63" s="3" t="s">
        <v>34</v>
      </c>
      <c r="C63" s="6" t="s">
        <v>81</v>
      </c>
      <c r="D63" s="6" t="s">
        <v>36</v>
      </c>
      <c r="E63" s="6" t="s">
        <v>45</v>
      </c>
      <c r="F63" s="7">
        <v>26.0686643577138</v>
      </c>
      <c r="I63" s="7">
        <v>23.2921837488549</v>
      </c>
      <c r="L63" s="9"/>
      <c r="M63" s="14" t="s">
        <v>161</v>
      </c>
      <c r="N63" s="7">
        <v>33.351065156799002</v>
      </c>
      <c r="O63" s="16">
        <f>N61-N63</f>
        <v>-10.133845464299302</v>
      </c>
      <c r="P63" s="17">
        <f t="shared" si="27"/>
        <v>8.9003798906241106E-4</v>
      </c>
      <c r="Q63" s="9">
        <f>P63/(P62+P63+P64)*100</f>
        <v>5.2327366974425962</v>
      </c>
      <c r="R63" s="9">
        <f>AVERAGE(Q64,Q68,Q72)</f>
        <v>1.9725241507690903</v>
      </c>
      <c r="S63" s="9"/>
    </row>
    <row r="64" spans="1:41" ht="15" customHeight="1" x14ac:dyDescent="0.15">
      <c r="A64" s="2" t="s">
        <v>88</v>
      </c>
      <c r="B64" s="3" t="s">
        <v>34</v>
      </c>
      <c r="C64" s="6" t="s">
        <v>81</v>
      </c>
      <c r="D64" s="6" t="s">
        <v>36</v>
      </c>
      <c r="E64" s="6" t="s">
        <v>45</v>
      </c>
      <c r="F64" s="7">
        <v>26.036599057862102</v>
      </c>
      <c r="I64" s="7">
        <v>23.2858618015593</v>
      </c>
      <c r="L64" s="9"/>
      <c r="M64" s="14" t="s">
        <v>162</v>
      </c>
      <c r="N64" s="7">
        <v>34.756713549642498</v>
      </c>
      <c r="O64" s="16">
        <f>N61-N64</f>
        <v>-11.539493857142798</v>
      </c>
      <c r="P64" s="18">
        <f>2^O64</f>
        <v>3.3594347807472657E-4</v>
      </c>
      <c r="Q64" s="9">
        <f>P64/(P62+P63+P64)*100</f>
        <v>1.9750884654260039</v>
      </c>
      <c r="R64" s="9">
        <f>AVERAGE(Q63,Q67,Q71)</f>
        <v>4.5252659256278349</v>
      </c>
      <c r="S64" s="9"/>
    </row>
    <row r="65" spans="1:19" ht="15" customHeight="1" x14ac:dyDescent="0.15">
      <c r="A65" s="2" t="s">
        <v>89</v>
      </c>
      <c r="B65" s="3" t="s">
        <v>34</v>
      </c>
      <c r="C65" s="6" t="s">
        <v>81</v>
      </c>
      <c r="D65" s="6" t="s">
        <v>36</v>
      </c>
      <c r="E65" s="6" t="s">
        <v>45</v>
      </c>
      <c r="F65" s="7">
        <v>26.2173829455323</v>
      </c>
      <c r="I65" s="7">
        <v>33.351065156799002</v>
      </c>
      <c r="L65" s="9"/>
      <c r="M65" s="14" t="s">
        <v>147</v>
      </c>
      <c r="N65" s="7">
        <v>23.2921837488549</v>
      </c>
      <c r="O65" s="9"/>
      <c r="P65" s="9"/>
      <c r="Q65" s="9"/>
      <c r="R65" s="9"/>
      <c r="S65" s="9"/>
    </row>
    <row r="66" spans="1:19" ht="15" customHeight="1" x14ac:dyDescent="0.15">
      <c r="A66" s="2" t="s">
        <v>90</v>
      </c>
      <c r="B66" s="3" t="s">
        <v>34</v>
      </c>
      <c r="C66" s="6" t="s">
        <v>49</v>
      </c>
      <c r="D66" s="6" t="s">
        <v>36</v>
      </c>
      <c r="E66" s="6" t="s">
        <v>50</v>
      </c>
      <c r="F66" s="7">
        <v>27.2392075610624</v>
      </c>
      <c r="I66" s="7">
        <v>33.614109444906703</v>
      </c>
      <c r="L66" s="9"/>
      <c r="M66" s="14" t="s">
        <v>160</v>
      </c>
      <c r="N66" s="7">
        <v>26.036599057862102</v>
      </c>
      <c r="O66" s="16">
        <f>N65-N66</f>
        <v>-2.7444153090072021</v>
      </c>
      <c r="P66" s="17">
        <f t="shared" ref="P66:P68" si="28">2^O66</f>
        <v>0.14922743405919797</v>
      </c>
      <c r="Q66" s="9">
        <f>P66/(P66+P67+P68)*100</f>
        <v>99.095469536200184</v>
      </c>
      <c r="R66" s="9"/>
      <c r="S66" s="9"/>
    </row>
    <row r="67" spans="1:19" ht="15" customHeight="1" x14ac:dyDescent="0.15">
      <c r="A67" s="2" t="s">
        <v>91</v>
      </c>
      <c r="B67" s="3" t="s">
        <v>34</v>
      </c>
      <c r="C67" s="6" t="s">
        <v>49</v>
      </c>
      <c r="D67" s="6" t="s">
        <v>36</v>
      </c>
      <c r="E67" s="6" t="s">
        <v>50</v>
      </c>
      <c r="F67" s="7">
        <v>27.3111321841467</v>
      </c>
      <c r="I67" s="7">
        <v>33.444278414675601</v>
      </c>
      <c r="L67" s="9"/>
      <c r="M67" s="14" t="s">
        <v>161</v>
      </c>
      <c r="N67" s="7">
        <v>33.614109444906703</v>
      </c>
      <c r="O67" s="16">
        <f>N65-N67</f>
        <v>-10.321925696051803</v>
      </c>
      <c r="P67" s="17">
        <f t="shared" si="28"/>
        <v>7.8125129902147398E-4</v>
      </c>
      <c r="Q67" s="9">
        <f>P67/(P66+P67+P68)*100</f>
        <v>0.51879511827287517</v>
      </c>
      <c r="R67" s="9"/>
      <c r="S67" s="9"/>
    </row>
    <row r="68" spans="1:19" ht="15" customHeight="1" x14ac:dyDescent="0.15">
      <c r="A68" s="2" t="s">
        <v>92</v>
      </c>
      <c r="B68" s="3" t="s">
        <v>34</v>
      </c>
      <c r="C68" s="6" t="s">
        <v>49</v>
      </c>
      <c r="D68" s="6" t="s">
        <v>36</v>
      </c>
      <c r="E68" s="6" t="s">
        <v>50</v>
      </c>
      <c r="F68" s="7">
        <v>27.712207880410698</v>
      </c>
      <c r="I68" s="7">
        <v>29.2026995806606</v>
      </c>
      <c r="L68" s="9"/>
      <c r="M68" s="14" t="s">
        <v>162</v>
      </c>
      <c r="N68" s="7">
        <v>34.041663000771102</v>
      </c>
      <c r="O68" s="16">
        <f>N65-N68</f>
        <v>-10.749479251916203</v>
      </c>
      <c r="P68" s="17">
        <f t="shared" si="28"/>
        <v>5.8087716934318676E-4</v>
      </c>
      <c r="Q68" s="9">
        <f>P68/(P66+P67+P68)*100</f>
        <v>0.38573534552693045</v>
      </c>
      <c r="R68" s="9"/>
      <c r="S68" s="9"/>
    </row>
    <row r="69" spans="1:19" ht="15" customHeight="1" x14ac:dyDescent="0.15">
      <c r="A69" s="2" t="s">
        <v>93</v>
      </c>
      <c r="B69" s="3" t="s">
        <v>34</v>
      </c>
      <c r="C69" s="6" t="s">
        <v>94</v>
      </c>
      <c r="D69" s="6" t="s">
        <v>36</v>
      </c>
      <c r="E69" s="6" t="s">
        <v>68</v>
      </c>
      <c r="F69" s="7">
        <v>22.4343498192105</v>
      </c>
      <c r="I69" s="7">
        <v>29.446762915226302</v>
      </c>
      <c r="L69" s="9"/>
      <c r="M69" s="14" t="s">
        <v>147</v>
      </c>
      <c r="N69" s="7">
        <v>23.2858618015593</v>
      </c>
      <c r="O69" s="9"/>
      <c r="P69" s="9"/>
      <c r="Q69" s="9"/>
      <c r="R69" s="9"/>
      <c r="S69" s="9"/>
    </row>
    <row r="70" spans="1:19" ht="15" customHeight="1" x14ac:dyDescent="0.15">
      <c r="A70" s="2" t="s">
        <v>95</v>
      </c>
      <c r="B70" s="3" t="s">
        <v>34</v>
      </c>
      <c r="C70" s="6" t="s">
        <v>94</v>
      </c>
      <c r="D70" s="6" t="s">
        <v>36</v>
      </c>
      <c r="E70" s="6" t="s">
        <v>68</v>
      </c>
      <c r="F70" s="7">
        <v>22.4134155293522</v>
      </c>
      <c r="I70" s="7">
        <v>29.9426899213239</v>
      </c>
      <c r="L70" s="9"/>
      <c r="M70" s="14" t="s">
        <v>160</v>
      </c>
      <c r="N70" s="7">
        <v>29.9426899213239</v>
      </c>
      <c r="O70" s="16">
        <f>N69-N70</f>
        <v>-6.6568281197646009</v>
      </c>
      <c r="P70" s="17">
        <f t="shared" ref="P70:P72" si="29">2^O70</f>
        <v>9.9104884556540582E-3</v>
      </c>
      <c r="Q70" s="9">
        <f>P70/(P70+P71+P72)*100</f>
        <v>88.61898539747763</v>
      </c>
      <c r="R70" s="9"/>
      <c r="S70" s="9"/>
    </row>
    <row r="71" spans="1:19" ht="15" customHeight="1" x14ac:dyDescent="0.15">
      <c r="A71" s="2" t="s">
        <v>96</v>
      </c>
      <c r="B71" s="3" t="s">
        <v>34</v>
      </c>
      <c r="C71" s="6" t="s">
        <v>94</v>
      </c>
      <c r="D71" s="6" t="s">
        <v>36</v>
      </c>
      <c r="E71" s="6" t="s">
        <v>68</v>
      </c>
      <c r="F71" s="7">
        <v>22.138571564477601</v>
      </c>
      <c r="I71" s="7">
        <v>34.756713549642498</v>
      </c>
      <c r="L71" s="9"/>
      <c r="M71" s="14" t="s">
        <v>161</v>
      </c>
      <c r="N71" s="7">
        <v>33.444278414675601</v>
      </c>
      <c r="O71" s="16">
        <f>N69-N71</f>
        <v>-10.158416613116302</v>
      </c>
      <c r="P71" s="17">
        <f t="shared" si="29"/>
        <v>8.7500773264698076E-4</v>
      </c>
      <c r="Q71" s="9">
        <f>P71/(P70+P71+P72)*100</f>
        <v>7.8242659611680336</v>
      </c>
      <c r="R71" s="9"/>
      <c r="S71" s="9"/>
    </row>
    <row r="72" spans="1:19" ht="15" customHeight="1" x14ac:dyDescent="0.15">
      <c r="A72" s="2" t="s">
        <v>97</v>
      </c>
      <c r="B72" s="3" t="s">
        <v>34</v>
      </c>
      <c r="C72" s="6" t="s">
        <v>94</v>
      </c>
      <c r="D72" s="6" t="s">
        <v>36</v>
      </c>
      <c r="E72" s="6" t="s">
        <v>41</v>
      </c>
      <c r="F72" s="7">
        <v>31.575006382846802</v>
      </c>
      <c r="I72" s="7">
        <v>34.041663000771102</v>
      </c>
      <c r="L72" s="9"/>
      <c r="M72" s="14" t="s">
        <v>162</v>
      </c>
      <c r="N72" s="7">
        <v>34.581674804214998</v>
      </c>
      <c r="O72" s="16">
        <f>N69-N72</f>
        <v>-11.295813002655699</v>
      </c>
      <c r="P72" s="17">
        <f t="shared" si="29"/>
        <v>3.9776032406266634E-4</v>
      </c>
      <c r="Q72" s="9">
        <f>P72/(P71+P72+P70)*100</f>
        <v>3.5567486413543357</v>
      </c>
      <c r="R72" s="9"/>
      <c r="S72" s="9"/>
    </row>
    <row r="73" spans="1:19" ht="15" customHeight="1" x14ac:dyDescent="0.15">
      <c r="A73" s="2" t="s">
        <v>98</v>
      </c>
      <c r="B73" s="3" t="s">
        <v>34</v>
      </c>
      <c r="C73" s="6" t="s">
        <v>94</v>
      </c>
      <c r="D73" s="6" t="s">
        <v>36</v>
      </c>
      <c r="E73" s="6" t="s">
        <v>41</v>
      </c>
      <c r="F73" s="7">
        <v>31.654435111425101</v>
      </c>
      <c r="I73" s="7">
        <v>34.581674804214998</v>
      </c>
    </row>
    <row r="74" spans="1:19" ht="15" customHeight="1" x14ac:dyDescent="0.15">
      <c r="A74" s="2" t="s">
        <v>99</v>
      </c>
      <c r="B74" s="3" t="s">
        <v>34</v>
      </c>
      <c r="C74" s="6" t="s">
        <v>94</v>
      </c>
      <c r="D74" s="6" t="s">
        <v>36</v>
      </c>
      <c r="E74" s="6" t="s">
        <v>41</v>
      </c>
      <c r="F74" s="7">
        <v>31.500257737904899</v>
      </c>
      <c r="I74" s="7">
        <v>23.274340406447401</v>
      </c>
    </row>
    <row r="75" spans="1:19" ht="15" customHeight="1" x14ac:dyDescent="0.15">
      <c r="A75" s="2" t="s">
        <v>100</v>
      </c>
      <c r="B75" s="3" t="s">
        <v>34</v>
      </c>
      <c r="C75" s="6" t="s">
        <v>94</v>
      </c>
      <c r="D75" s="6" t="s">
        <v>36</v>
      </c>
      <c r="E75" s="6" t="s">
        <v>45</v>
      </c>
      <c r="F75" s="7">
        <v>24.628264261561199</v>
      </c>
      <c r="I75" s="7">
        <v>23.235896593646999</v>
      </c>
    </row>
    <row r="76" spans="1:19" ht="15" customHeight="1" x14ac:dyDescent="0.15">
      <c r="A76" s="2" t="s">
        <v>101</v>
      </c>
      <c r="B76" s="3" t="s">
        <v>34</v>
      </c>
      <c r="C76" s="6" t="s">
        <v>94</v>
      </c>
      <c r="D76" s="6" t="s">
        <v>36</v>
      </c>
      <c r="E76" s="6" t="s">
        <v>45</v>
      </c>
      <c r="F76" s="7">
        <v>24.7305542842591</v>
      </c>
      <c r="I76" s="7">
        <v>23.304806329360499</v>
      </c>
    </row>
    <row r="77" spans="1:19" ht="15" customHeight="1" x14ac:dyDescent="0.15">
      <c r="A77" s="2" t="s">
        <v>102</v>
      </c>
      <c r="B77" s="3" t="s">
        <v>34</v>
      </c>
      <c r="C77" s="6" t="s">
        <v>94</v>
      </c>
      <c r="D77" s="6" t="s">
        <v>36</v>
      </c>
      <c r="E77" s="6" t="s">
        <v>45</v>
      </c>
      <c r="F77" s="7">
        <v>24.692697216743301</v>
      </c>
      <c r="I77" s="7">
        <v>33.232516025023997</v>
      </c>
    </row>
    <row r="78" spans="1:19" ht="15" customHeight="1" x14ac:dyDescent="0.15">
      <c r="A78" s="2" t="s">
        <v>103</v>
      </c>
      <c r="B78" s="3" t="s">
        <v>34</v>
      </c>
      <c r="C78" s="6" t="s">
        <v>49</v>
      </c>
      <c r="D78" s="6" t="s">
        <v>36</v>
      </c>
      <c r="E78" s="6" t="s">
        <v>50</v>
      </c>
      <c r="F78" s="7">
        <v>25.717559105835999</v>
      </c>
      <c r="I78" s="7">
        <v>32.924282977581797</v>
      </c>
    </row>
    <row r="79" spans="1:19" ht="15" customHeight="1" x14ac:dyDescent="0.15">
      <c r="A79" s="2" t="s">
        <v>104</v>
      </c>
      <c r="B79" s="3" t="s">
        <v>34</v>
      </c>
      <c r="C79" s="6" t="s">
        <v>49</v>
      </c>
      <c r="D79" s="6" t="s">
        <v>36</v>
      </c>
      <c r="E79" s="6" t="s">
        <v>50</v>
      </c>
      <c r="F79" s="7">
        <v>26.025070255040401</v>
      </c>
      <c r="I79" s="7">
        <v>33.540703334543799</v>
      </c>
    </row>
    <row r="80" spans="1:19" ht="15" customHeight="1" x14ac:dyDescent="0.15">
      <c r="A80" s="2" t="s">
        <v>105</v>
      </c>
      <c r="B80" s="3" t="s">
        <v>34</v>
      </c>
      <c r="C80" s="6" t="s">
        <v>49</v>
      </c>
      <c r="D80" s="6" t="s">
        <v>36</v>
      </c>
      <c r="E80" s="6" t="s">
        <v>50</v>
      </c>
      <c r="F80" s="7">
        <v>26.334977714578201</v>
      </c>
      <c r="I80" s="7">
        <v>30.4796282380163</v>
      </c>
    </row>
    <row r="81" spans="1:9" ht="15" customHeight="1" x14ac:dyDescent="0.15">
      <c r="A81" s="2" t="s">
        <v>106</v>
      </c>
      <c r="B81" s="3" t="s">
        <v>34</v>
      </c>
      <c r="C81" s="6" t="s">
        <v>94</v>
      </c>
      <c r="D81" s="6" t="s">
        <v>36</v>
      </c>
      <c r="E81" s="6" t="s">
        <v>37</v>
      </c>
      <c r="F81" s="7">
        <v>24.090406209879099</v>
      </c>
      <c r="I81" s="7">
        <v>29.924601284983801</v>
      </c>
    </row>
    <row r="82" spans="1:9" ht="15" customHeight="1" x14ac:dyDescent="0.15">
      <c r="A82" s="2" t="s">
        <v>107</v>
      </c>
      <c r="B82" s="3" t="s">
        <v>34</v>
      </c>
      <c r="C82" s="6" t="s">
        <v>94</v>
      </c>
      <c r="D82" s="6" t="s">
        <v>36</v>
      </c>
      <c r="E82" s="6" t="s">
        <v>37</v>
      </c>
      <c r="F82" s="7">
        <v>24.143167673241699</v>
      </c>
      <c r="I82" s="7">
        <v>29.946512568075899</v>
      </c>
    </row>
    <row r="83" spans="1:9" ht="15" customHeight="1" x14ac:dyDescent="0.15">
      <c r="A83" s="2" t="s">
        <v>108</v>
      </c>
      <c r="B83" s="3" t="s">
        <v>34</v>
      </c>
      <c r="C83" s="6" t="s">
        <v>94</v>
      </c>
      <c r="D83" s="6" t="s">
        <v>36</v>
      </c>
      <c r="E83" s="6" t="s">
        <v>37</v>
      </c>
      <c r="F83" s="7">
        <v>24.070321595476202</v>
      </c>
      <c r="I83" s="7">
        <v>33.892427811542703</v>
      </c>
    </row>
    <row r="84" spans="1:9" ht="15" customHeight="1" x14ac:dyDescent="0.15">
      <c r="A84" s="2" t="s">
        <v>109</v>
      </c>
      <c r="B84" s="3" t="s">
        <v>34</v>
      </c>
      <c r="C84" s="6" t="s">
        <v>50</v>
      </c>
      <c r="D84" s="6" t="s">
        <v>36</v>
      </c>
      <c r="E84" s="6" t="s">
        <v>50</v>
      </c>
      <c r="F84" s="7">
        <v>33.489828692745697</v>
      </c>
      <c r="I84" s="7">
        <v>34.555820472373</v>
      </c>
    </row>
    <row r="85" spans="1:9" ht="15" customHeight="1" x14ac:dyDescent="0.15">
      <c r="A85" s="2" t="s">
        <v>110</v>
      </c>
      <c r="B85" s="3" t="s">
        <v>34</v>
      </c>
      <c r="C85" s="6" t="s">
        <v>50</v>
      </c>
      <c r="D85" s="6" t="s">
        <v>36</v>
      </c>
      <c r="E85" s="6" t="s">
        <v>50</v>
      </c>
      <c r="F85" s="7">
        <v>33.773485834372103</v>
      </c>
      <c r="I85" s="7">
        <v>35.503035685615203</v>
      </c>
    </row>
    <row r="86" spans="1:9" ht="15" customHeight="1" x14ac:dyDescent="0.15">
      <c r="A86" s="2" t="s">
        <v>111</v>
      </c>
      <c r="B86" s="3" t="s">
        <v>34</v>
      </c>
      <c r="C86" s="6" t="s">
        <v>50</v>
      </c>
      <c r="D86" s="6" t="s">
        <v>36</v>
      </c>
      <c r="E86" s="6" t="s">
        <v>50</v>
      </c>
      <c r="F86" s="7">
        <v>34.097760702605498</v>
      </c>
    </row>
    <row r="87" spans="1:9" ht="15" customHeight="1" x14ac:dyDescent="0.15">
      <c r="A87" s="2" t="s">
        <v>112</v>
      </c>
      <c r="B87" s="3" t="s">
        <v>34</v>
      </c>
      <c r="C87" s="6" t="s">
        <v>50</v>
      </c>
      <c r="D87" s="6" t="s">
        <v>36</v>
      </c>
      <c r="E87" s="6" t="s">
        <v>50</v>
      </c>
      <c r="F87" s="7">
        <v>26.442646499601899</v>
      </c>
    </row>
    <row r="88" spans="1:9" ht="15" customHeight="1" x14ac:dyDescent="0.15">
      <c r="A88" s="2" t="s">
        <v>113</v>
      </c>
      <c r="B88" s="3" t="s">
        <v>34</v>
      </c>
      <c r="C88" s="6" t="s">
        <v>50</v>
      </c>
      <c r="D88" s="6" t="s">
        <v>36</v>
      </c>
      <c r="E88" s="6" t="s">
        <v>50</v>
      </c>
      <c r="F88" s="7">
        <v>26.144551802830701</v>
      </c>
    </row>
    <row r="89" spans="1:9" ht="15" customHeight="1" x14ac:dyDescent="0.15">
      <c r="A89" s="2" t="s">
        <v>114</v>
      </c>
      <c r="B89" s="3" t="s">
        <v>34</v>
      </c>
      <c r="C89" s="6" t="s">
        <v>50</v>
      </c>
      <c r="D89" s="6" t="s">
        <v>36</v>
      </c>
      <c r="E89" s="6" t="s">
        <v>50</v>
      </c>
      <c r="F89" s="7">
        <v>26.151083181967898</v>
      </c>
    </row>
    <row r="90" spans="1:9" ht="15" customHeight="1" x14ac:dyDescent="0.15">
      <c r="A90" s="2" t="s">
        <v>115</v>
      </c>
      <c r="B90" s="3" t="s">
        <v>34</v>
      </c>
      <c r="C90" s="6" t="s">
        <v>50</v>
      </c>
      <c r="D90" s="6" t="s">
        <v>36</v>
      </c>
      <c r="E90" s="6" t="s">
        <v>50</v>
      </c>
      <c r="F90" s="7">
        <v>26.952985959099799</v>
      </c>
    </row>
    <row r="91" spans="1:9" ht="15" customHeight="1" x14ac:dyDescent="0.15">
      <c r="A91" s="2" t="s">
        <v>116</v>
      </c>
      <c r="B91" s="3" t="s">
        <v>34</v>
      </c>
      <c r="C91" s="6" t="s">
        <v>50</v>
      </c>
      <c r="D91" s="6" t="s">
        <v>36</v>
      </c>
      <c r="E91" s="6" t="s">
        <v>50</v>
      </c>
      <c r="F91" s="7">
        <v>27.324174908497898</v>
      </c>
    </row>
    <row r="92" spans="1:9" ht="15" customHeight="1" x14ac:dyDescent="0.15">
      <c r="A92" s="2" t="s">
        <v>117</v>
      </c>
      <c r="B92" s="3" t="s">
        <v>34</v>
      </c>
      <c r="C92" s="6" t="s">
        <v>50</v>
      </c>
      <c r="D92" s="6" t="s">
        <v>36</v>
      </c>
      <c r="E92" s="6" t="s">
        <v>50</v>
      </c>
      <c r="F92" s="7">
        <v>27.410183398980202</v>
      </c>
    </row>
    <row r="93" spans="1:9" ht="15" customHeight="1" x14ac:dyDescent="0.15">
      <c r="A93" s="2" t="s">
        <v>118</v>
      </c>
      <c r="B93" s="3" t="s">
        <v>34</v>
      </c>
      <c r="C93" s="6" t="s">
        <v>50</v>
      </c>
      <c r="D93" s="6" t="s">
        <v>36</v>
      </c>
      <c r="E93" s="6" t="s">
        <v>50</v>
      </c>
      <c r="F93" s="7">
        <v>23.2172196924997</v>
      </c>
    </row>
    <row r="94" spans="1:9" ht="15" customHeight="1" x14ac:dyDescent="0.15">
      <c r="A94" s="2" t="s">
        <v>119</v>
      </c>
      <c r="B94" s="3" t="s">
        <v>34</v>
      </c>
      <c r="C94" s="6" t="s">
        <v>50</v>
      </c>
      <c r="D94" s="6" t="s">
        <v>36</v>
      </c>
      <c r="E94" s="6" t="s">
        <v>50</v>
      </c>
      <c r="F94" s="7">
        <v>23.2921837488549</v>
      </c>
    </row>
    <row r="95" spans="1:9" ht="15" customHeight="1" x14ac:dyDescent="0.15">
      <c r="A95" s="2" t="s">
        <v>120</v>
      </c>
      <c r="B95" s="3" t="s">
        <v>34</v>
      </c>
      <c r="C95" s="6" t="s">
        <v>50</v>
      </c>
      <c r="D95" s="6" t="s">
        <v>36</v>
      </c>
      <c r="E95" s="6" t="s">
        <v>50</v>
      </c>
      <c r="F95" s="7">
        <v>23.2858618015593</v>
      </c>
    </row>
    <row r="96" spans="1:9" ht="15" customHeight="1" x14ac:dyDescent="0.15">
      <c r="A96" s="2" t="s">
        <v>121</v>
      </c>
      <c r="B96" s="3" t="s">
        <v>34</v>
      </c>
      <c r="C96" s="6" t="s">
        <v>50</v>
      </c>
      <c r="D96" s="6" t="s">
        <v>36</v>
      </c>
      <c r="E96" s="6" t="s">
        <v>50</v>
      </c>
      <c r="F96" s="7">
        <v>33.351065156799002</v>
      </c>
    </row>
    <row r="97" spans="1:6" ht="15" customHeight="1" x14ac:dyDescent="0.15">
      <c r="A97" s="2" t="s">
        <v>122</v>
      </c>
      <c r="B97" s="3" t="s">
        <v>34</v>
      </c>
      <c r="C97" s="6" t="s">
        <v>50</v>
      </c>
      <c r="D97" s="6" t="s">
        <v>36</v>
      </c>
      <c r="E97" s="6" t="s">
        <v>50</v>
      </c>
      <c r="F97" s="7">
        <v>33.614109444906703</v>
      </c>
    </row>
    <row r="98" spans="1:6" ht="15" customHeight="1" x14ac:dyDescent="0.15">
      <c r="A98" s="2" t="s">
        <v>123</v>
      </c>
      <c r="B98" s="3" t="s">
        <v>34</v>
      </c>
      <c r="C98" s="6" t="s">
        <v>50</v>
      </c>
      <c r="D98" s="6" t="s">
        <v>36</v>
      </c>
      <c r="E98" s="6" t="s">
        <v>50</v>
      </c>
      <c r="F98" s="7">
        <v>33.444278414675601</v>
      </c>
    </row>
    <row r="99" spans="1:6" ht="15" customHeight="1" x14ac:dyDescent="0.15">
      <c r="A99" s="2" t="s">
        <v>124</v>
      </c>
      <c r="B99" s="3" t="s">
        <v>34</v>
      </c>
      <c r="C99" s="6" t="s">
        <v>50</v>
      </c>
      <c r="D99" s="6" t="s">
        <v>36</v>
      </c>
      <c r="E99" s="6" t="s">
        <v>50</v>
      </c>
      <c r="F99" s="7">
        <v>29.2026995806606</v>
      </c>
    </row>
    <row r="100" spans="1:6" ht="15" customHeight="1" x14ac:dyDescent="0.15">
      <c r="A100" s="2" t="s">
        <v>125</v>
      </c>
      <c r="B100" s="3" t="s">
        <v>34</v>
      </c>
      <c r="C100" s="6" t="s">
        <v>50</v>
      </c>
      <c r="D100" s="6" t="s">
        <v>36</v>
      </c>
      <c r="E100" s="6" t="s">
        <v>50</v>
      </c>
      <c r="F100" s="7">
        <v>29.446762915226302</v>
      </c>
    </row>
    <row r="101" spans="1:6" ht="15" customHeight="1" x14ac:dyDescent="0.15">
      <c r="A101" s="2" t="s">
        <v>126</v>
      </c>
      <c r="B101" s="3" t="s">
        <v>34</v>
      </c>
      <c r="C101" s="6" t="s">
        <v>50</v>
      </c>
      <c r="D101" s="6" t="s">
        <v>36</v>
      </c>
      <c r="E101" s="6" t="s">
        <v>50</v>
      </c>
      <c r="F101" s="7">
        <v>29.9426899213239</v>
      </c>
    </row>
    <row r="102" spans="1:6" ht="15" customHeight="1" x14ac:dyDescent="0.15">
      <c r="A102" s="2" t="s">
        <v>127</v>
      </c>
      <c r="B102" s="3" t="s">
        <v>34</v>
      </c>
      <c r="C102" s="6" t="s">
        <v>50</v>
      </c>
      <c r="D102" s="6" t="s">
        <v>36</v>
      </c>
      <c r="E102" s="6" t="s">
        <v>50</v>
      </c>
      <c r="F102" s="7">
        <v>34.756713549642498</v>
      </c>
    </row>
    <row r="103" spans="1:6" ht="15" customHeight="1" x14ac:dyDescent="0.15">
      <c r="A103" s="2" t="s">
        <v>128</v>
      </c>
      <c r="B103" s="3" t="s">
        <v>34</v>
      </c>
      <c r="C103" s="6" t="s">
        <v>50</v>
      </c>
      <c r="D103" s="6" t="s">
        <v>36</v>
      </c>
      <c r="E103" s="6" t="s">
        <v>50</v>
      </c>
      <c r="F103" s="7">
        <v>34.041663000771102</v>
      </c>
    </row>
    <row r="104" spans="1:6" ht="15" customHeight="1" x14ac:dyDescent="0.15">
      <c r="A104" s="2" t="s">
        <v>129</v>
      </c>
      <c r="B104" s="3" t="s">
        <v>34</v>
      </c>
      <c r="C104" s="6" t="s">
        <v>50</v>
      </c>
      <c r="D104" s="6" t="s">
        <v>36</v>
      </c>
      <c r="E104" s="6" t="s">
        <v>50</v>
      </c>
      <c r="F104" s="7">
        <v>34.581674804214998</v>
      </c>
    </row>
    <row r="105" spans="1:6" ht="15" customHeight="1" x14ac:dyDescent="0.15">
      <c r="A105" s="2" t="s">
        <v>130</v>
      </c>
      <c r="B105" s="3" t="s">
        <v>34</v>
      </c>
      <c r="C105" s="6" t="s">
        <v>50</v>
      </c>
      <c r="D105" s="6" t="s">
        <v>36</v>
      </c>
      <c r="E105" s="6" t="s">
        <v>50</v>
      </c>
      <c r="F105" s="7">
        <v>23.274340406447401</v>
      </c>
    </row>
    <row r="106" spans="1:6" ht="15" customHeight="1" x14ac:dyDescent="0.15">
      <c r="A106" s="2" t="s">
        <v>131</v>
      </c>
      <c r="B106" s="3" t="s">
        <v>34</v>
      </c>
      <c r="C106" s="6" t="s">
        <v>50</v>
      </c>
      <c r="D106" s="6" t="s">
        <v>36</v>
      </c>
      <c r="E106" s="6" t="s">
        <v>50</v>
      </c>
      <c r="F106" s="7">
        <v>23.235896593646999</v>
      </c>
    </row>
    <row r="107" spans="1:6" ht="15" customHeight="1" x14ac:dyDescent="0.15">
      <c r="A107" s="2" t="s">
        <v>132</v>
      </c>
      <c r="B107" s="3" t="s">
        <v>34</v>
      </c>
      <c r="C107" s="6" t="s">
        <v>50</v>
      </c>
      <c r="D107" s="6" t="s">
        <v>36</v>
      </c>
      <c r="E107" s="6" t="s">
        <v>50</v>
      </c>
      <c r="F107" s="7">
        <v>23.304806329360499</v>
      </c>
    </row>
    <row r="108" spans="1:6" ht="15" customHeight="1" x14ac:dyDescent="0.15">
      <c r="A108" s="2" t="s">
        <v>133</v>
      </c>
      <c r="B108" s="3" t="s">
        <v>34</v>
      </c>
      <c r="C108" s="6" t="s">
        <v>50</v>
      </c>
      <c r="D108" s="6" t="s">
        <v>36</v>
      </c>
      <c r="E108" s="6" t="s">
        <v>50</v>
      </c>
      <c r="F108" s="7">
        <v>33.232516025023997</v>
      </c>
    </row>
    <row r="109" spans="1:6" ht="15" customHeight="1" x14ac:dyDescent="0.15">
      <c r="A109" s="2" t="s">
        <v>134</v>
      </c>
      <c r="B109" s="3" t="s">
        <v>34</v>
      </c>
      <c r="C109" s="6" t="s">
        <v>50</v>
      </c>
      <c r="D109" s="6" t="s">
        <v>36</v>
      </c>
      <c r="E109" s="6" t="s">
        <v>50</v>
      </c>
      <c r="F109" s="7">
        <v>32.924282977581797</v>
      </c>
    </row>
    <row r="110" spans="1:6" ht="15" customHeight="1" x14ac:dyDescent="0.15">
      <c r="A110" s="2" t="s">
        <v>135</v>
      </c>
      <c r="B110" s="3" t="s">
        <v>34</v>
      </c>
      <c r="C110" s="6" t="s">
        <v>50</v>
      </c>
      <c r="D110" s="6" t="s">
        <v>36</v>
      </c>
      <c r="E110" s="6" t="s">
        <v>50</v>
      </c>
      <c r="F110" s="7">
        <v>33.540703334543799</v>
      </c>
    </row>
    <row r="111" spans="1:6" ht="15" customHeight="1" x14ac:dyDescent="0.15">
      <c r="A111" s="2" t="s">
        <v>136</v>
      </c>
      <c r="B111" s="3" t="s">
        <v>34</v>
      </c>
      <c r="C111" s="6" t="s">
        <v>50</v>
      </c>
      <c r="D111" s="6" t="s">
        <v>36</v>
      </c>
      <c r="E111" s="6" t="s">
        <v>50</v>
      </c>
      <c r="F111" s="7">
        <v>30.4796282380163</v>
      </c>
    </row>
    <row r="112" spans="1:6" ht="15" customHeight="1" x14ac:dyDescent="0.15">
      <c r="A112" s="2" t="s">
        <v>137</v>
      </c>
      <c r="B112" s="3" t="s">
        <v>34</v>
      </c>
      <c r="C112" s="6" t="s">
        <v>50</v>
      </c>
      <c r="D112" s="6" t="s">
        <v>36</v>
      </c>
      <c r="E112" s="6" t="s">
        <v>50</v>
      </c>
      <c r="F112" s="7">
        <v>29.924601284983801</v>
      </c>
    </row>
    <row r="113" spans="1:6" ht="15" customHeight="1" x14ac:dyDescent="0.15">
      <c r="A113" s="2" t="s">
        <v>138</v>
      </c>
      <c r="B113" s="3" t="s">
        <v>34</v>
      </c>
      <c r="C113" s="6" t="s">
        <v>50</v>
      </c>
      <c r="D113" s="6" t="s">
        <v>36</v>
      </c>
      <c r="E113" s="6" t="s">
        <v>50</v>
      </c>
      <c r="F113" s="7">
        <v>29.946512568075899</v>
      </c>
    </row>
    <row r="114" spans="1:6" ht="15" customHeight="1" x14ac:dyDescent="0.15">
      <c r="A114" s="2" t="s">
        <v>139</v>
      </c>
      <c r="B114" s="3" t="s">
        <v>34</v>
      </c>
      <c r="C114" s="6" t="s">
        <v>50</v>
      </c>
      <c r="D114" s="6" t="s">
        <v>36</v>
      </c>
      <c r="E114" s="6" t="s">
        <v>50</v>
      </c>
      <c r="F114" s="7">
        <v>33.892427811542703</v>
      </c>
    </row>
    <row r="115" spans="1:6" ht="15" customHeight="1" x14ac:dyDescent="0.15">
      <c r="A115" s="2" t="s">
        <v>140</v>
      </c>
      <c r="B115" s="3" t="s">
        <v>34</v>
      </c>
      <c r="C115" s="6" t="s">
        <v>50</v>
      </c>
      <c r="D115" s="6" t="s">
        <v>36</v>
      </c>
      <c r="E115" s="6" t="s">
        <v>50</v>
      </c>
      <c r="F115" s="7">
        <v>34.555820472373</v>
      </c>
    </row>
    <row r="116" spans="1:6" ht="15" customHeight="1" x14ac:dyDescent="0.15">
      <c r="A116" s="2" t="s">
        <v>141</v>
      </c>
      <c r="B116" s="3" t="s">
        <v>34</v>
      </c>
      <c r="C116" s="6" t="s">
        <v>50</v>
      </c>
      <c r="D116" s="6" t="s">
        <v>36</v>
      </c>
      <c r="E116" s="6" t="s">
        <v>50</v>
      </c>
      <c r="F116" s="7">
        <v>35.503035685615203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gfi1b_superenhancer_genotype_re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Xiaotian Liao</cp:lastModifiedBy>
  <dcterms:created xsi:type="dcterms:W3CDTF">2019-09-27T15:00:20Z</dcterms:created>
  <dcterms:modified xsi:type="dcterms:W3CDTF">2019-09-27T15:00:20Z</dcterms:modified>
</cp:coreProperties>
</file>