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Recording List" sheetId="2" r:id="rId5"/>
  </sheets>
  <definedNames/>
  <calcPr/>
</workbook>
</file>

<file path=xl/sharedStrings.xml><?xml version="1.0" encoding="utf-8"?>
<sst xmlns="http://schemas.openxmlformats.org/spreadsheetml/2006/main" count="279" uniqueCount="160">
  <si>
    <t>Full Time Data Science Schedule - Phase 0 // Batch 13</t>
  </si>
  <si>
    <t>Day</t>
  </si>
  <si>
    <t>Session</t>
  </si>
  <si>
    <t>AM</t>
  </si>
  <si>
    <t>PM</t>
  </si>
  <si>
    <t>FTDS Lectures</t>
  </si>
  <si>
    <t>Introduction to Data Science &amp; Toolbox</t>
  </si>
  <si>
    <t>Python : basic syntax, variables, data type, condition.</t>
  </si>
  <si>
    <t>Git &amp; GitHub.</t>
  </si>
  <si>
    <t>Python : Conditions &amp; Loops</t>
  </si>
  <si>
    <t>Python : Funtions &amp; Module</t>
  </si>
  <si>
    <t>Python : Numpy</t>
  </si>
  <si>
    <t>Python : Pandas Basic</t>
  </si>
  <si>
    <t>Python : Solving Cases</t>
  </si>
  <si>
    <t>Free Time</t>
  </si>
  <si>
    <t>EE/Career Lectures</t>
  </si>
  <si>
    <t>NG Challenges</t>
  </si>
  <si>
    <t>NGC 1</t>
  </si>
  <si>
    <t>NGC 2</t>
  </si>
  <si>
    <t>G Challenges</t>
  </si>
  <si>
    <t>GC 1 Start</t>
  </si>
  <si>
    <t>Lecturers</t>
  </si>
  <si>
    <t>Live Code 1</t>
  </si>
  <si>
    <t>Math: Linear Algebra (Vector)</t>
  </si>
  <si>
    <t>Math: Linear Algebra (Matrix)</t>
  </si>
  <si>
    <t>Math: Linear Algebra (Eigendecomposition)</t>
  </si>
  <si>
    <t>Math:
Multivariate Calculus</t>
  </si>
  <si>
    <t>SQL</t>
  </si>
  <si>
    <t>Math: Solving Cases</t>
  </si>
  <si>
    <t>Care Group EE (Group 1)</t>
  </si>
  <si>
    <t>Care Group EE (Group 2)</t>
  </si>
  <si>
    <t>NGC 4</t>
  </si>
  <si>
    <t>NGC 5</t>
  </si>
  <si>
    <t>NGC 6</t>
  </si>
  <si>
    <t>NGC 7</t>
  </si>
  <si>
    <t>NGC 8</t>
  </si>
  <si>
    <t>NGC 9</t>
  </si>
  <si>
    <t>GC1 Deadline</t>
  </si>
  <si>
    <t>GC2 Start</t>
  </si>
  <si>
    <t>Live Code 2</t>
  </si>
  <si>
    <t>Probability &amp; Distribution</t>
  </si>
  <si>
    <t>Practical Statistics : Descriptive</t>
  </si>
  <si>
    <t>Practical Statistics : Descriptive with SQL</t>
  </si>
  <si>
    <t>Practical Statistics : Inferential</t>
  </si>
  <si>
    <t>Practical Statistics : Inferential for Testing</t>
  </si>
  <si>
    <t>Business Knowledge</t>
  </si>
  <si>
    <t>Shortlisted presentation on GC1</t>
  </si>
  <si>
    <t>Web Scraping</t>
  </si>
  <si>
    <t>NGC 10</t>
  </si>
  <si>
    <t>NGC 11</t>
  </si>
  <si>
    <t>NGC 12</t>
  </si>
  <si>
    <t>GC2 Deadline</t>
  </si>
  <si>
    <t>GC3 Start</t>
  </si>
  <si>
    <t>Milestone 1 Start</t>
  </si>
  <si>
    <t>Live Code 3</t>
  </si>
  <si>
    <t>Data Visualization</t>
  </si>
  <si>
    <t>Interactive Dashboard : Part 1</t>
  </si>
  <si>
    <t>Interactive Dashboard : Part 2</t>
  </si>
  <si>
    <t>Data Storytelling</t>
  </si>
  <si>
    <t>Milestone Mentoring Session</t>
  </si>
  <si>
    <t>GC3 Deadline</t>
  </si>
  <si>
    <t>Milestone Deadline</t>
  </si>
  <si>
    <t>Live Code</t>
  </si>
  <si>
    <t>Assignment Start</t>
  </si>
  <si>
    <t>Assignment Deadline (Every 23.59)</t>
  </si>
  <si>
    <t>Care Group EE (Start 16.30)</t>
  </si>
  <si>
    <t>Full Time Data Science Program FTDS-013 Recording List</t>
  </si>
  <si>
    <t>No</t>
  </si>
  <si>
    <t>Phase</t>
  </si>
  <si>
    <t>Topic</t>
  </si>
  <si>
    <t>Recording URL</t>
  </si>
  <si>
    <t>Notebook URL</t>
  </si>
  <si>
    <t>Other URL</t>
  </si>
  <si>
    <t>P0</t>
  </si>
  <si>
    <t>W1D1AM</t>
  </si>
  <si>
    <t>https://drive.google.com/file/d/1WPCQqmuvvsHHIi9yDX5G1rom6Kuc31E6/view?usp=sharing</t>
  </si>
  <si>
    <t>W1D1PM</t>
  </si>
  <si>
    <t>https://drive.google.com/file/d/1xCV-nfQD82IPTwPkr4NyvfYyl0PcubEr/view?usp=sharing</t>
  </si>
  <si>
    <t>https://colab.research.google.com/drive/1vV1PTffLDoB-28E9ZQevu_9wjWmmhMWY?usp=sharing</t>
  </si>
  <si>
    <r>
      <rPr>
        <rFont val="Montserrat"/>
      </rPr>
      <t xml:space="preserve">program input nama dan usia : </t>
    </r>
    <r>
      <rPr>
        <rFont val="Montserrat"/>
        <color rgb="FF1155CC"/>
        <u/>
      </rPr>
      <t>https://gist.github.com/afifai/98c70433ac668a6c8a166fb23cd69cc5</t>
    </r>
    <r>
      <rPr>
        <rFont val="Montserrat"/>
      </rPr>
      <t xml:space="preserve">
program kalkulator : </t>
    </r>
    <r>
      <rPr>
        <rFont val="Montserrat"/>
        <color rgb="FF1155CC"/>
        <u/>
      </rPr>
      <t xml:space="preserve">https://gist.github.com/afifai/0e67ee60d4b41317ea5b137162fc3c7a
</t>
    </r>
    <r>
      <rPr>
        <rFont val="Montserrat"/>
      </rPr>
      <t xml:space="preserve">program input pesanan : </t>
    </r>
    <r>
      <rPr>
        <rFont val="Montserrat"/>
        <color rgb="FF1155CC"/>
        <u/>
      </rPr>
      <t>https://gist.github.com/afifai/f514fac2a60f6a48da6fc5e6920df87f</t>
    </r>
  </si>
  <si>
    <t>W1D2AM</t>
  </si>
  <si>
    <t>https://drive.google.com/file/d/1e2w7SKs0S0Cjytp3Xn1GTXoSEMKFNX7c/view?usp=sharing</t>
  </si>
  <si>
    <r>
      <rPr>
        <rFont val="Montserrat"/>
        <color theme="1"/>
        <u/>
      </rPr>
      <t>referensi submission github classroom:</t>
    </r>
    <r>
      <rPr>
        <rFont val="Montserrat"/>
        <color rgb="FF1155CC"/>
        <u/>
      </rPr>
      <t xml:space="preserve"> </t>
    </r>
    <r>
      <rPr>
        <rFont val="Montserrat"/>
        <color rgb="FF1155CC"/>
        <u/>
      </rPr>
      <t>https://www.youtube.com/watch?v=ojys14Moczg</t>
    </r>
  </si>
  <si>
    <t>W1D2PM</t>
  </si>
  <si>
    <t>https://drive.google.com/file/d/12hnI1asEjwB8zh0ODpvLsxYhIIwBhyuV/view?usp=sharing</t>
  </si>
  <si>
    <t>https://colab.research.google.com/drive/1AliuMm730RL083RvKYqBFdqwQSwei1oH?usp=sharing</t>
  </si>
  <si>
    <t>W1D3AM</t>
  </si>
  <si>
    <t>https://drive.google.com/file/d/1BO1XcQvqsr2PGc88irfuEFqZ2Ib59f4j/view?usp=sharing</t>
  </si>
  <si>
    <t>https://colab.research.google.com/drive/1EGRyKDFiT_qRNpNmpC010ipWOZNFvTcO?usp=sharing</t>
  </si>
  <si>
    <t>W1D3PM</t>
  </si>
  <si>
    <t>https://drive.google.com/file/d/1FygyH7uwOtIJ5T7OCjEzhtX2YSt_q430/view?usp=sharing</t>
  </si>
  <si>
    <t>https://colab.research.google.com/drive/1kezpFdEGe911xqMm-WKGkqGkdo-Q_O3j?usp=sharing</t>
  </si>
  <si>
    <t>W1D4AM</t>
  </si>
  <si>
    <t>https://drive.google.com/file/d/1m1vr-9pOP9HuxLNR1xl2VWv2bMQ2V9uL/view?usp=sharing</t>
  </si>
  <si>
    <t>W1D4PM</t>
  </si>
  <si>
    <t>https://drive.google.com/file/d/1lr8kqmowrO3fzCWrtlcfM-54qcRl2Aks/view?usp=sharing</t>
  </si>
  <si>
    <t>https://colab.research.google.com/drive/1a78FnvMFPdEMANnysiGv60TPfwhIIz0h?usp=sharing</t>
  </si>
  <si>
    <t>W1D5AM</t>
  </si>
  <si>
    <t>https://drive.google.com/file/d/1YwON3g5ez_fQQCaG0rUbfHNQNhGvShoB/view?usp=sharing</t>
  </si>
  <si>
    <t>W2D1PM</t>
  </si>
  <si>
    <t>Vector</t>
  </si>
  <si>
    <t>https://drive.google.com/file/d/1sHNnp5AObAc1hJ1nwdFT-vYxs8KHg80D/view?usp=sharing</t>
  </si>
  <si>
    <t>https://colab.research.google.com/drive/1ixvfWCeuhppTtUub-1ZT04kw2eXFj90Z?usp=sharing</t>
  </si>
  <si>
    <t>W2D2AM</t>
  </si>
  <si>
    <t>Matrix</t>
  </si>
  <si>
    <t>https://drive.google.com/file/d/1XLPEsvQVJUeeJw_6-TBxz7p9ZogY-edH/view?usp=sharing</t>
  </si>
  <si>
    <t>https://colab.research.google.com/drive/17Af88MMMw3cA3FG0uX9FSJE8mglYBIE_?usp=sharing</t>
  </si>
  <si>
    <t>W2D2PM</t>
  </si>
  <si>
    <t>Eigendecomposition</t>
  </si>
  <si>
    <t>https://drive.google.com/file/d/1j9U0cs4PKRgHmEs0USsHApjaHjUoopMP/view?usp=sharing</t>
  </si>
  <si>
    <t>https://colab.research.google.com/drive/1V70FVtMmTtccIrif-epSC5hJBAPWXWA9?usp=sharing</t>
  </si>
  <si>
    <t>W2D3AM</t>
  </si>
  <si>
    <t>Calculus - Derivative</t>
  </si>
  <si>
    <t>https://drive.google.com/file/d/1RfprWOCnQ5w67sbgcTq-mOCHUDC1S8HL/view?usp=sharing</t>
  </si>
  <si>
    <t>https://colab.research.google.com/drive/1kG7PZ9861w5gYhfNbYhO8JPeAnK6-I_n?usp=sharing</t>
  </si>
  <si>
    <t>W2D3PM</t>
  </si>
  <si>
    <t>Calculus - Integral</t>
  </si>
  <si>
    <t>https://drive.google.com/file/d/1gMf1_2a_sG6W7t7Hu6Wp2wZ06jRm1l7v/view?usp=sharing</t>
  </si>
  <si>
    <t>W2D4AM</t>
  </si>
  <si>
    <t>Database &amp; SQL Basic</t>
  </si>
  <si>
    <t>https://drive.google.com/file/d/15EaXKgN1u6Nzz1YbZHWcDQMFvDz1I3ik/view?usp=sharing</t>
  </si>
  <si>
    <t>-</t>
  </si>
  <si>
    <t>SQL syntax : https://drive.google.com/file/d/1k0vFAD7hlRzdcyFahEoR72NUU8JQ5GRK/view?usp=sharing</t>
  </si>
  <si>
    <t>W2D4PM</t>
  </si>
  <si>
    <t>Database &amp; SQL (Groupby, Join) &amp; GCP</t>
  </si>
  <si>
    <t>https://drive.google.com/file/d/1jIYt_M-R8dx-6bLAFfkpeXRWivo8mhJq/view?usp=sharing</t>
  </si>
  <si>
    <t>SQL syntax : https://drive.google.com/file/d/1SuZIcXf0F9u9kF-Tbd6BQ9HawotEHCwV/view?usp=sharing
Extra Slide : https://docs.google.com/presentation/d/1K8uopzmowPTdjpgvXy7OviAnNaSEknegWc3SLrupUXU/edit?usp=sharing</t>
  </si>
  <si>
    <t>W2D5AM</t>
  </si>
  <si>
    <t>Math Solving Problem</t>
  </si>
  <si>
    <t>https://drive.google.com/file/d/1vN7nEkZQ2B7Kd_VuBBJ1NpcOTc3I-QDG/view?usp=sharing</t>
  </si>
  <si>
    <t>https://colab.research.google.com/drive/1hK5SVEcUqG3LGs7ReyWzKZXl2kD9dKHr?usp=sharing</t>
  </si>
  <si>
    <t>W3D1PM</t>
  </si>
  <si>
    <t>https://drive.google.com/file/d/1NX2aMPEEx2Jcqu9p7dlOVwuWvDZboRfU/view?usp=sharing</t>
  </si>
  <si>
    <t>https://colab.research.google.com/drive/1JRxlJpRlUIKGU6LXuiiGdWDTHeXsnQ_y?usp=sharing</t>
  </si>
  <si>
    <t>W3D2AM</t>
  </si>
  <si>
    <t>https://drive.google.com/file/d/1d34Z3nR5B3H9V6q-0GNMWjDAZa4WH94R/view?usp=sharing</t>
  </si>
  <si>
    <t>W3D2PM</t>
  </si>
  <si>
    <t>https://drive.google.com/file/d/1mFCUoNtSSSonsNo2ldW5jT6t9XBpjTPu/view?usp=sharing</t>
  </si>
  <si>
    <t>W3D3AM</t>
  </si>
  <si>
    <t>https://drive.google.com/file/d/1hQoA-0zP285m7VPoaZKlhq-Z-5TiDUmT/view?usp=sharing</t>
  </si>
  <si>
    <t>https://colab.research.google.com/drive/1Leeh_8xaIcMQFRdQ81OXGoQM0tR_BceQ?usp=sharing</t>
  </si>
  <si>
    <t>W3D3PM</t>
  </si>
  <si>
    <t>https://drive.google.com/file/d/1zjQ_i0UYHhqqKGW3iTEcIqA9pK99Eo3o/view?usp=sharing</t>
  </si>
  <si>
    <t>W3D4AM</t>
  </si>
  <si>
    <t>https://drive.google.com/file/d/1L-loIscYrEurGPH-HtMujP151lOwZMza/view?usp=sharing</t>
  </si>
  <si>
    <t>W3D4PM</t>
  </si>
  <si>
    <t>https://drive.google.com/file/d/1fL2Kd5ZcDSjzK3Jk4gSu_Oi7Es89AZf5/view?usp=sharing</t>
  </si>
  <si>
    <t>W3D5AM</t>
  </si>
  <si>
    <t>https://drive.google.com/file/d/1iSOqaWohoSxvJl2aAG8AfG-CBl3CdSt9/view?usp=sharing</t>
  </si>
  <si>
    <t>W4D1PM</t>
  </si>
  <si>
    <t>https://drive.google.com/file/d/1Hue8aZx24D5xlRezobBdnk8nAqBCZ1JQ/view?usp=sharing</t>
  </si>
  <si>
    <t>https://colab.research.google.com/drive/1PwsdgmMTU2BBJ2UcitkFhPZZ1y95xGGU?usp=sharing</t>
  </si>
  <si>
    <r>
      <rPr>
        <rFont val="Montserrat"/>
      </rPr>
      <t xml:space="preserve">PPT Kiat-Kiat Membangun Dashboard: </t>
    </r>
    <r>
      <rPr>
        <rFont val="Montserrat"/>
        <color rgb="FF1155CC"/>
        <u/>
      </rPr>
      <t>https://docs.google.com/presentation/d/1s8qfyF69uBhFXkwR1s04nB8-OkD3LRGQ/edit?usp=sharing&amp;ouid=107276828281482207880&amp;rtpof=true&amp;sd=true</t>
    </r>
  </si>
  <si>
    <t>W4D2AM</t>
  </si>
  <si>
    <t>Interactive Data Visualization 1</t>
  </si>
  <si>
    <t>W4D2PM</t>
  </si>
  <si>
    <t>Interactive Data Visualization 2</t>
  </si>
  <si>
    <t>W4D3AM</t>
  </si>
  <si>
    <t>https://drive.google.com/file/d/1wN6-Lbjr3eZtw21pZyGTlG4BuiU9JeO7/view?usp=sharing</t>
  </si>
  <si>
    <t>https://docs.google.com/presentation/d/1nTXLfE1RrjB78nGxRR7meteTdN8E-tir/edit?usp=sharing&amp;ouid=113011843078353272414&amp;rtpof=true&amp;sd=true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</si>
</sst>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, d mmmm yyyy"/>
    <numFmt numFmtId="165" formatCode="dddd&quot;, &quot;mmmm&quot; &quot;d&quot;, &quot;yyyy"/>
  </numFmts>
  <fonts count="13">
    <font>
      <sz val="10.0"/>
      <color rgb="FF000000"/>
      <name val="Arial"/>
      <scheme val="minor"/>
    </font>
    <font>
      <color theme="1"/>
      <name val="Arial"/>
    </font>
    <font>
      <sz val="24.0"/>
      <color theme="1"/>
      <name val="Montserrat"/>
    </font>
    <font>
      <b/>
      <color theme="1"/>
      <name val="Montserrat"/>
    </font>
    <font>
      <color theme="1"/>
      <name val="Montserrat"/>
    </font>
    <font>
      <color theme="1"/>
      <name val="Docs-Montserrat"/>
    </font>
    <font>
      <b/>
      <sz val="24.0"/>
      <color theme="1"/>
      <name val="Montserrat"/>
    </font>
    <font>
      <b/>
      <sz val="12.0"/>
      <color rgb="FF000000"/>
      <name val="Arial"/>
    </font>
    <font>
      <u/>
      <color rgb="FF0000FF"/>
      <name val="Montserrat"/>
    </font>
    <font>
      <u/>
      <color rgb="FF1155CC"/>
      <name val="Montserrat"/>
    </font>
    <font>
      <u/>
      <color rgb="FF0000FF"/>
      <name val="Montserrat"/>
    </font>
    <font>
      <u/>
      <color rgb="FF1155CC"/>
      <name val="Montserrat"/>
    </font>
    <font>
      <u/>
      <sz val="10.0"/>
      <color rgb="FF1155CC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2" fontId="3" numFmtId="0" xfId="0" applyAlignment="1" applyFill="1" applyFont="1">
      <alignment shrinkToFit="0" wrapText="1"/>
    </xf>
    <xf borderId="0" fillId="2" fontId="4" numFmtId="164" xfId="0" applyAlignment="1" applyFont="1" applyNumberForma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center" shrinkToFit="0" vertical="center" wrapText="1"/>
    </xf>
    <xf borderId="0" fillId="5" fontId="4" numFmtId="0" xfId="0" applyAlignment="1" applyFill="1" applyFont="1">
      <alignment horizontal="center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6" fontId="4" numFmtId="0" xfId="0" applyAlignment="1" applyFill="1" applyFont="1">
      <alignment horizontal="center" shrinkToFit="0" vertical="center" wrapText="1"/>
    </xf>
    <xf borderId="0" fillId="3" fontId="1" numFmtId="0" xfId="0" applyFont="1"/>
    <xf borderId="0" fillId="7" fontId="5" numFmtId="0" xfId="0" applyAlignment="1" applyFill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8" fontId="4" numFmtId="0" xfId="0" applyAlignment="1" applyFill="1" applyFont="1">
      <alignment horizontal="center" shrinkToFit="0" vertical="center" wrapText="1"/>
    </xf>
    <xf borderId="0" fillId="7" fontId="4" numFmtId="0" xfId="0" applyAlignment="1" applyFont="1">
      <alignment horizontal="center" vertical="center"/>
    </xf>
    <xf borderId="0" fillId="5" fontId="4" numFmtId="165" xfId="0" applyAlignment="1" applyFont="1" applyNumberFormat="1">
      <alignment horizontal="center" shrinkToFit="0" vertical="center" wrapText="1"/>
    </xf>
    <xf borderId="0" fillId="6" fontId="1" numFmtId="0" xfId="0" applyFont="1"/>
    <xf borderId="0" fillId="0" fontId="4" numFmtId="0" xfId="0" applyAlignment="1" applyFont="1">
      <alignment shrinkToFit="0" wrapText="1"/>
    </xf>
    <xf borderId="0" fillId="4" fontId="1" numFmtId="0" xfId="0" applyFont="1"/>
    <xf borderId="0" fillId="8" fontId="1" numFmtId="0" xfId="0" applyFont="1"/>
    <xf borderId="0" fillId="7" fontId="1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7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shrinkToFit="0" vertical="center" wrapText="1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horizontal="left" shrinkToFit="0" vertical="center" wrapText="0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3" fontId="4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Hue8aZx24D5xlRezobBdnk8nAqBCZ1JQ/view?usp=sharing" TargetMode="External"/><Relationship Id="rId20" Type="http://schemas.openxmlformats.org/officeDocument/2006/relationships/hyperlink" Target="https://colab.research.google.com/drive/17Af88MMMw3cA3FG0uX9FSJE8mglYBIE_?usp=sharing" TargetMode="External"/><Relationship Id="rId42" Type="http://schemas.openxmlformats.org/officeDocument/2006/relationships/hyperlink" Target="https://docs.google.com/presentation/d/1s8qfyF69uBhFXkwR1s04nB8-OkD3LRGQ/edit?usp=sharing&amp;ouid=107276828281482207880&amp;rtpof=true&amp;sd=true" TargetMode="External"/><Relationship Id="rId41" Type="http://schemas.openxmlformats.org/officeDocument/2006/relationships/hyperlink" Target="https://colab.research.google.com/drive/1PwsdgmMTU2BBJ2UcitkFhPZZ1y95xGGU?usp=sharing" TargetMode="External"/><Relationship Id="rId22" Type="http://schemas.openxmlformats.org/officeDocument/2006/relationships/hyperlink" Target="https://colab.research.google.com/drive/1V70FVtMmTtccIrif-epSC5hJBAPWXWA9?usp=sharing" TargetMode="External"/><Relationship Id="rId44" Type="http://schemas.openxmlformats.org/officeDocument/2006/relationships/hyperlink" Target="https://docs.google.com/presentation/d/1nTXLfE1RrjB78nGxRR7meteTdN8E-tir/edit?usp=sharing&amp;ouid=113011843078353272414&amp;rtpof=true&amp;sd=true" TargetMode="External"/><Relationship Id="rId21" Type="http://schemas.openxmlformats.org/officeDocument/2006/relationships/hyperlink" Target="https://drive.google.com/file/d/1j9U0cs4PKRgHmEs0USsHApjaHjUoopMP/view?usp=sharing" TargetMode="External"/><Relationship Id="rId43" Type="http://schemas.openxmlformats.org/officeDocument/2006/relationships/hyperlink" Target="https://drive.google.com/file/d/1wN6-Lbjr3eZtw21pZyGTlG4BuiU9JeO7/view?usp=sharing" TargetMode="External"/><Relationship Id="rId24" Type="http://schemas.openxmlformats.org/officeDocument/2006/relationships/hyperlink" Target="https://colab.research.google.com/drive/1kG7PZ9861w5gYhfNbYhO8JPeAnK6-I_n?usp=sharing" TargetMode="External"/><Relationship Id="rId23" Type="http://schemas.openxmlformats.org/officeDocument/2006/relationships/hyperlink" Target="https://drive.google.com/file/d/1RfprWOCnQ5w67sbgcTq-mOCHUDC1S8HL/view?usp=sharing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drive.google.com/file/d/1WPCQqmuvvsHHIi9yDX5G1rom6Kuc31E6/view?usp=sharing" TargetMode="External"/><Relationship Id="rId2" Type="http://schemas.openxmlformats.org/officeDocument/2006/relationships/hyperlink" Target="https://drive.google.com/file/d/1xCV-nfQD82IPTwPkr4NyvfYyl0PcubEr/view?usp=sharing" TargetMode="External"/><Relationship Id="rId3" Type="http://schemas.openxmlformats.org/officeDocument/2006/relationships/hyperlink" Target="https://colab.research.google.com/drive/1vV1PTffLDoB-28E9ZQevu_9wjWmmhMWY?usp=sharing" TargetMode="External"/><Relationship Id="rId4" Type="http://schemas.openxmlformats.org/officeDocument/2006/relationships/hyperlink" Target="https://gist.github.com/afifai/98c70433ac668a6c8a166fb23cd69cc5" TargetMode="External"/><Relationship Id="rId9" Type="http://schemas.openxmlformats.org/officeDocument/2006/relationships/hyperlink" Target="https://drive.google.com/file/d/1BO1XcQvqsr2PGc88irfuEFqZ2Ib59f4j/view?usp=sharing" TargetMode="External"/><Relationship Id="rId26" Type="http://schemas.openxmlformats.org/officeDocument/2006/relationships/hyperlink" Target="https://drive.google.com/file/d/15EaXKgN1u6Nzz1YbZHWcDQMFvDz1I3ik/view?usp=sharing" TargetMode="External"/><Relationship Id="rId25" Type="http://schemas.openxmlformats.org/officeDocument/2006/relationships/hyperlink" Target="https://drive.google.com/file/d/1gMf1_2a_sG6W7t7Hu6Wp2wZ06jRm1l7v/view?usp=sharing" TargetMode="External"/><Relationship Id="rId28" Type="http://schemas.openxmlformats.org/officeDocument/2006/relationships/hyperlink" Target="https://drive.google.com/file/d/1vN7nEkZQ2B7Kd_VuBBJ1NpcOTc3I-QDG/view?usp=sharing" TargetMode="External"/><Relationship Id="rId27" Type="http://schemas.openxmlformats.org/officeDocument/2006/relationships/hyperlink" Target="https://drive.google.com/file/d/1jIYt_M-R8dx-6bLAFfkpeXRWivo8mhJq/view?usp=sharing" TargetMode="External"/><Relationship Id="rId5" Type="http://schemas.openxmlformats.org/officeDocument/2006/relationships/hyperlink" Target="https://drive.google.com/file/d/1e2w7SKs0S0Cjytp3Xn1GTXoSEMKFNX7c/view?usp=sharing" TargetMode="External"/><Relationship Id="rId6" Type="http://schemas.openxmlformats.org/officeDocument/2006/relationships/hyperlink" Target="https://www.youtube.com/watch?v=ojys14Moczg" TargetMode="External"/><Relationship Id="rId29" Type="http://schemas.openxmlformats.org/officeDocument/2006/relationships/hyperlink" Target="https://colab.research.google.com/drive/1hK5SVEcUqG3LGs7ReyWzKZXl2kD9dKHr?usp=sharing" TargetMode="External"/><Relationship Id="rId7" Type="http://schemas.openxmlformats.org/officeDocument/2006/relationships/hyperlink" Target="https://drive.google.com/file/d/12hnI1asEjwB8zh0ODpvLsxYhIIwBhyuV/view?usp=sharing" TargetMode="External"/><Relationship Id="rId8" Type="http://schemas.openxmlformats.org/officeDocument/2006/relationships/hyperlink" Target="https://colab.research.google.com/drive/1AliuMm730RL083RvKYqBFdqwQSwei1oH?usp=sharing" TargetMode="External"/><Relationship Id="rId31" Type="http://schemas.openxmlformats.org/officeDocument/2006/relationships/hyperlink" Target="https://colab.research.google.com/drive/1JRxlJpRlUIKGU6LXuiiGdWDTHeXsnQ_y?usp=sharing" TargetMode="External"/><Relationship Id="rId30" Type="http://schemas.openxmlformats.org/officeDocument/2006/relationships/hyperlink" Target="https://drive.google.com/file/d/1NX2aMPEEx2Jcqu9p7dlOVwuWvDZboRfU/view?usp=sharing" TargetMode="External"/><Relationship Id="rId11" Type="http://schemas.openxmlformats.org/officeDocument/2006/relationships/hyperlink" Target="https://drive.google.com/file/d/1FygyH7uwOtIJ5T7OCjEzhtX2YSt_q430/view?usp=sharing" TargetMode="External"/><Relationship Id="rId33" Type="http://schemas.openxmlformats.org/officeDocument/2006/relationships/hyperlink" Target="https://drive.google.com/file/d/1mFCUoNtSSSonsNo2ldW5jT6t9XBpjTPu/view?usp=sharing" TargetMode="External"/><Relationship Id="rId10" Type="http://schemas.openxmlformats.org/officeDocument/2006/relationships/hyperlink" Target="https://colab.research.google.com/drive/1EGRyKDFiT_qRNpNmpC010ipWOZNFvTcO?usp=sharing" TargetMode="External"/><Relationship Id="rId32" Type="http://schemas.openxmlformats.org/officeDocument/2006/relationships/hyperlink" Target="https://drive.google.com/file/d/1d34Z3nR5B3H9V6q-0GNMWjDAZa4WH94R/view?usp=sharing" TargetMode="External"/><Relationship Id="rId13" Type="http://schemas.openxmlformats.org/officeDocument/2006/relationships/hyperlink" Target="https://drive.google.com/file/d/1m1vr-9pOP9HuxLNR1xl2VWv2bMQ2V9uL/view?usp=sharing" TargetMode="External"/><Relationship Id="rId35" Type="http://schemas.openxmlformats.org/officeDocument/2006/relationships/hyperlink" Target="https://colab.research.google.com/drive/1Leeh_8xaIcMQFRdQ81OXGoQM0tR_BceQ?usp=sharing" TargetMode="External"/><Relationship Id="rId12" Type="http://schemas.openxmlformats.org/officeDocument/2006/relationships/hyperlink" Target="https://colab.research.google.com/drive/1kezpFdEGe911xqMm-WKGkqGkdo-Q_O3j?usp=sharing" TargetMode="External"/><Relationship Id="rId34" Type="http://schemas.openxmlformats.org/officeDocument/2006/relationships/hyperlink" Target="https://drive.google.com/file/d/1hQoA-0zP285m7VPoaZKlhq-Z-5TiDUmT/view?usp=sharing" TargetMode="External"/><Relationship Id="rId15" Type="http://schemas.openxmlformats.org/officeDocument/2006/relationships/hyperlink" Target="https://colab.research.google.com/drive/1a78FnvMFPdEMANnysiGv60TPfwhIIz0h?usp=sharing" TargetMode="External"/><Relationship Id="rId37" Type="http://schemas.openxmlformats.org/officeDocument/2006/relationships/hyperlink" Target="https://drive.google.com/file/d/1L-loIscYrEurGPH-HtMujP151lOwZMza/view?usp=sharing" TargetMode="External"/><Relationship Id="rId14" Type="http://schemas.openxmlformats.org/officeDocument/2006/relationships/hyperlink" Target="https://drive.google.com/file/d/1lr8kqmowrO3fzCWrtlcfM-54qcRl2Aks/view?usp=sharing" TargetMode="External"/><Relationship Id="rId36" Type="http://schemas.openxmlformats.org/officeDocument/2006/relationships/hyperlink" Target="https://drive.google.com/file/d/1zjQ_i0UYHhqqKGW3iTEcIqA9pK99Eo3o/view?usp=sharing" TargetMode="External"/><Relationship Id="rId17" Type="http://schemas.openxmlformats.org/officeDocument/2006/relationships/hyperlink" Target="https://drive.google.com/file/d/1sHNnp5AObAc1hJ1nwdFT-vYxs8KHg80D/view?usp=sharing" TargetMode="External"/><Relationship Id="rId39" Type="http://schemas.openxmlformats.org/officeDocument/2006/relationships/hyperlink" Target="https://drive.google.com/file/d/1iSOqaWohoSxvJl2aAG8AfG-CBl3CdSt9/view?usp=sharing" TargetMode="External"/><Relationship Id="rId16" Type="http://schemas.openxmlformats.org/officeDocument/2006/relationships/hyperlink" Target="https://drive.google.com/file/d/1YwON3g5ez_fQQCaG0rUbfHNQNhGvShoB/view?usp=sharing" TargetMode="External"/><Relationship Id="rId38" Type="http://schemas.openxmlformats.org/officeDocument/2006/relationships/hyperlink" Target="https://drive.google.com/file/d/1fL2Kd5ZcDSjzK3Jk4gSu_Oi7Es89AZf5/view?usp=sharing" TargetMode="External"/><Relationship Id="rId19" Type="http://schemas.openxmlformats.org/officeDocument/2006/relationships/hyperlink" Target="https://drive.google.com/file/d/1XLPEsvQVJUeeJw_6-TBxz7p9ZogY-edH/view?usp=sharing" TargetMode="External"/><Relationship Id="rId18" Type="http://schemas.openxmlformats.org/officeDocument/2006/relationships/hyperlink" Target="https://colab.research.google.com/drive/1ixvfWCeuhppTtUub-1ZT04kw2eXFj90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2" width="2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 t="s">
        <v>1</v>
      </c>
      <c r="C4" s="4">
        <v>44725.0</v>
      </c>
      <c r="E4" s="4">
        <f>C4+1</f>
        <v>44726</v>
      </c>
      <c r="G4" s="4">
        <f>E4+1</f>
        <v>44727</v>
      </c>
      <c r="I4" s="4">
        <f>G4+1</f>
        <v>44728</v>
      </c>
      <c r="K4" s="4">
        <f>I4+1</f>
        <v>44729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 t="s">
        <v>2</v>
      </c>
      <c r="C5" s="5" t="s">
        <v>3</v>
      </c>
      <c r="D5" s="5" t="s">
        <v>4</v>
      </c>
      <c r="E5" s="5" t="s">
        <v>3</v>
      </c>
      <c r="F5" s="5" t="s">
        <v>4</v>
      </c>
      <c r="G5" s="5" t="s">
        <v>3</v>
      </c>
      <c r="H5" s="5" t="s">
        <v>4</v>
      </c>
      <c r="I5" s="5" t="s">
        <v>3</v>
      </c>
      <c r="J5" s="5" t="s">
        <v>4</v>
      </c>
      <c r="K5" s="5" t="s">
        <v>3</v>
      </c>
      <c r="L5" s="5" t="s">
        <v>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7" t="s">
        <v>13</v>
      </c>
      <c r="K6" s="6" t="s">
        <v>13</v>
      </c>
      <c r="L6" s="6" t="s">
        <v>14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 t="s">
        <v>15</v>
      </c>
      <c r="C7" s="7"/>
      <c r="D7" s="7"/>
      <c r="E7" s="7"/>
      <c r="F7" s="7"/>
      <c r="G7" s="7"/>
      <c r="H7" s="7"/>
      <c r="I7" s="7"/>
      <c r="J7" s="8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 t="s">
        <v>16</v>
      </c>
      <c r="C8" s="7"/>
      <c r="D8" s="7"/>
      <c r="E8" s="7"/>
      <c r="F8" s="7" t="s">
        <v>17</v>
      </c>
      <c r="G8" s="7" t="s">
        <v>18</v>
      </c>
      <c r="H8" s="7"/>
      <c r="I8" s="7"/>
      <c r="J8" s="8"/>
      <c r="K8" s="7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19</v>
      </c>
      <c r="C9" s="7"/>
      <c r="D9" s="7"/>
      <c r="E9" s="7"/>
      <c r="F9" s="7"/>
      <c r="G9" s="7"/>
      <c r="H9" s="7"/>
      <c r="I9" s="7"/>
      <c r="J9" s="9" t="s">
        <v>20</v>
      </c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 t="s">
        <v>21</v>
      </c>
      <c r="C10" s="10" t="str">
        <f>IFERROR(__xludf.DUMMYFUNCTION("IMPORTRANGE(""https://docs.google.com/spreadsheets/d/1Vdq8ZZwS4CP49VRcSSjMVgmFN2lnlIPhtLEPKZFsr6Y/edit#gid=1638797077"", ""sch2022!C126:L126"")"),"Afif")</f>
        <v>Afif</v>
      </c>
      <c r="D10" s="10" t="str">
        <f>IFERROR(__xludf.DUMMYFUNCTION("""COMPUTED_VALUE"""),"Afif")</f>
        <v>Afif</v>
      </c>
      <c r="E10" s="10" t="str">
        <f>IFERROR(__xludf.DUMMYFUNCTION("""COMPUTED_VALUE"""),"Rafif")</f>
        <v>Rafif</v>
      </c>
      <c r="F10" s="10" t="str">
        <f>IFERROR(__xludf.DUMMYFUNCTION("""COMPUTED_VALUE"""),"Rafif")</f>
        <v>Rafif</v>
      </c>
      <c r="G10" s="10" t="str">
        <f>IFERROR(__xludf.DUMMYFUNCTION("""COMPUTED_VALUE"""),"Rachman")</f>
        <v>Rachman</v>
      </c>
      <c r="H10" s="10" t="str">
        <f>IFERROR(__xludf.DUMMYFUNCTION("""COMPUTED_VALUE"""),"Hana")</f>
        <v>Hana</v>
      </c>
      <c r="I10" s="10" t="str">
        <f>IFERROR(__xludf.DUMMYFUNCTION("""COMPUTED_VALUE"""),"Hana")</f>
        <v>Hana</v>
      </c>
      <c r="J10" s="10" t="str">
        <f>IFERROR(__xludf.DUMMYFUNCTION("""COMPUTED_VALUE"""),"Rafif")</f>
        <v>Rafif</v>
      </c>
      <c r="K10" s="10" t="str">
        <f>IFERROR(__xludf.DUMMYFUNCTION("""COMPUTED_VALUE"""),"Hana")</f>
        <v>Hana</v>
      </c>
      <c r="L10" s="10" t="str">
        <f>IFERROR(__xludf.DUMMYFUNCTION("""COMPUTED_VALUE"""),"-")</f>
        <v>-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 t="s">
        <v>1</v>
      </c>
      <c r="C12" s="11">
        <f>K4+3</f>
        <v>44732</v>
      </c>
      <c r="E12" s="11">
        <f>C12+1</f>
        <v>44733</v>
      </c>
      <c r="G12" s="11">
        <f>E12+1</f>
        <v>44734</v>
      </c>
      <c r="I12" s="11">
        <f>G12+1</f>
        <v>44735</v>
      </c>
      <c r="K12" s="11">
        <f>I12+1</f>
        <v>44736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 t="s">
        <v>2</v>
      </c>
      <c r="C13" s="12" t="s">
        <v>3</v>
      </c>
      <c r="D13" s="12" t="s">
        <v>4</v>
      </c>
      <c r="E13" s="12" t="s">
        <v>3</v>
      </c>
      <c r="F13" s="12" t="s">
        <v>4</v>
      </c>
      <c r="G13" s="12" t="s">
        <v>3</v>
      </c>
      <c r="H13" s="12" t="s">
        <v>4</v>
      </c>
      <c r="I13" s="12" t="s">
        <v>3</v>
      </c>
      <c r="J13" s="12" t="s">
        <v>4</v>
      </c>
      <c r="K13" s="12" t="s">
        <v>3</v>
      </c>
      <c r="L13" s="12" t="s">
        <v>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 t="s">
        <v>5</v>
      </c>
      <c r="C14" s="13" t="s">
        <v>22</v>
      </c>
      <c r="D14" s="6" t="s">
        <v>23</v>
      </c>
      <c r="E14" s="6" t="s">
        <v>24</v>
      </c>
      <c r="F14" s="6" t="s">
        <v>25</v>
      </c>
      <c r="G14" s="6" t="s">
        <v>26</v>
      </c>
      <c r="H14" s="6" t="s">
        <v>26</v>
      </c>
      <c r="I14" s="6" t="s">
        <v>27</v>
      </c>
      <c r="J14" s="7" t="s">
        <v>27</v>
      </c>
      <c r="K14" s="6" t="s">
        <v>28</v>
      </c>
      <c r="L14" s="6" t="s"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4"/>
      <c r="B15" s="3" t="s">
        <v>15</v>
      </c>
      <c r="C15" s="7"/>
      <c r="D15" s="15" t="s">
        <v>29</v>
      </c>
      <c r="E15" s="16"/>
      <c r="F15" s="15" t="s">
        <v>30</v>
      </c>
      <c r="G15" s="7"/>
      <c r="H15" s="7"/>
      <c r="I15" s="7"/>
      <c r="J15" s="7"/>
      <c r="K15" s="7"/>
      <c r="L15" s="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3" t="s">
        <v>16</v>
      </c>
      <c r="C16" s="7"/>
      <c r="D16" s="7" t="s">
        <v>31</v>
      </c>
      <c r="E16" s="7" t="s">
        <v>32</v>
      </c>
      <c r="F16" s="7" t="s">
        <v>33</v>
      </c>
      <c r="G16" s="7" t="s">
        <v>34</v>
      </c>
      <c r="H16" s="7" t="s">
        <v>35</v>
      </c>
      <c r="I16" s="7"/>
      <c r="J16" s="7" t="s">
        <v>36</v>
      </c>
      <c r="K16" s="7"/>
      <c r="L16" s="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3" t="s">
        <v>19</v>
      </c>
      <c r="C17" s="7"/>
      <c r="D17" s="17" t="s">
        <v>37</v>
      </c>
      <c r="E17" s="7"/>
      <c r="F17" s="7"/>
      <c r="G17" s="7"/>
      <c r="H17" s="7"/>
      <c r="I17" s="7"/>
      <c r="J17" s="9" t="s">
        <v>38</v>
      </c>
      <c r="K17" s="7"/>
      <c r="L17" s="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"/>
      <c r="B18" s="3" t="s">
        <v>21</v>
      </c>
      <c r="C18" s="10" t="str">
        <f>IFERROR(__xludf.DUMMYFUNCTION("IMPORTRANGE(""https://docs.google.com/spreadsheets/d/1Vdq8ZZwS4CP49VRcSSjMVgmFN2lnlIPhtLEPKZFsr6Y/edit#gid=1638797077"", ""sch2022!C132:L132"")"),"Danu")</f>
        <v>Danu</v>
      </c>
      <c r="D18" s="10" t="str">
        <f>IFERROR(__xludf.DUMMYFUNCTION("""COMPUTED_VALUE"""),"Rafif")</f>
        <v>Rafif</v>
      </c>
      <c r="E18" s="10" t="str">
        <f>IFERROR(__xludf.DUMMYFUNCTION("""COMPUTED_VALUE"""),"Rafif")</f>
        <v>Rafif</v>
      </c>
      <c r="F18" s="10" t="str">
        <f>IFERROR(__xludf.DUMMYFUNCTION("""COMPUTED_VALUE"""),"Rafif")</f>
        <v>Rafif</v>
      </c>
      <c r="G18" s="10" t="str">
        <f>IFERROR(__xludf.DUMMYFUNCTION("""COMPUTED_VALUE"""),"Hana")</f>
        <v>Hana</v>
      </c>
      <c r="H18" s="10" t="str">
        <f>IFERROR(__xludf.DUMMYFUNCTION("""COMPUTED_VALUE"""),"Hana")</f>
        <v>Hana</v>
      </c>
      <c r="I18" s="10" t="str">
        <f>IFERROR(__xludf.DUMMYFUNCTION("""COMPUTED_VALUE"""),"Danu")</f>
        <v>Danu</v>
      </c>
      <c r="J18" s="10" t="str">
        <f>IFERROR(__xludf.DUMMYFUNCTION("""COMPUTED_VALUE"""),"Danu")</f>
        <v>Danu</v>
      </c>
      <c r="K18" s="10" t="str">
        <f>IFERROR(__xludf.DUMMYFUNCTION("""COMPUTED_VALUE"""),"Rafif")</f>
        <v>Rafif</v>
      </c>
      <c r="L18" s="10" t="str">
        <f>IFERROR(__xludf.DUMMYFUNCTION("""COMPUTED_VALUE"""),"-")</f>
        <v>-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" t="s">
        <v>1</v>
      </c>
      <c r="C20" s="11">
        <f>K12+3</f>
        <v>44739</v>
      </c>
      <c r="E20" s="11">
        <f>C20+1</f>
        <v>44740</v>
      </c>
      <c r="G20" s="11">
        <f>E20+1</f>
        <v>44741</v>
      </c>
      <c r="I20" s="11">
        <f>G20+1</f>
        <v>44742</v>
      </c>
      <c r="K20" s="11">
        <f>I20+1</f>
        <v>44743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 t="s">
        <v>2</v>
      </c>
      <c r="C21" s="12" t="s">
        <v>3</v>
      </c>
      <c r="D21" s="12" t="s">
        <v>4</v>
      </c>
      <c r="E21" s="12" t="s">
        <v>3</v>
      </c>
      <c r="F21" s="12" t="s">
        <v>4</v>
      </c>
      <c r="G21" s="12" t="s">
        <v>3</v>
      </c>
      <c r="H21" s="12" t="s">
        <v>4</v>
      </c>
      <c r="I21" s="12" t="s">
        <v>3</v>
      </c>
      <c r="J21" s="12" t="s">
        <v>4</v>
      </c>
      <c r="K21" s="12" t="s">
        <v>3</v>
      </c>
      <c r="L21" s="12" t="s">
        <v>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" t="s">
        <v>5</v>
      </c>
      <c r="C22" s="13" t="s">
        <v>39</v>
      </c>
      <c r="D22" s="6" t="s">
        <v>40</v>
      </c>
      <c r="E22" s="6" t="s">
        <v>41</v>
      </c>
      <c r="F22" s="6" t="s">
        <v>42</v>
      </c>
      <c r="G22" s="6" t="s">
        <v>43</v>
      </c>
      <c r="H22" s="7" t="s">
        <v>44</v>
      </c>
      <c r="I22" s="6" t="s">
        <v>45</v>
      </c>
      <c r="J22" s="7" t="s">
        <v>46</v>
      </c>
      <c r="K22" s="6" t="s">
        <v>47</v>
      </c>
      <c r="L22" s="6" t="s">
        <v>14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4"/>
      <c r="B23" s="3" t="s">
        <v>15</v>
      </c>
      <c r="C23" s="7"/>
      <c r="D23" s="15" t="s">
        <v>29</v>
      </c>
      <c r="E23" s="7"/>
      <c r="F23" s="18" t="s">
        <v>30</v>
      </c>
      <c r="G23" s="7"/>
      <c r="H23" s="7"/>
      <c r="I23" s="7"/>
      <c r="J23" s="7"/>
      <c r="K23" s="7"/>
      <c r="L23" s="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3" t="s">
        <v>16</v>
      </c>
      <c r="C24" s="7"/>
      <c r="D24" s="7" t="s">
        <v>48</v>
      </c>
      <c r="E24" s="7"/>
      <c r="F24" s="7" t="s">
        <v>49</v>
      </c>
      <c r="G24" s="7"/>
      <c r="H24" s="7" t="s">
        <v>50</v>
      </c>
      <c r="I24" s="7"/>
      <c r="J24" s="7"/>
      <c r="K24" s="7"/>
      <c r="L24" s="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3" t="s">
        <v>19</v>
      </c>
      <c r="C25" s="7"/>
      <c r="D25" s="17" t="s">
        <v>51</v>
      </c>
      <c r="E25" s="7"/>
      <c r="F25" s="7"/>
      <c r="G25" s="7"/>
      <c r="H25" s="7"/>
      <c r="I25" s="7"/>
      <c r="J25" s="9" t="s">
        <v>52</v>
      </c>
      <c r="K25" s="7"/>
      <c r="L25" s="9" t="s">
        <v>53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"/>
      <c r="B26" s="3" t="s">
        <v>21</v>
      </c>
      <c r="C26" s="10" t="str">
        <f>IFERROR(__xludf.DUMMYFUNCTION("IMPORTRANGE(""https://docs.google.com/spreadsheets/d/1Vdq8ZZwS4CP49VRcSSjMVgmFN2lnlIPhtLEPKZFsr6Y/edit#gid=1638797077"", ""sch2022!C138:L138"")"),"Fahmi")</f>
        <v>Fahmi</v>
      </c>
      <c r="D26" s="10" t="str">
        <f>IFERROR(__xludf.DUMMYFUNCTION("""COMPUTED_VALUE"""),"Rachman")</f>
        <v>Rachman</v>
      </c>
      <c r="E26" s="10" t="str">
        <f>IFERROR(__xludf.DUMMYFUNCTION("""COMPUTED_VALUE"""),"Rachman")</f>
        <v>Rachman</v>
      </c>
      <c r="F26" s="10" t="str">
        <f>IFERROR(__xludf.DUMMYFUNCTION("""COMPUTED_VALUE"""),"Hana")</f>
        <v>Hana</v>
      </c>
      <c r="G26" s="10" t="str">
        <f>IFERROR(__xludf.DUMMYFUNCTION("""COMPUTED_VALUE"""),"Afif")</f>
        <v>Afif</v>
      </c>
      <c r="H26" s="10" t="str">
        <f>IFERROR(__xludf.DUMMYFUNCTION("""COMPUTED_VALUE"""),"Afif")</f>
        <v>Afif</v>
      </c>
      <c r="I26" s="10" t="str">
        <f>IFERROR(__xludf.DUMMYFUNCTION("""COMPUTED_VALUE"""),"Fahmi")</f>
        <v>Fahmi</v>
      </c>
      <c r="J26" s="10" t="str">
        <f>IFERROR(__xludf.DUMMYFUNCTION("""COMPUTED_VALUE"""),"Fahmi")</f>
        <v>Fahmi</v>
      </c>
      <c r="K26" s="10" t="str">
        <f>IFERROR(__xludf.DUMMYFUNCTION("""COMPUTED_VALUE"""),"Rafif")</f>
        <v>Rafif</v>
      </c>
      <c r="L26" s="10" t="str">
        <f>IFERROR(__xludf.DUMMYFUNCTION("""COMPUTED_VALUE"""),"-")</f>
        <v>-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 t="s">
        <v>1</v>
      </c>
      <c r="C28" s="11">
        <f>K20+3</f>
        <v>44746</v>
      </c>
      <c r="E28" s="11">
        <f>C28+1</f>
        <v>44747</v>
      </c>
      <c r="G28" s="11">
        <f>E28+1</f>
        <v>44748</v>
      </c>
      <c r="I28" s="11">
        <f>G28+1</f>
        <v>44749</v>
      </c>
      <c r="K28" s="11">
        <f>I28+1</f>
        <v>44750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 t="s">
        <v>2</v>
      </c>
      <c r="C29" s="12" t="s">
        <v>3</v>
      </c>
      <c r="D29" s="12" t="s">
        <v>4</v>
      </c>
      <c r="E29" s="12" t="s">
        <v>3</v>
      </c>
      <c r="F29" s="12" t="s">
        <v>4</v>
      </c>
      <c r="G29" s="12" t="s">
        <v>3</v>
      </c>
      <c r="H29" s="12" t="s">
        <v>4</v>
      </c>
      <c r="I29" s="12" t="s">
        <v>3</v>
      </c>
      <c r="J29" s="12" t="s">
        <v>4</v>
      </c>
      <c r="K29" s="12" t="s">
        <v>3</v>
      </c>
      <c r="L29" s="12" t="s">
        <v>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" t="s">
        <v>5</v>
      </c>
      <c r="C30" s="13" t="s">
        <v>54</v>
      </c>
      <c r="D30" s="6" t="s">
        <v>55</v>
      </c>
      <c r="E30" s="6" t="s">
        <v>56</v>
      </c>
      <c r="F30" s="6" t="s">
        <v>57</v>
      </c>
      <c r="G30" s="6" t="s">
        <v>58</v>
      </c>
      <c r="H30" s="6" t="s">
        <v>59</v>
      </c>
      <c r="I30" s="6" t="s">
        <v>59</v>
      </c>
      <c r="J30" s="6" t="s">
        <v>59</v>
      </c>
      <c r="K30" s="6" t="s">
        <v>14</v>
      </c>
      <c r="L30" s="6" t="s">
        <v>14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4"/>
      <c r="B31" s="3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3" t="s">
        <v>16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3" t="s">
        <v>19</v>
      </c>
      <c r="C33" s="7"/>
      <c r="D33" s="17" t="s">
        <v>60</v>
      </c>
      <c r="E33" s="7"/>
      <c r="F33" s="7"/>
      <c r="G33" s="7"/>
      <c r="H33" s="7"/>
      <c r="I33" s="7"/>
      <c r="J33" s="17" t="s">
        <v>61</v>
      </c>
      <c r="K33" s="7"/>
      <c r="L33" s="7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"/>
      <c r="B34" s="3" t="s">
        <v>21</v>
      </c>
      <c r="C34" s="10" t="str">
        <f>IFERROR(__xludf.DUMMYFUNCTION("IMPORTRANGE(""https://docs.google.com/spreadsheets/d/1Vdq8ZZwS4CP49VRcSSjMVgmFN2lnlIPhtLEPKZFsr6Y/edit#gid=1638797077"", ""sch2022!C144:L144"")"),"Irfan")</f>
        <v>Irfan</v>
      </c>
      <c r="D34" s="10" t="str">
        <f>IFERROR(__xludf.DUMMYFUNCTION("""COMPUTED_VALUE"""),"Fahmi")</f>
        <v>Fahmi</v>
      </c>
      <c r="E34" s="10" t="str">
        <f>IFERROR(__xludf.DUMMYFUNCTION("""COMPUTED_VALUE"""),"Elita")</f>
        <v>Elita</v>
      </c>
      <c r="F34" s="10" t="str">
        <f>IFERROR(__xludf.DUMMYFUNCTION("""COMPUTED_VALUE"""),"Elita")</f>
        <v>Elita</v>
      </c>
      <c r="G34" s="10" t="str">
        <f>IFERROR(__xludf.DUMMYFUNCTION("""COMPUTED_VALUE"""),"Rachman")</f>
        <v>Rachman</v>
      </c>
      <c r="H34" s="10" t="str">
        <f>IFERROR(__xludf.DUMMYFUNCTION("""COMPUTED_VALUE"""),"-")</f>
        <v>-</v>
      </c>
      <c r="I34" s="10" t="str">
        <f>IFERROR(__xludf.DUMMYFUNCTION("""COMPUTED_VALUE"""),"-")</f>
        <v>-</v>
      </c>
      <c r="J34" s="10" t="str">
        <f>IFERROR(__xludf.DUMMYFUNCTION("""COMPUTED_VALUE"""),"-")</f>
        <v>-</v>
      </c>
      <c r="K34" s="10" t="str">
        <f>IFERROR(__xludf.DUMMYFUNCTION("""COMPUTED_VALUE"""),"-")</f>
        <v>-</v>
      </c>
      <c r="L34" s="19" t="str">
        <f>IFERROR(__xludf.DUMMYFUNCTION("""COMPUTED_VALUE"""),"-")</f>
        <v>-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20"/>
      <c r="C37" s="21" t="s">
        <v>62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22"/>
      <c r="C38" s="21" t="s">
        <v>63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3"/>
      <c r="C39" s="21" t="s">
        <v>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24"/>
      <c r="C40" s="21" t="s">
        <v>65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2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</sheetData>
  <mergeCells count="27">
    <mergeCell ref="B2:L2"/>
    <mergeCell ref="E4:F4"/>
    <mergeCell ref="G4:H4"/>
    <mergeCell ref="I4:J4"/>
    <mergeCell ref="K4:L4"/>
    <mergeCell ref="M4:N4"/>
    <mergeCell ref="O4:P4"/>
    <mergeCell ref="I20:J20"/>
    <mergeCell ref="K20:L20"/>
    <mergeCell ref="C4:D4"/>
    <mergeCell ref="C12:D12"/>
    <mergeCell ref="E12:F12"/>
    <mergeCell ref="G12:H12"/>
    <mergeCell ref="I12:J12"/>
    <mergeCell ref="K12:L12"/>
    <mergeCell ref="C20:D20"/>
    <mergeCell ref="C37:D37"/>
    <mergeCell ref="C38:D38"/>
    <mergeCell ref="C39:D39"/>
    <mergeCell ref="C40:D40"/>
    <mergeCell ref="E20:F20"/>
    <mergeCell ref="G20:H20"/>
    <mergeCell ref="C28:D28"/>
    <mergeCell ref="E28:F28"/>
    <mergeCell ref="G28:H28"/>
    <mergeCell ref="I28:J28"/>
    <mergeCell ref="K28:L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25"/>
    <col customWidth="1" min="3" max="3" width="9.13"/>
    <col customWidth="1" min="4" max="4" width="43.25"/>
    <col customWidth="1" min="5" max="5" width="78.0"/>
    <col customWidth="1" min="6" max="6" width="81.38"/>
    <col customWidth="1" min="7" max="7" width="99.38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27" t="s">
        <v>66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28"/>
      <c r="B3" s="28"/>
      <c r="C3" s="28"/>
      <c r="D3" s="28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9" t="s">
        <v>67</v>
      </c>
      <c r="B4" s="29" t="s">
        <v>68</v>
      </c>
      <c r="C4" s="29" t="s">
        <v>2</v>
      </c>
      <c r="D4" s="29" t="s">
        <v>69</v>
      </c>
      <c r="E4" s="29" t="s">
        <v>70</v>
      </c>
      <c r="F4" s="29" t="s">
        <v>71</v>
      </c>
      <c r="G4" s="29" t="s">
        <v>72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30">
        <v>1.0</v>
      </c>
      <c r="B5" s="30" t="s">
        <v>73</v>
      </c>
      <c r="C5" s="30" t="s">
        <v>74</v>
      </c>
      <c r="D5" s="31" t="s">
        <v>6</v>
      </c>
      <c r="E5" s="32" t="s">
        <v>75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30">
        <v>2.0</v>
      </c>
      <c r="B6" s="30" t="s">
        <v>73</v>
      </c>
      <c r="C6" s="30" t="s">
        <v>76</v>
      </c>
      <c r="D6" s="33" t="s">
        <v>7</v>
      </c>
      <c r="E6" s="34" t="s">
        <v>77</v>
      </c>
      <c r="F6" s="32" t="s">
        <v>78</v>
      </c>
      <c r="G6" s="35" t="s">
        <v>79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30">
        <v>3.0</v>
      </c>
      <c r="B7" s="30" t="s">
        <v>73</v>
      </c>
      <c r="C7" s="30" t="s">
        <v>80</v>
      </c>
      <c r="D7" s="31" t="s">
        <v>8</v>
      </c>
      <c r="E7" s="35" t="s">
        <v>81</v>
      </c>
      <c r="F7" s="26"/>
      <c r="G7" s="34" t="s">
        <v>82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30">
        <v>4.0</v>
      </c>
      <c r="B8" s="30" t="s">
        <v>73</v>
      </c>
      <c r="C8" s="30" t="s">
        <v>83</v>
      </c>
      <c r="D8" s="31" t="s">
        <v>9</v>
      </c>
      <c r="E8" s="35" t="s">
        <v>84</v>
      </c>
      <c r="F8" s="32" t="s">
        <v>85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30">
        <v>5.0</v>
      </c>
      <c r="B9" s="30" t="s">
        <v>73</v>
      </c>
      <c r="C9" s="30" t="s">
        <v>86</v>
      </c>
      <c r="D9" s="31" t="s">
        <v>10</v>
      </c>
      <c r="E9" s="36" t="s">
        <v>87</v>
      </c>
      <c r="F9" s="36" t="s">
        <v>88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30">
        <v>6.0</v>
      </c>
      <c r="B10" s="30" t="s">
        <v>73</v>
      </c>
      <c r="C10" s="30" t="s">
        <v>89</v>
      </c>
      <c r="D10" s="31" t="s">
        <v>11</v>
      </c>
      <c r="E10" s="35" t="s">
        <v>90</v>
      </c>
      <c r="F10" s="32" t="s">
        <v>91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30">
        <v>7.0</v>
      </c>
      <c r="B11" s="30" t="s">
        <v>73</v>
      </c>
      <c r="C11" s="30" t="s">
        <v>92</v>
      </c>
      <c r="D11" s="31" t="s">
        <v>12</v>
      </c>
      <c r="E11" s="32" t="s">
        <v>93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30">
        <v>8.0</v>
      </c>
      <c r="B12" s="30" t="s">
        <v>73</v>
      </c>
      <c r="C12" s="30" t="s">
        <v>94</v>
      </c>
      <c r="D12" s="37" t="s">
        <v>13</v>
      </c>
      <c r="E12" s="32" t="s">
        <v>95</v>
      </c>
      <c r="F12" s="32" t="s">
        <v>96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30">
        <v>9.0</v>
      </c>
      <c r="B13" s="30" t="s">
        <v>73</v>
      </c>
      <c r="C13" s="30" t="s">
        <v>97</v>
      </c>
      <c r="D13" s="31" t="s">
        <v>13</v>
      </c>
      <c r="E13" s="32" t="s">
        <v>98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30">
        <v>10.0</v>
      </c>
      <c r="B14" s="30" t="s">
        <v>73</v>
      </c>
      <c r="C14" s="30" t="s">
        <v>99</v>
      </c>
      <c r="D14" s="28" t="s">
        <v>100</v>
      </c>
      <c r="E14" s="32" t="s">
        <v>101</v>
      </c>
      <c r="F14" s="32" t="s">
        <v>102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30">
        <v>11.0</v>
      </c>
      <c r="B15" s="30" t="s">
        <v>73</v>
      </c>
      <c r="C15" s="30" t="s">
        <v>103</v>
      </c>
      <c r="D15" s="28" t="s">
        <v>104</v>
      </c>
      <c r="E15" s="32" t="s">
        <v>105</v>
      </c>
      <c r="F15" s="32" t="s">
        <v>106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30">
        <v>12.0</v>
      </c>
      <c r="B16" s="30" t="s">
        <v>73</v>
      </c>
      <c r="C16" s="30" t="s">
        <v>107</v>
      </c>
      <c r="D16" s="28" t="s">
        <v>108</v>
      </c>
      <c r="E16" s="35" t="s">
        <v>109</v>
      </c>
      <c r="F16" s="32" t="s">
        <v>110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30">
        <v>13.0</v>
      </c>
      <c r="B17" s="30" t="s">
        <v>73</v>
      </c>
      <c r="C17" s="30" t="s">
        <v>111</v>
      </c>
      <c r="D17" s="28" t="s">
        <v>112</v>
      </c>
      <c r="E17" s="35" t="s">
        <v>113</v>
      </c>
      <c r="F17" s="34" t="s">
        <v>114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30">
        <v>14.0</v>
      </c>
      <c r="B18" s="30" t="s">
        <v>73</v>
      </c>
      <c r="C18" s="30" t="s">
        <v>115</v>
      </c>
      <c r="D18" s="28" t="s">
        <v>116</v>
      </c>
      <c r="E18" s="35" t="s">
        <v>117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30">
        <v>15.0</v>
      </c>
      <c r="B19" s="30" t="s">
        <v>73</v>
      </c>
      <c r="C19" s="30" t="s">
        <v>118</v>
      </c>
      <c r="D19" s="28" t="s">
        <v>119</v>
      </c>
      <c r="E19" s="35" t="s">
        <v>120</v>
      </c>
      <c r="F19" s="28" t="s">
        <v>121</v>
      </c>
      <c r="G19" s="28" t="s">
        <v>122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30">
        <v>16.0</v>
      </c>
      <c r="B20" s="30" t="s">
        <v>73</v>
      </c>
      <c r="C20" s="30" t="s">
        <v>123</v>
      </c>
      <c r="D20" s="28" t="s">
        <v>124</v>
      </c>
      <c r="E20" s="35" t="s">
        <v>125</v>
      </c>
      <c r="F20" s="28" t="s">
        <v>121</v>
      </c>
      <c r="G20" s="28" t="s">
        <v>126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30">
        <v>17.0</v>
      </c>
      <c r="B21" s="30" t="s">
        <v>73</v>
      </c>
      <c r="C21" s="30" t="s">
        <v>127</v>
      </c>
      <c r="D21" s="28" t="s">
        <v>128</v>
      </c>
      <c r="E21" s="35" t="s">
        <v>129</v>
      </c>
      <c r="F21" s="34" t="s">
        <v>130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30">
        <v>18.0</v>
      </c>
      <c r="B22" s="30" t="s">
        <v>73</v>
      </c>
      <c r="C22" s="30" t="s">
        <v>131</v>
      </c>
      <c r="D22" s="31" t="s">
        <v>40</v>
      </c>
      <c r="E22" s="34" t="s">
        <v>132</v>
      </c>
      <c r="F22" s="34" t="s">
        <v>133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30">
        <v>19.0</v>
      </c>
      <c r="B23" s="30" t="s">
        <v>73</v>
      </c>
      <c r="C23" s="30" t="s">
        <v>134</v>
      </c>
      <c r="D23" s="31" t="s">
        <v>41</v>
      </c>
      <c r="E23" s="34" t="s">
        <v>135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30">
        <v>20.0</v>
      </c>
      <c r="B24" s="30" t="s">
        <v>73</v>
      </c>
      <c r="C24" s="30" t="s">
        <v>136</v>
      </c>
      <c r="D24" s="31" t="s">
        <v>42</v>
      </c>
      <c r="E24" s="38" t="s">
        <v>137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30">
        <v>21.0</v>
      </c>
      <c r="B25" s="30" t="s">
        <v>73</v>
      </c>
      <c r="C25" s="30" t="s">
        <v>138</v>
      </c>
      <c r="D25" s="31" t="s">
        <v>43</v>
      </c>
      <c r="E25" s="35" t="s">
        <v>139</v>
      </c>
      <c r="F25" s="35" t="s">
        <v>140</v>
      </c>
      <c r="G25" s="39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30">
        <v>22.0</v>
      </c>
      <c r="B26" s="30" t="s">
        <v>73</v>
      </c>
      <c r="C26" s="30" t="s">
        <v>141</v>
      </c>
      <c r="D26" s="37" t="s">
        <v>44</v>
      </c>
      <c r="E26" s="35" t="s">
        <v>142</v>
      </c>
      <c r="F26" s="39"/>
      <c r="G26" s="39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30">
        <v>23.0</v>
      </c>
      <c r="B27" s="30" t="s">
        <v>73</v>
      </c>
      <c r="C27" s="30" t="s">
        <v>143</v>
      </c>
      <c r="D27" s="31" t="s">
        <v>45</v>
      </c>
      <c r="E27" s="35" t="s">
        <v>144</v>
      </c>
      <c r="F27" s="39"/>
      <c r="G27" s="3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30">
        <v>24.0</v>
      </c>
      <c r="B28" s="30" t="s">
        <v>73</v>
      </c>
      <c r="C28" s="30" t="s">
        <v>145</v>
      </c>
      <c r="D28" s="37" t="s">
        <v>46</v>
      </c>
      <c r="E28" s="32" t="s">
        <v>146</v>
      </c>
      <c r="F28" s="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30">
        <v>25.0</v>
      </c>
      <c r="B29" s="30" t="s">
        <v>73</v>
      </c>
      <c r="C29" s="30" t="s">
        <v>147</v>
      </c>
      <c r="D29" s="31" t="s">
        <v>47</v>
      </c>
      <c r="E29" s="32" t="s">
        <v>148</v>
      </c>
      <c r="F29" s="26"/>
      <c r="G29" s="39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30">
        <v>26.0</v>
      </c>
      <c r="B30" s="30" t="s">
        <v>73</v>
      </c>
      <c r="C30" s="30" t="s">
        <v>149</v>
      </c>
      <c r="D30" s="28" t="s">
        <v>55</v>
      </c>
      <c r="E30" s="32" t="s">
        <v>150</v>
      </c>
      <c r="F30" s="32" t="s">
        <v>151</v>
      </c>
      <c r="G30" s="35" t="s">
        <v>152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30">
        <v>27.0</v>
      </c>
      <c r="B31" s="30" t="s">
        <v>73</v>
      </c>
      <c r="C31" s="30" t="s">
        <v>153</v>
      </c>
      <c r="D31" s="28" t="s">
        <v>154</v>
      </c>
      <c r="E31" s="39"/>
      <c r="F31" s="28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30">
        <v>28.0</v>
      </c>
      <c r="B32" s="30" t="s">
        <v>73</v>
      </c>
      <c r="C32" s="30" t="s">
        <v>155</v>
      </c>
      <c r="D32" s="28" t="s">
        <v>156</v>
      </c>
      <c r="E32" s="28"/>
      <c r="F32" s="28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30">
        <v>29.0</v>
      </c>
      <c r="B33" s="30" t="s">
        <v>73</v>
      </c>
      <c r="C33" s="30" t="s">
        <v>157</v>
      </c>
      <c r="D33" s="28" t="s">
        <v>58</v>
      </c>
      <c r="E33" s="34" t="s">
        <v>158</v>
      </c>
      <c r="F33" s="34" t="s">
        <v>159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28"/>
      <c r="B34" s="28"/>
      <c r="C34" s="28"/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</sheetData>
  <mergeCells count="2">
    <mergeCell ref="A2:G2"/>
    <mergeCell ref="G27:G28"/>
  </mergeCells>
  <hyperlinks>
    <hyperlink r:id="rId1" ref="E5"/>
    <hyperlink r:id="rId2" ref="E6"/>
    <hyperlink r:id="rId3" ref="F6"/>
    <hyperlink r:id="rId4" ref="G6"/>
    <hyperlink r:id="rId5" ref="E7"/>
    <hyperlink r:id="rId6" ref="G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E12"/>
    <hyperlink r:id="rId15" ref="F12"/>
    <hyperlink r:id="rId16" ref="E13"/>
    <hyperlink r:id="rId17" ref="E14"/>
    <hyperlink r:id="rId18" ref="F14"/>
    <hyperlink r:id="rId19" ref="E15"/>
    <hyperlink r:id="rId20" ref="F15"/>
    <hyperlink r:id="rId21" ref="E16"/>
    <hyperlink r:id="rId22" ref="F16"/>
    <hyperlink r:id="rId23" ref="E17"/>
    <hyperlink r:id="rId24" ref="F17"/>
    <hyperlink r:id="rId25" ref="E18"/>
    <hyperlink r:id="rId26" ref="E19"/>
    <hyperlink r:id="rId27" ref="E20"/>
    <hyperlink r:id="rId28" ref="E21"/>
    <hyperlink r:id="rId29" ref="F21"/>
    <hyperlink r:id="rId30" ref="E22"/>
    <hyperlink r:id="rId31" ref="F22"/>
    <hyperlink r:id="rId32" ref="E23"/>
    <hyperlink r:id="rId33" ref="E24"/>
    <hyperlink r:id="rId34" ref="E25"/>
    <hyperlink r:id="rId35" ref="F25"/>
    <hyperlink r:id="rId36" ref="E26"/>
    <hyperlink r:id="rId37" ref="E27"/>
    <hyperlink r:id="rId38" ref="E28"/>
    <hyperlink r:id="rId39" ref="E29"/>
    <hyperlink r:id="rId40" ref="E30"/>
    <hyperlink r:id="rId41" ref="F30"/>
    <hyperlink r:id="rId42" ref="G30"/>
    <hyperlink r:id="rId43" ref="E33"/>
    <hyperlink r:id="rId44" ref="F33"/>
  </hyperlinks>
  <drawing r:id="rId45"/>
</worksheet>
</file>