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jtahealthcareltd.sharepoint.com/sites/JTAResidentialcareTrackers/Shared Documents/General/"/>
    </mc:Choice>
  </mc:AlternateContent>
  <xr:revisionPtr revIDLastSave="0" documentId="8_{322F4B96-E331-4C37-AC7A-DA16604F27B5}" xr6:coauthVersionLast="47" xr6:coauthVersionMax="47" xr10:uidLastSave="{00000000-0000-0000-0000-000000000000}"/>
  <bookViews>
    <workbookView xWindow="40920" yWindow="-120" windowWidth="29040" windowHeight="15720" xr2:uid="{00000000-000D-0000-FFFF-FFFF00000000}"/>
  </bookViews>
  <sheets>
    <sheet name="26June to 25July (2)" sheetId="3" r:id="rId1"/>
    <sheet name="EMPLOYEE-MGT" sheetId="2" r:id="rId2"/>
    <sheet name="Total Hours" sheetId="15" r:id="rId3"/>
    <sheet name="Total Wages per Day" sheetId="17" r:id="rId4"/>
    <sheet name="Total Hrs-Total Wages" sheetId="21" r:id="rId5"/>
    <sheet name="Total Wages" sheetId="23" r:id="rId6"/>
    <sheet name="Sheet1 (3)" sheetId="16" r:id="rId7"/>
    <sheet name="Query1" sheetId="24" r:id="rId8"/>
  </sheets>
  <definedNames>
    <definedName name="_xlnm._FilterDatabase" localSheetId="0" hidden="1">'26June to 25July (2)'!$A$2:$M$53</definedName>
    <definedName name="ExternalData_1" localSheetId="7" hidden="1">Query1!$A$1:$A$2</definedName>
    <definedName name="Staff_Names">#REF!</definedName>
  </definedNames>
  <calcPr calcId="191028"/>
  <pivotCaches>
    <pivotCache cacheId="68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4" i="3" l="1"/>
  <c r="L113" i="3"/>
  <c r="L105" i="3"/>
  <c r="L110" i="3"/>
  <c r="L109" i="3"/>
  <c r="L107" i="3"/>
  <c r="L102" i="3"/>
  <c r="L101" i="3"/>
  <c r="L100" i="3"/>
  <c r="L99" i="3"/>
  <c r="L97" i="3"/>
  <c r="L89" i="3"/>
  <c r="L90" i="3"/>
  <c r="L91" i="3"/>
  <c r="L92" i="3"/>
  <c r="L93" i="3"/>
  <c r="L94" i="3"/>
  <c r="L95" i="3"/>
  <c r="L96" i="3"/>
  <c r="L98" i="3"/>
  <c r="L103" i="3"/>
  <c r="L104" i="3"/>
  <c r="L106" i="3"/>
  <c r="L108" i="3"/>
  <c r="L111" i="3"/>
  <c r="L112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88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105" i="3"/>
  <c r="F106" i="3"/>
  <c r="F96" i="3"/>
  <c r="F97" i="3"/>
  <c r="F98" i="3"/>
  <c r="F99" i="3"/>
  <c r="F100" i="3"/>
  <c r="F101" i="3"/>
  <c r="F102" i="3"/>
  <c r="F103" i="3"/>
  <c r="F104" i="3"/>
  <c r="F95" i="3"/>
  <c r="F90" i="3"/>
  <c r="F91" i="3"/>
  <c r="F92" i="3"/>
  <c r="F93" i="3"/>
  <c r="F94" i="3"/>
  <c r="F88" i="3"/>
  <c r="L3" i="3"/>
  <c r="L81" i="3"/>
  <c r="F81" i="3"/>
  <c r="F68" i="3" l="1"/>
  <c r="F65" i="3"/>
  <c r="F63" i="3"/>
  <c r="F64" i="3"/>
  <c r="F66" i="3"/>
  <c r="F67" i="3"/>
  <c r="F69" i="3"/>
  <c r="F70" i="3"/>
  <c r="F59" i="3"/>
  <c r="F60" i="3"/>
  <c r="F58" i="3"/>
  <c r="F61" i="3"/>
  <c r="F62" i="3"/>
  <c r="F71" i="3"/>
  <c r="F72" i="3"/>
  <c r="F73" i="3"/>
  <c r="F74" i="3"/>
  <c r="F75" i="3"/>
  <c r="F76" i="3"/>
  <c r="F77" i="3"/>
  <c r="F78" i="3"/>
  <c r="F79" i="3"/>
  <c r="F80" i="3"/>
  <c r="F82" i="3"/>
  <c r="F83" i="3"/>
  <c r="F84" i="3"/>
  <c r="F85" i="3"/>
  <c r="F86" i="3"/>
  <c r="F87" i="3"/>
  <c r="F89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2" i="3"/>
  <c r="L83" i="3"/>
  <c r="L84" i="3"/>
  <c r="L85" i="3"/>
  <c r="L86" i="3"/>
  <c r="L87" i="3"/>
  <c r="M121" i="3"/>
  <c r="M124" i="3"/>
  <c r="M145" i="3"/>
  <c r="M178" i="3"/>
  <c r="M202" i="3"/>
  <c r="M203" i="3"/>
  <c r="M255" i="3"/>
  <c r="M271" i="3"/>
  <c r="L67" i="3"/>
  <c r="L66" i="3"/>
  <c r="L65" i="3"/>
  <c r="L63" i="3"/>
  <c r="L64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57" i="3"/>
  <c r="E58" i="3"/>
  <c r="E59" i="3"/>
  <c r="E60" i="3"/>
  <c r="E61" i="3"/>
  <c r="E62" i="3"/>
  <c r="E56" i="3"/>
  <c r="F57" i="3"/>
  <c r="L62" i="3"/>
  <c r="L61" i="3"/>
  <c r="L59" i="3"/>
  <c r="K150" i="3"/>
  <c r="J150" i="3" s="1"/>
  <c r="K151" i="3"/>
  <c r="J151" i="3" s="1"/>
  <c r="K152" i="3"/>
  <c r="K153" i="3"/>
  <c r="K154" i="3"/>
  <c r="K155" i="3"/>
  <c r="J155" i="3" s="1"/>
  <c r="K156" i="3"/>
  <c r="J156" i="3" s="1"/>
  <c r="K157" i="3"/>
  <c r="J157" i="3" s="1"/>
  <c r="K158" i="3"/>
  <c r="J158" i="3" s="1"/>
  <c r="K159" i="3"/>
  <c r="J159" i="3" s="1"/>
  <c r="K160" i="3"/>
  <c r="J160" i="3" s="1"/>
  <c r="K161" i="3"/>
  <c r="M161" i="3" s="1"/>
  <c r="K162" i="3"/>
  <c r="K163" i="3"/>
  <c r="J163" i="3" s="1"/>
  <c r="K164" i="3"/>
  <c r="J164" i="3" s="1"/>
  <c r="K165" i="3"/>
  <c r="J165" i="3" s="1"/>
  <c r="K166" i="3"/>
  <c r="J166" i="3" s="1"/>
  <c r="K167" i="3"/>
  <c r="M167" i="3" s="1"/>
  <c r="K168" i="3"/>
  <c r="K169" i="3"/>
  <c r="K170" i="3"/>
  <c r="K171" i="3"/>
  <c r="J171" i="3" s="1"/>
  <c r="K172" i="3"/>
  <c r="J172" i="3" s="1"/>
  <c r="K173" i="3"/>
  <c r="K174" i="3"/>
  <c r="J174" i="3" s="1"/>
  <c r="K175" i="3"/>
  <c r="M175" i="3" s="1"/>
  <c r="K176" i="3"/>
  <c r="J176" i="3" s="1"/>
  <c r="K177" i="3"/>
  <c r="M177" i="3" s="1"/>
  <c r="K178" i="3"/>
  <c r="J178" i="3" s="1"/>
  <c r="K179" i="3"/>
  <c r="J179" i="3" s="1"/>
  <c r="K180" i="3"/>
  <c r="J180" i="3" s="1"/>
  <c r="K181" i="3"/>
  <c r="M181" i="3" s="1"/>
  <c r="K182" i="3"/>
  <c r="J182" i="3" s="1"/>
  <c r="K183" i="3"/>
  <c r="M183" i="3" s="1"/>
  <c r="K184" i="3"/>
  <c r="J184" i="3" s="1"/>
  <c r="K185" i="3"/>
  <c r="M185" i="3" s="1"/>
  <c r="K186" i="3"/>
  <c r="K187" i="3"/>
  <c r="J187" i="3" s="1"/>
  <c r="K188" i="3"/>
  <c r="J188" i="3" s="1"/>
  <c r="K189" i="3"/>
  <c r="J189" i="3" s="1"/>
  <c r="K190" i="3"/>
  <c r="J190" i="3" s="1"/>
  <c r="K191" i="3"/>
  <c r="M191" i="3" s="1"/>
  <c r="K192" i="3"/>
  <c r="J192" i="3" s="1"/>
  <c r="K193" i="3"/>
  <c r="M193" i="3" s="1"/>
  <c r="K194" i="3"/>
  <c r="K195" i="3"/>
  <c r="K196" i="3"/>
  <c r="J196" i="3" s="1"/>
  <c r="K197" i="3"/>
  <c r="M197" i="3" s="1"/>
  <c r="K198" i="3"/>
  <c r="J198" i="3" s="1"/>
  <c r="K199" i="3"/>
  <c r="M199" i="3" s="1"/>
  <c r="K200" i="3"/>
  <c r="J200" i="3" s="1"/>
  <c r="K201" i="3"/>
  <c r="K202" i="3"/>
  <c r="J202" i="3" s="1"/>
  <c r="K203" i="3"/>
  <c r="J203" i="3" s="1"/>
  <c r="K204" i="3"/>
  <c r="J204" i="3" s="1"/>
  <c r="K205" i="3"/>
  <c r="M205" i="3" s="1"/>
  <c r="K206" i="3"/>
  <c r="M206" i="3" s="1"/>
  <c r="K207" i="3"/>
  <c r="J207" i="3" s="1"/>
  <c r="K208" i="3"/>
  <c r="J208" i="3" s="1"/>
  <c r="K209" i="3"/>
  <c r="M209" i="3" s="1"/>
  <c r="K210" i="3"/>
  <c r="K211" i="3"/>
  <c r="J211" i="3" s="1"/>
  <c r="K212" i="3"/>
  <c r="J212" i="3" s="1"/>
  <c r="K213" i="3"/>
  <c r="M213" i="3" s="1"/>
  <c r="K214" i="3"/>
  <c r="J214" i="3" s="1"/>
  <c r="K215" i="3"/>
  <c r="J215" i="3" s="1"/>
  <c r="K216" i="3"/>
  <c r="K217" i="3"/>
  <c r="K218" i="3"/>
  <c r="K219" i="3"/>
  <c r="J219" i="3" s="1"/>
  <c r="K220" i="3"/>
  <c r="J220" i="3" s="1"/>
  <c r="K221" i="3"/>
  <c r="M221" i="3" s="1"/>
  <c r="K222" i="3"/>
  <c r="J222" i="3" s="1"/>
  <c r="K223" i="3"/>
  <c r="J223" i="3" s="1"/>
  <c r="K224" i="3"/>
  <c r="J224" i="3" s="1"/>
  <c r="K225" i="3"/>
  <c r="M225" i="3" s="1"/>
  <c r="K226" i="3"/>
  <c r="J226" i="3" s="1"/>
  <c r="K227" i="3"/>
  <c r="M227" i="3" s="1"/>
  <c r="K228" i="3"/>
  <c r="J228" i="3" s="1"/>
  <c r="K229" i="3"/>
  <c r="M229" i="3" s="1"/>
  <c r="K230" i="3"/>
  <c r="J230" i="3" s="1"/>
  <c r="K231" i="3"/>
  <c r="J231" i="3" s="1"/>
  <c r="K232" i="3"/>
  <c r="J232" i="3" s="1"/>
  <c r="K233" i="3"/>
  <c r="K234" i="3"/>
  <c r="J234" i="3" s="1"/>
  <c r="K235" i="3"/>
  <c r="J235" i="3" s="1"/>
  <c r="K236" i="3"/>
  <c r="J236" i="3" s="1"/>
  <c r="K237" i="3"/>
  <c r="M237" i="3" s="1"/>
  <c r="K238" i="3"/>
  <c r="M238" i="3" s="1"/>
  <c r="K239" i="3"/>
  <c r="J239" i="3" s="1"/>
  <c r="K240" i="3"/>
  <c r="J240" i="3" s="1"/>
  <c r="K241" i="3"/>
  <c r="M241" i="3" s="1"/>
  <c r="K242" i="3"/>
  <c r="K243" i="3"/>
  <c r="J243" i="3" s="1"/>
  <c r="K244" i="3"/>
  <c r="J244" i="3" s="1"/>
  <c r="K245" i="3"/>
  <c r="M245" i="3" s="1"/>
  <c r="K246" i="3"/>
  <c r="J246" i="3" s="1"/>
  <c r="K247" i="3"/>
  <c r="J247" i="3" s="1"/>
  <c r="K248" i="3"/>
  <c r="K249" i="3"/>
  <c r="K250" i="3"/>
  <c r="J250" i="3" s="1"/>
  <c r="K251" i="3"/>
  <c r="J251" i="3" s="1"/>
  <c r="K252" i="3"/>
  <c r="J252" i="3" s="1"/>
  <c r="K253" i="3"/>
  <c r="M253" i="3" s="1"/>
  <c r="K254" i="3"/>
  <c r="J254" i="3" s="1"/>
  <c r="K255" i="3"/>
  <c r="J255" i="3" s="1"/>
  <c r="K256" i="3"/>
  <c r="J256" i="3" s="1"/>
  <c r="K257" i="3"/>
  <c r="M257" i="3" s="1"/>
  <c r="K258" i="3"/>
  <c r="K259" i="3"/>
  <c r="J259" i="3" s="1"/>
  <c r="K260" i="3"/>
  <c r="J260" i="3" s="1"/>
  <c r="K261" i="3"/>
  <c r="M261" i="3" s="1"/>
  <c r="K262" i="3"/>
  <c r="J262" i="3" s="1"/>
  <c r="K263" i="3"/>
  <c r="J263" i="3" s="1"/>
  <c r="K264" i="3"/>
  <c r="J264" i="3" s="1"/>
  <c r="K265" i="3"/>
  <c r="K266" i="3"/>
  <c r="J266" i="3" s="1"/>
  <c r="K267" i="3"/>
  <c r="J267" i="3" s="1"/>
  <c r="K268" i="3"/>
  <c r="J268" i="3" s="1"/>
  <c r="K269" i="3"/>
  <c r="M269" i="3" s="1"/>
  <c r="K270" i="3"/>
  <c r="M270" i="3" s="1"/>
  <c r="K271" i="3"/>
  <c r="J271" i="3" s="1"/>
  <c r="K272" i="3"/>
  <c r="J272" i="3" s="1"/>
  <c r="K273" i="3"/>
  <c r="M273" i="3" s="1"/>
  <c r="K274" i="3"/>
  <c r="J274" i="3" s="1"/>
  <c r="K275" i="3"/>
  <c r="J275" i="3" s="1"/>
  <c r="K276" i="3"/>
  <c r="J276" i="3" s="1"/>
  <c r="K277" i="3"/>
  <c r="M277" i="3" s="1"/>
  <c r="K278" i="3"/>
  <c r="J278" i="3" s="1"/>
  <c r="K279" i="3"/>
  <c r="J279" i="3" s="1"/>
  <c r="K280" i="3"/>
  <c r="K281" i="3"/>
  <c r="K282" i="3"/>
  <c r="K283" i="3"/>
  <c r="J283" i="3" s="1"/>
  <c r="K284" i="3"/>
  <c r="J284" i="3" s="1"/>
  <c r="K285" i="3"/>
  <c r="M285" i="3" s="1"/>
  <c r="K286" i="3"/>
  <c r="J286" i="3" s="1"/>
  <c r="K287" i="3"/>
  <c r="J287" i="3" s="1"/>
  <c r="K288" i="3"/>
  <c r="J288" i="3" s="1"/>
  <c r="K289" i="3"/>
  <c r="M289" i="3" s="1"/>
  <c r="K290" i="3"/>
  <c r="J290" i="3" s="1"/>
  <c r="K291" i="3"/>
  <c r="J291" i="3" s="1"/>
  <c r="K292" i="3"/>
  <c r="J292" i="3" s="1"/>
  <c r="K293" i="3"/>
  <c r="M293" i="3" s="1"/>
  <c r="K294" i="3"/>
  <c r="J294" i="3" s="1"/>
  <c r="K295" i="3"/>
  <c r="J295" i="3" s="1"/>
  <c r="K296" i="3"/>
  <c r="J296" i="3" s="1"/>
  <c r="K297" i="3"/>
  <c r="K298" i="3"/>
  <c r="M157" i="3"/>
  <c r="M159" i="3"/>
  <c r="M150" i="3"/>
  <c r="M160" i="3"/>
  <c r="M176" i="3"/>
  <c r="M184" i="3"/>
  <c r="M190" i="3"/>
  <c r="M192" i="3"/>
  <c r="M200" i="3"/>
  <c r="M207" i="3"/>
  <c r="M208" i="3"/>
  <c r="M214" i="3"/>
  <c r="M215" i="3"/>
  <c r="M223" i="3"/>
  <c r="M224" i="3"/>
  <c r="M230" i="3"/>
  <c r="M231" i="3"/>
  <c r="M232" i="3"/>
  <c r="M239" i="3"/>
  <c r="M240" i="3"/>
  <c r="M246" i="3"/>
  <c r="M247" i="3"/>
  <c r="M256" i="3"/>
  <c r="M262" i="3"/>
  <c r="M263" i="3"/>
  <c r="M264" i="3"/>
  <c r="M272" i="3"/>
  <c r="M279" i="3"/>
  <c r="M286" i="3"/>
  <c r="M287" i="3"/>
  <c r="M288" i="3"/>
  <c r="M294" i="3"/>
  <c r="M295" i="3"/>
  <c r="M296" i="3"/>
  <c r="F56" i="3"/>
  <c r="E55" i="3"/>
  <c r="E53" i="3"/>
  <c r="L56" i="3"/>
  <c r="K87" i="3"/>
  <c r="M87" i="3" s="1"/>
  <c r="K88" i="3"/>
  <c r="K89" i="3"/>
  <c r="J89" i="3" s="1"/>
  <c r="K90" i="3"/>
  <c r="J90" i="3" s="1"/>
  <c r="K91" i="3"/>
  <c r="J91" i="3" s="1"/>
  <c r="K92" i="3"/>
  <c r="K93" i="3"/>
  <c r="J93" i="3" s="1"/>
  <c r="K94" i="3"/>
  <c r="J94" i="3" s="1"/>
  <c r="K95" i="3"/>
  <c r="J95" i="3" s="1"/>
  <c r="K96" i="3"/>
  <c r="J96" i="3" s="1"/>
  <c r="K97" i="3"/>
  <c r="J97" i="3" s="1"/>
  <c r="K98" i="3"/>
  <c r="J98" i="3" s="1"/>
  <c r="K99" i="3"/>
  <c r="J99" i="3" s="1"/>
  <c r="K100" i="3"/>
  <c r="J100" i="3" s="1"/>
  <c r="K101" i="3"/>
  <c r="J101" i="3" s="1"/>
  <c r="K102" i="3"/>
  <c r="J102" i="3" s="1"/>
  <c r="K103" i="3"/>
  <c r="J103" i="3" s="1"/>
  <c r="K104" i="3"/>
  <c r="J104" i="3" s="1"/>
  <c r="K105" i="3"/>
  <c r="J105" i="3" s="1"/>
  <c r="K106" i="3"/>
  <c r="J106" i="3" s="1"/>
  <c r="K107" i="3"/>
  <c r="J107" i="3" s="1"/>
  <c r="K108" i="3"/>
  <c r="J108" i="3" s="1"/>
  <c r="K109" i="3"/>
  <c r="J109" i="3" s="1"/>
  <c r="K110" i="3"/>
  <c r="J110" i="3" s="1"/>
  <c r="K111" i="3"/>
  <c r="J111" i="3" s="1"/>
  <c r="K112" i="3"/>
  <c r="M112" i="3" s="1"/>
  <c r="K113" i="3"/>
  <c r="J113" i="3" s="1"/>
  <c r="K114" i="3"/>
  <c r="J114" i="3" s="1"/>
  <c r="K115" i="3"/>
  <c r="J115" i="3" s="1"/>
  <c r="K116" i="3"/>
  <c r="J116" i="3" s="1"/>
  <c r="K117" i="3"/>
  <c r="M117" i="3" s="1"/>
  <c r="K118" i="3"/>
  <c r="J118" i="3" s="1"/>
  <c r="K119" i="3"/>
  <c r="J119" i="3" s="1"/>
  <c r="K120" i="3"/>
  <c r="M120" i="3" s="1"/>
  <c r="K121" i="3"/>
  <c r="J121" i="3" s="1"/>
  <c r="K122" i="3"/>
  <c r="J122" i="3" s="1"/>
  <c r="K123" i="3"/>
  <c r="J123" i="3" s="1"/>
  <c r="K124" i="3"/>
  <c r="J124" i="3" s="1"/>
  <c r="K125" i="3"/>
  <c r="J125" i="3" s="1"/>
  <c r="K126" i="3"/>
  <c r="J126" i="3" s="1"/>
  <c r="K127" i="3"/>
  <c r="J127" i="3" s="1"/>
  <c r="K128" i="3"/>
  <c r="J128" i="3" s="1"/>
  <c r="K129" i="3"/>
  <c r="K130" i="3"/>
  <c r="J130" i="3" s="1"/>
  <c r="K131" i="3"/>
  <c r="J131" i="3" s="1"/>
  <c r="K132" i="3"/>
  <c r="K133" i="3"/>
  <c r="J133" i="3" s="1"/>
  <c r="K134" i="3"/>
  <c r="J134" i="3" s="1"/>
  <c r="K135" i="3"/>
  <c r="J135" i="3" s="1"/>
  <c r="K136" i="3"/>
  <c r="J136" i="3" s="1"/>
  <c r="K137" i="3"/>
  <c r="J137" i="3" s="1"/>
  <c r="K138" i="3"/>
  <c r="J138" i="3" s="1"/>
  <c r="K139" i="3"/>
  <c r="J139" i="3" s="1"/>
  <c r="K140" i="3"/>
  <c r="K141" i="3"/>
  <c r="J141" i="3" s="1"/>
  <c r="K142" i="3"/>
  <c r="J142" i="3" s="1"/>
  <c r="K143" i="3"/>
  <c r="J143" i="3" s="1"/>
  <c r="K144" i="3"/>
  <c r="J144" i="3" s="1"/>
  <c r="K145" i="3"/>
  <c r="J145" i="3" s="1"/>
  <c r="K146" i="3"/>
  <c r="J146" i="3" s="1"/>
  <c r="K147" i="3"/>
  <c r="J147" i="3" s="1"/>
  <c r="K148" i="3"/>
  <c r="K149" i="3"/>
  <c r="M125" i="3"/>
  <c r="M133" i="3"/>
  <c r="M137" i="3"/>
  <c r="M141" i="3"/>
  <c r="L53" i="3"/>
  <c r="L54" i="3"/>
  <c r="L55" i="3"/>
  <c r="L57" i="3"/>
  <c r="L58" i="3"/>
  <c r="L60" i="3"/>
  <c r="K53" i="3"/>
  <c r="J53" i="3" s="1"/>
  <c r="K54" i="3"/>
  <c r="K55" i="3"/>
  <c r="K56" i="3"/>
  <c r="K57" i="3"/>
  <c r="J57" i="3" s="1"/>
  <c r="K58" i="3"/>
  <c r="K59" i="3"/>
  <c r="J59" i="3" s="1"/>
  <c r="K60" i="3"/>
  <c r="J60" i="3" s="1"/>
  <c r="K61" i="3"/>
  <c r="J61" i="3" s="1"/>
  <c r="K62" i="3"/>
  <c r="J62" i="3" s="1"/>
  <c r="K63" i="3"/>
  <c r="J63" i="3" s="1"/>
  <c r="K64" i="3"/>
  <c r="J64" i="3" s="1"/>
  <c r="K65" i="3"/>
  <c r="J65" i="3" s="1"/>
  <c r="K66" i="3"/>
  <c r="K67" i="3"/>
  <c r="J67" i="3" s="1"/>
  <c r="K68" i="3"/>
  <c r="J68" i="3" s="1"/>
  <c r="K69" i="3"/>
  <c r="K70" i="3"/>
  <c r="J70" i="3" s="1"/>
  <c r="K71" i="3"/>
  <c r="M71" i="3" s="1"/>
  <c r="K72" i="3"/>
  <c r="J72" i="3" s="1"/>
  <c r="K73" i="3"/>
  <c r="J73" i="3" s="1"/>
  <c r="K74" i="3"/>
  <c r="K75" i="3"/>
  <c r="K76" i="3"/>
  <c r="K77" i="3"/>
  <c r="J77" i="3" s="1"/>
  <c r="K78" i="3"/>
  <c r="J78" i="3" s="1"/>
  <c r="K79" i="3"/>
  <c r="J79" i="3" s="1"/>
  <c r="K80" i="3"/>
  <c r="K81" i="3"/>
  <c r="K82" i="3"/>
  <c r="K83" i="3"/>
  <c r="J83" i="3" s="1"/>
  <c r="K84" i="3"/>
  <c r="K85" i="3"/>
  <c r="J85" i="3" s="1"/>
  <c r="K86" i="3"/>
  <c r="L52" i="3"/>
  <c r="L51" i="3"/>
  <c r="J54" i="3"/>
  <c r="J55" i="3"/>
  <c r="J56" i="3"/>
  <c r="J71" i="3"/>
  <c r="J74" i="3"/>
  <c r="J75" i="3"/>
  <c r="J76" i="3"/>
  <c r="F53" i="3"/>
  <c r="F54" i="3"/>
  <c r="F55" i="3"/>
  <c r="E54" i="3"/>
  <c r="F52" i="3"/>
  <c r="E51" i="3"/>
  <c r="E50" i="3"/>
  <c r="F51" i="3"/>
  <c r="F50" i="3"/>
  <c r="K52" i="3"/>
  <c r="E52" i="3"/>
  <c r="K51" i="3"/>
  <c r="J51" i="3" s="1"/>
  <c r="L50" i="3"/>
  <c r="K50" i="3"/>
  <c r="J50" i="3" s="1"/>
  <c r="L49" i="3"/>
  <c r="K49" i="3"/>
  <c r="J49" i="3" s="1"/>
  <c r="F49" i="3"/>
  <c r="E49" i="3"/>
  <c r="L48" i="3"/>
  <c r="K48" i="3"/>
  <c r="J48" i="3" s="1"/>
  <c r="F48" i="3"/>
  <c r="E48" i="3"/>
  <c r="L47" i="3"/>
  <c r="K47" i="3"/>
  <c r="J47" i="3" s="1"/>
  <c r="F47" i="3"/>
  <c r="E47" i="3"/>
  <c r="L46" i="3"/>
  <c r="K46" i="3"/>
  <c r="J46" i="3" s="1"/>
  <c r="F46" i="3"/>
  <c r="E46" i="3"/>
  <c r="L45" i="3"/>
  <c r="K45" i="3"/>
  <c r="J45" i="3" s="1"/>
  <c r="F45" i="3"/>
  <c r="E45" i="3"/>
  <c r="L44" i="3"/>
  <c r="K44" i="3"/>
  <c r="J44" i="3" s="1"/>
  <c r="F44" i="3"/>
  <c r="E44" i="3"/>
  <c r="L43" i="3"/>
  <c r="K43" i="3"/>
  <c r="J43" i="3" s="1"/>
  <c r="F43" i="3"/>
  <c r="E43" i="3"/>
  <c r="L42" i="3"/>
  <c r="K42" i="3"/>
  <c r="J42" i="3" s="1"/>
  <c r="F42" i="3"/>
  <c r="E42" i="3"/>
  <c r="L41" i="3"/>
  <c r="K41" i="3"/>
  <c r="J41" i="3" s="1"/>
  <c r="F41" i="3"/>
  <c r="E41" i="3"/>
  <c r="L40" i="3"/>
  <c r="K40" i="3"/>
  <c r="J40" i="3" s="1"/>
  <c r="F40" i="3"/>
  <c r="E40" i="3"/>
  <c r="L39" i="3"/>
  <c r="K39" i="3"/>
  <c r="J39" i="3" s="1"/>
  <c r="F39" i="3"/>
  <c r="E39" i="3"/>
  <c r="L38" i="3"/>
  <c r="K38" i="3"/>
  <c r="J38" i="3" s="1"/>
  <c r="F38" i="3"/>
  <c r="E38" i="3"/>
  <c r="L37" i="3"/>
  <c r="K37" i="3"/>
  <c r="J37" i="3" s="1"/>
  <c r="F37" i="3"/>
  <c r="E37" i="3"/>
  <c r="L36" i="3"/>
  <c r="K36" i="3"/>
  <c r="J36" i="3" s="1"/>
  <c r="F36" i="3"/>
  <c r="E36" i="3"/>
  <c r="L35" i="3"/>
  <c r="K35" i="3"/>
  <c r="J35" i="3" s="1"/>
  <c r="F35" i="3"/>
  <c r="E35" i="3"/>
  <c r="L34" i="3"/>
  <c r="K34" i="3"/>
  <c r="J34" i="3" s="1"/>
  <c r="F34" i="3"/>
  <c r="E34" i="3"/>
  <c r="L33" i="3"/>
  <c r="K33" i="3"/>
  <c r="J33" i="3" s="1"/>
  <c r="F33" i="3"/>
  <c r="E33" i="3"/>
  <c r="L32" i="3"/>
  <c r="K32" i="3"/>
  <c r="J32" i="3" s="1"/>
  <c r="F32" i="3"/>
  <c r="E32" i="3"/>
  <c r="L31" i="3"/>
  <c r="K31" i="3"/>
  <c r="J31" i="3" s="1"/>
  <c r="F31" i="3"/>
  <c r="E31" i="3"/>
  <c r="L30" i="3"/>
  <c r="K30" i="3"/>
  <c r="J30" i="3" s="1"/>
  <c r="F30" i="3"/>
  <c r="E30" i="3"/>
  <c r="L29" i="3"/>
  <c r="K29" i="3"/>
  <c r="J29" i="3" s="1"/>
  <c r="F29" i="3"/>
  <c r="E29" i="3"/>
  <c r="L28" i="3"/>
  <c r="K28" i="3"/>
  <c r="J28" i="3" s="1"/>
  <c r="F28" i="3"/>
  <c r="E28" i="3"/>
  <c r="L27" i="3"/>
  <c r="K27" i="3"/>
  <c r="J27" i="3" s="1"/>
  <c r="F27" i="3"/>
  <c r="E27" i="3"/>
  <c r="L26" i="3"/>
  <c r="K26" i="3"/>
  <c r="J26" i="3" s="1"/>
  <c r="F26" i="3"/>
  <c r="E26" i="3"/>
  <c r="L25" i="3"/>
  <c r="K25" i="3"/>
  <c r="J25" i="3" s="1"/>
  <c r="F25" i="3"/>
  <c r="E25" i="3"/>
  <c r="L24" i="3"/>
  <c r="K24" i="3"/>
  <c r="J24" i="3" s="1"/>
  <c r="F24" i="3"/>
  <c r="E24" i="3"/>
  <c r="L23" i="3"/>
  <c r="K23" i="3"/>
  <c r="J23" i="3" s="1"/>
  <c r="F23" i="3"/>
  <c r="E23" i="3"/>
  <c r="L22" i="3"/>
  <c r="K22" i="3"/>
  <c r="J22" i="3" s="1"/>
  <c r="F22" i="3"/>
  <c r="E22" i="3"/>
  <c r="L21" i="3"/>
  <c r="K21" i="3"/>
  <c r="J21" i="3" s="1"/>
  <c r="F21" i="3"/>
  <c r="E21" i="3"/>
  <c r="L20" i="3"/>
  <c r="K20" i="3"/>
  <c r="J20" i="3" s="1"/>
  <c r="F20" i="3"/>
  <c r="E20" i="3"/>
  <c r="L19" i="3"/>
  <c r="K19" i="3"/>
  <c r="J19" i="3" s="1"/>
  <c r="F19" i="3"/>
  <c r="E19" i="3"/>
  <c r="L18" i="3"/>
  <c r="K18" i="3"/>
  <c r="J18" i="3" s="1"/>
  <c r="F18" i="3"/>
  <c r="E18" i="3"/>
  <c r="L17" i="3"/>
  <c r="K17" i="3"/>
  <c r="J17" i="3" s="1"/>
  <c r="F17" i="3"/>
  <c r="E17" i="3"/>
  <c r="L16" i="3"/>
  <c r="K16" i="3"/>
  <c r="J16" i="3" s="1"/>
  <c r="F16" i="3"/>
  <c r="E16" i="3"/>
  <c r="L15" i="3"/>
  <c r="K15" i="3"/>
  <c r="J15" i="3" s="1"/>
  <c r="F15" i="3"/>
  <c r="E15" i="3"/>
  <c r="L14" i="3"/>
  <c r="K14" i="3"/>
  <c r="J14" i="3" s="1"/>
  <c r="F14" i="3"/>
  <c r="E14" i="3"/>
  <c r="L13" i="3"/>
  <c r="K13" i="3"/>
  <c r="J13" i="3" s="1"/>
  <c r="F13" i="3"/>
  <c r="E13" i="3"/>
  <c r="L12" i="3"/>
  <c r="K12" i="3"/>
  <c r="J12" i="3" s="1"/>
  <c r="F12" i="3"/>
  <c r="E12" i="3"/>
  <c r="L11" i="3"/>
  <c r="K11" i="3"/>
  <c r="J11" i="3" s="1"/>
  <c r="F11" i="3"/>
  <c r="E11" i="3"/>
  <c r="L10" i="3"/>
  <c r="K10" i="3"/>
  <c r="J10" i="3" s="1"/>
  <c r="F10" i="3"/>
  <c r="E10" i="3"/>
  <c r="L9" i="3"/>
  <c r="K9" i="3"/>
  <c r="J9" i="3" s="1"/>
  <c r="F9" i="3"/>
  <c r="E9" i="3"/>
  <c r="L8" i="3"/>
  <c r="K8" i="3"/>
  <c r="J8" i="3" s="1"/>
  <c r="F8" i="3"/>
  <c r="E8" i="3"/>
  <c r="L7" i="3"/>
  <c r="K7" i="3"/>
  <c r="J7" i="3" s="1"/>
  <c r="F7" i="3"/>
  <c r="E7" i="3"/>
  <c r="L6" i="3"/>
  <c r="K6" i="3"/>
  <c r="J6" i="3" s="1"/>
  <c r="F6" i="3"/>
  <c r="E6" i="3"/>
  <c r="L5" i="3"/>
  <c r="K5" i="3"/>
  <c r="J5" i="3" s="1"/>
  <c r="F5" i="3"/>
  <c r="E5" i="3"/>
  <c r="L4" i="3"/>
  <c r="K4" i="3"/>
  <c r="J4" i="3" s="1"/>
  <c r="F4" i="3"/>
  <c r="E4" i="3"/>
  <c r="K3" i="3"/>
  <c r="J3" i="3" s="1"/>
  <c r="F3" i="3"/>
  <c r="E3" i="3"/>
  <c r="M113" i="3" l="1"/>
  <c r="M86" i="3"/>
  <c r="M69" i="3"/>
  <c r="M109" i="3"/>
  <c r="M108" i="3"/>
  <c r="M173" i="3"/>
  <c r="M195" i="3"/>
  <c r="M105" i="3"/>
  <c r="M100" i="3"/>
  <c r="M95" i="3"/>
  <c r="M97" i="3"/>
  <c r="M93" i="3"/>
  <c r="M88" i="3"/>
  <c r="M89" i="3"/>
  <c r="M74" i="3"/>
  <c r="M84" i="3"/>
  <c r="M298" i="3"/>
  <c r="M282" i="3"/>
  <c r="M258" i="3"/>
  <c r="M242" i="3"/>
  <c r="M218" i="3"/>
  <c r="M210" i="3"/>
  <c r="M194" i="3"/>
  <c r="M186" i="3"/>
  <c r="M170" i="3"/>
  <c r="M162" i="3"/>
  <c r="M75" i="3"/>
  <c r="M92" i="3"/>
  <c r="M140" i="3"/>
  <c r="M66" i="3"/>
  <c r="M148" i="3"/>
  <c r="M154" i="3"/>
  <c r="M82" i="3"/>
  <c r="M58" i="3"/>
  <c r="M80" i="3"/>
  <c r="J86" i="3"/>
  <c r="M83" i="3"/>
  <c r="M4" i="3"/>
  <c r="M6" i="3"/>
  <c r="M8" i="3"/>
  <c r="M10" i="3"/>
  <c r="M12" i="3"/>
  <c r="M14" i="3"/>
  <c r="M16" i="3"/>
  <c r="M18" i="3"/>
  <c r="M20" i="3"/>
  <c r="M22" i="3"/>
  <c r="M25" i="3"/>
  <c r="M27" i="3"/>
  <c r="M29" i="3"/>
  <c r="M31" i="3"/>
  <c r="M33" i="3"/>
  <c r="M35" i="3"/>
  <c r="M37" i="3"/>
  <c r="M39" i="3"/>
  <c r="M41" i="3"/>
  <c r="M45" i="3"/>
  <c r="M47" i="3"/>
  <c r="M50" i="3"/>
  <c r="J52" i="3"/>
  <c r="M52" i="3"/>
  <c r="M55" i="3"/>
  <c r="M149" i="3"/>
  <c r="J149" i="3"/>
  <c r="M132" i="3"/>
  <c r="J132" i="3"/>
  <c r="J129" i="3"/>
  <c r="M129" i="3"/>
  <c r="M297" i="3"/>
  <c r="J297" i="3"/>
  <c r="M281" i="3"/>
  <c r="J281" i="3"/>
  <c r="M280" i="3"/>
  <c r="J280" i="3"/>
  <c r="M265" i="3"/>
  <c r="J265" i="3"/>
  <c r="M249" i="3"/>
  <c r="J249" i="3"/>
  <c r="M248" i="3"/>
  <c r="J248" i="3"/>
  <c r="M233" i="3"/>
  <c r="J233" i="3"/>
  <c r="M217" i="3"/>
  <c r="J217" i="3"/>
  <c r="M216" i="3"/>
  <c r="J216" i="3"/>
  <c r="M201" i="3"/>
  <c r="J201" i="3"/>
  <c r="M169" i="3"/>
  <c r="J169" i="3"/>
  <c r="M168" i="3"/>
  <c r="J168" i="3"/>
  <c r="M153" i="3"/>
  <c r="J153" i="3"/>
  <c r="M152" i="3"/>
  <c r="J152" i="3"/>
  <c r="M78" i="3"/>
  <c r="M77" i="3"/>
  <c r="M72" i="3"/>
  <c r="M81" i="3"/>
  <c r="M163" i="3"/>
  <c r="J293" i="3"/>
  <c r="J277" i="3"/>
  <c r="J261" i="3"/>
  <c r="J245" i="3"/>
  <c r="J229" i="3"/>
  <c r="J213" i="3"/>
  <c r="J197" i="3"/>
  <c r="J148" i="3"/>
  <c r="M291" i="3"/>
  <c r="M104" i="3"/>
  <c r="M128" i="3"/>
  <c r="M267" i="3"/>
  <c r="J177" i="3"/>
  <c r="J161" i="3"/>
  <c r="M275" i="3"/>
  <c r="M165" i="3"/>
  <c r="M101" i="3"/>
  <c r="M127" i="3"/>
  <c r="M155" i="3"/>
  <c r="J289" i="3"/>
  <c r="J273" i="3"/>
  <c r="J257" i="3"/>
  <c r="J241" i="3"/>
  <c r="J225" i="3"/>
  <c r="J209" i="3"/>
  <c r="J193" i="3"/>
  <c r="M219" i="3"/>
  <c r="M235" i="3"/>
  <c r="M189" i="3"/>
  <c r="J173" i="3"/>
  <c r="J140" i="3"/>
  <c r="J117" i="3"/>
  <c r="J92" i="3"/>
  <c r="M187" i="3"/>
  <c r="J181" i="3"/>
  <c r="M144" i="3"/>
  <c r="M116" i="3"/>
  <c r="M234" i="3"/>
  <c r="J285" i="3"/>
  <c r="J269" i="3"/>
  <c r="J253" i="3"/>
  <c r="J237" i="3"/>
  <c r="J221" i="3"/>
  <c r="J205" i="3"/>
  <c r="M171" i="3"/>
  <c r="M85" i="3"/>
  <c r="M139" i="3"/>
  <c r="M131" i="3"/>
  <c r="M91" i="3"/>
  <c r="M147" i="3"/>
  <c r="J82" i="3"/>
  <c r="M136" i="3"/>
  <c r="M143" i="3"/>
  <c r="M226" i="3"/>
  <c r="M103" i="3"/>
  <c r="M290" i="3"/>
  <c r="M111" i="3"/>
  <c r="M96" i="3"/>
  <c r="M99" i="3"/>
  <c r="M254" i="3"/>
  <c r="M222" i="3"/>
  <c r="M182" i="3"/>
  <c r="J298" i="3"/>
  <c r="J282" i="3"/>
  <c r="J258" i="3"/>
  <c r="J242" i="3"/>
  <c r="J218" i="3"/>
  <c r="J210" i="3"/>
  <c r="J194" i="3"/>
  <c r="J186" i="3"/>
  <c r="J170" i="3"/>
  <c r="J162" i="3"/>
  <c r="J154" i="3"/>
  <c r="M259" i="3"/>
  <c r="J120" i="3"/>
  <c r="J112" i="3"/>
  <c r="J88" i="3"/>
  <c r="M251" i="3"/>
  <c r="J84" i="3"/>
  <c r="M119" i="3"/>
  <c r="M135" i="3"/>
  <c r="M278" i="3"/>
  <c r="M198" i="3"/>
  <c r="M174" i="3"/>
  <c r="J199" i="3"/>
  <c r="J191" i="3"/>
  <c r="J183" i="3"/>
  <c r="J175" i="3"/>
  <c r="J167" i="3"/>
  <c r="J87" i="3"/>
  <c r="M283" i="3"/>
  <c r="M166" i="3"/>
  <c r="M158" i="3"/>
  <c r="J270" i="3"/>
  <c r="J238" i="3"/>
  <c r="J206" i="3"/>
  <c r="M243" i="3"/>
  <c r="M211" i="3"/>
  <c r="M179" i="3"/>
  <c r="M250" i="3"/>
  <c r="J185" i="3"/>
  <c r="M115" i="3"/>
  <c r="M107" i="3"/>
  <c r="M123" i="3"/>
  <c r="M274" i="3"/>
  <c r="M266" i="3"/>
  <c r="J227" i="3"/>
  <c r="J195" i="3"/>
  <c r="J81" i="3"/>
  <c r="J80" i="3"/>
  <c r="M79" i="3"/>
  <c r="M76" i="3"/>
  <c r="M73" i="3"/>
  <c r="J69" i="3"/>
  <c r="M70" i="3"/>
  <c r="M68" i="3"/>
  <c r="M67" i="3"/>
  <c r="M65" i="3"/>
  <c r="J66" i="3"/>
  <c r="M64" i="3"/>
  <c r="M63" i="3"/>
  <c r="M292" i="3"/>
  <c r="M284" i="3"/>
  <c r="M276" i="3"/>
  <c r="M268" i="3"/>
  <c r="M260" i="3"/>
  <c r="M252" i="3"/>
  <c r="M244" i="3"/>
  <c r="M236" i="3"/>
  <c r="M228" i="3"/>
  <c r="M220" i="3"/>
  <c r="M212" i="3"/>
  <c r="M204" i="3"/>
  <c r="M172" i="3"/>
  <c r="M196" i="3"/>
  <c r="M188" i="3"/>
  <c r="M180" i="3"/>
  <c r="M164" i="3"/>
  <c r="M62" i="3"/>
  <c r="M61" i="3"/>
  <c r="M60" i="3"/>
  <c r="M59" i="3"/>
  <c r="J58" i="3"/>
  <c r="M151" i="3"/>
  <c r="M156" i="3"/>
  <c r="M54" i="3"/>
  <c r="M57" i="3"/>
  <c r="M56" i="3"/>
  <c r="M53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49" i="3"/>
  <c r="M43" i="3"/>
  <c r="M44" i="3"/>
  <c r="M46" i="3"/>
  <c r="M48" i="3"/>
  <c r="M24" i="3"/>
  <c r="M26" i="3"/>
  <c r="M28" i="3"/>
  <c r="M30" i="3"/>
  <c r="M32" i="3"/>
  <c r="M34" i="3"/>
  <c r="M36" i="3"/>
  <c r="M38" i="3"/>
  <c r="M40" i="3"/>
  <c r="M42" i="3"/>
  <c r="M3" i="3"/>
  <c r="M5" i="3"/>
  <c r="M7" i="3"/>
  <c r="M15" i="3"/>
  <c r="M21" i="3"/>
  <c r="M23" i="3"/>
  <c r="M9" i="3"/>
  <c r="M11" i="3"/>
  <c r="M13" i="3"/>
  <c r="M17" i="3"/>
  <c r="M19" i="3"/>
  <c r="M51" i="3"/>
  <c r="M29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917580-69D2-4179-BA76-9B8B6545D71D}" keepAlive="1" name="Query - PowerBi Stream" description="Connection to the 'PowerBi Stream' query in the workbook." type="5" refreshedVersion="0" background="1">
    <dbPr connection="Provider=Microsoft.Mashup.OleDb.1;Data Source=$Workbook$;Location=&quot;PowerBi Stream&quot;;Extended Properties=&quot;&quot;" command="SELECT * FROM [PowerBi Stream]"/>
  </connection>
  <connection id="2" xr16:uid="{49B30B8D-0C26-435B-9D99-27828AD9F4E1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<sst xmlns="http://schemas.openxmlformats.org/spreadsheetml/2006/main" count="701" uniqueCount="61">
  <si>
    <t>JTA Staff Working Tracker</t>
  </si>
  <si>
    <t>START-DATE</t>
  </si>
  <si>
    <t>END-DATE</t>
  </si>
  <si>
    <t>HH/JH</t>
  </si>
  <si>
    <t>STAFF-NAME</t>
  </si>
  <si>
    <t>PERMANENT/BANK</t>
  </si>
  <si>
    <t>JOB-TITTLE</t>
  </si>
  <si>
    <t>SHIFT</t>
  </si>
  <si>
    <t>SHIFT-START</t>
  </si>
  <si>
    <t>SHIFT-END</t>
  </si>
  <si>
    <t>OVERTIME(HOURS)</t>
  </si>
  <si>
    <t>TOTAL-HOURS</t>
  </si>
  <si>
    <t>HOURLY-RATE</t>
  </si>
  <si>
    <t>TOTAL-WAGE</t>
  </si>
  <si>
    <t>Howards House</t>
  </si>
  <si>
    <t>Moronfolu Wilfred Ogunsiakan (Fred)</t>
  </si>
  <si>
    <t>Day</t>
  </si>
  <si>
    <t>Jericho House</t>
  </si>
  <si>
    <t>Maria Andrew</t>
  </si>
  <si>
    <t>Afia Manu Duah</t>
  </si>
  <si>
    <t>Vivian Ebele Agu</t>
  </si>
  <si>
    <t>Olabisi Oladunmoye</t>
  </si>
  <si>
    <t>Night</t>
  </si>
  <si>
    <t>Adegenga Adebowale</t>
  </si>
  <si>
    <t>Ramsey Uche Ezenagu</t>
  </si>
  <si>
    <t>Harrison Aguocha</t>
  </si>
  <si>
    <t>Vanessa Nanjilal</t>
  </si>
  <si>
    <t>Amel Morsli</t>
  </si>
  <si>
    <t>Melisha Bell</t>
  </si>
  <si>
    <t>Ibukunoluwa O Rufai(Deborah)</t>
  </si>
  <si>
    <t>Kevin Atkinson</t>
  </si>
  <si>
    <t>Oluwatobiloba Oke (Tobi)</t>
  </si>
  <si>
    <t>Fracisca Dickson</t>
  </si>
  <si>
    <t>Abalene Gould-Ryan</t>
  </si>
  <si>
    <t>Toluope Joseph Oke</t>
  </si>
  <si>
    <t>Joan Henry</t>
  </si>
  <si>
    <t>-</t>
  </si>
  <si>
    <t>GROSS WAGE</t>
  </si>
  <si>
    <t>Staff Names</t>
  </si>
  <si>
    <t>Job Title</t>
  </si>
  <si>
    <t>Hourly Rates</t>
  </si>
  <si>
    <t>Employment</t>
  </si>
  <si>
    <t>Regular-Hours</t>
  </si>
  <si>
    <t>Team Leader</t>
  </si>
  <si>
    <t>Permanent</t>
  </si>
  <si>
    <t>SRCW</t>
  </si>
  <si>
    <t>RCW</t>
  </si>
  <si>
    <t>Bank</t>
  </si>
  <si>
    <t>Evelyn King Acquah</t>
  </si>
  <si>
    <t>Temi Esther</t>
  </si>
  <si>
    <t>Ibukun Abolade</t>
  </si>
  <si>
    <t>Jamie Ponde</t>
  </si>
  <si>
    <t>Toluope Adeniji</t>
  </si>
  <si>
    <t>RM</t>
  </si>
  <si>
    <t>Sum of TOTAL-HOURS</t>
  </si>
  <si>
    <t>Grand Total</t>
  </si>
  <si>
    <t>Sum of TOTAL-WAGE</t>
  </si>
  <si>
    <t>Total 'TOTAL-HOURS' and total 'TOTAL-WAGE' by 'STAFF-NAME'</t>
  </si>
  <si>
    <t>Total 'TOTAL-WAGE' by 'STAFF-NAME'</t>
  </si>
  <si>
    <t>Query1</t>
  </si>
  <si>
    <t>[sourcecode language=”text” padlinenumbers=”true”]_x000D_
let_x000D_
Source = Excel.CurrentWorkbook(){[Name="JTA Tracker ver1"]}[Content],_x000D_
ChangedType = Table.TransformColumnTypes(_x000D_
Source,_x000D_
{_x000D_
{"Staff Name", type text},_x000D_
{"Total Hours", type text},_x000D_
{"Total Wage", Int64.Type}_x000D_
}),_x000D_
ConvertToJson = Json.FromValue(ChangedType),_x000D_
SendToPowerBI = Web.Contents(PowerBIStreamingDatasetURL,_x000D_
[Content=ConvertToJson,_x000D_
ManualStatusHandling={400,404}]),_x000D_
GetMetadata = Value.Metadata(SendToPowerBI),_x000D_
GetResponseCode = GetMetadata[Response.Status],_x000D_
CurrentTime = DateTime.ToText(DateTime.FixedLocalNow()),_x000D_
Output = #table({"Status"},_x000D_
{{_x000D_
if GetResponseCode=200 then_x000D_
"Data updated successfully at " &amp; CurrentTime_x000D_
else_x000D_
"Failure at " &amp; CurrentTime}})_x000D_
in_x000D_
Output_x000D_
[/sourcecode]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</si>
</sst>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&quot;£&quot;#,##0.00"/>
    <numFmt numFmtId="166" formatCode="_-[$£-809]* #,##0.00_-;\-[$£-809]* #,##0.00_-;_-[$£-809]* &quot;-&quot;??_-;_-@_-"/>
    <numFmt numFmtId="167" formatCode="hh:mm:ss;@"/>
    <numFmt numFmtId="168" formatCode="[$-F800]dddd\,\ mmmm\ dd\,\ yyyy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halkboard SE Regular"/>
    </font>
    <font>
      <b/>
      <i/>
      <sz val="11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</cellStyleXfs>
  <cellXfs count="46">
    <xf numFmtId="0" fontId="0" fillId="0" borderId="0" xfId="0"/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4" borderId="4" xfId="0" applyFill="1" applyBorder="1"/>
    <xf numFmtId="0" fontId="0" fillId="0" borderId="1" xfId="0" applyBorder="1"/>
    <xf numFmtId="0" fontId="1" fillId="0" borderId="0" xfId="0" applyFont="1"/>
    <xf numFmtId="0" fontId="5" fillId="6" borderId="6" xfId="0" applyFont="1" applyFill="1" applyBorder="1" applyAlignment="1">
      <alignment horizontal="center"/>
    </xf>
    <xf numFmtId="164" fontId="0" fillId="6" borderId="6" xfId="0" applyNumberFormat="1" applyFill="1" applyBorder="1"/>
    <xf numFmtId="164" fontId="0" fillId="6" borderId="6" xfId="3" applyNumberFormat="1" applyFont="1" applyFill="1" applyBorder="1"/>
    <xf numFmtId="20" fontId="0" fillId="6" borderId="6" xfId="0" applyNumberFormat="1" applyFill="1" applyBorder="1"/>
    <xf numFmtId="0" fontId="0" fillId="6" borderId="6" xfId="0" applyFill="1" applyBorder="1"/>
    <xf numFmtId="0" fontId="5" fillId="5" borderId="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1" fillId="10" borderId="5" xfId="0" applyFont="1" applyFill="1" applyBorder="1"/>
    <xf numFmtId="0" fontId="0" fillId="10" borderId="5" xfId="0" applyFill="1" applyBorder="1"/>
    <xf numFmtId="0" fontId="5" fillId="10" borderId="1" xfId="0" applyFont="1" applyFill="1" applyBorder="1" applyAlignment="1">
      <alignment horizontal="center"/>
    </xf>
    <xf numFmtId="0" fontId="0" fillId="0" borderId="0" xfId="0" pivotButton="1"/>
    <xf numFmtId="165" fontId="5" fillId="5" borderId="1" xfId="0" applyNumberFormat="1" applyFont="1" applyFill="1" applyBorder="1" applyAlignment="1">
      <alignment horizontal="center"/>
    </xf>
    <xf numFmtId="165" fontId="1" fillId="0" borderId="0" xfId="0" applyNumberFormat="1" applyFont="1"/>
    <xf numFmtId="165" fontId="3" fillId="0" borderId="0" xfId="0" applyNumberFormat="1" applyFont="1"/>
    <xf numFmtId="165" fontId="5" fillId="6" borderId="5" xfId="0" applyNumberFormat="1" applyFont="1" applyFill="1" applyBorder="1" applyAlignment="1">
      <alignment horizontal="center"/>
    </xf>
    <xf numFmtId="165" fontId="1" fillId="6" borderId="5" xfId="0" applyNumberFormat="1" applyFont="1" applyFill="1" applyBorder="1"/>
    <xf numFmtId="165" fontId="0" fillId="6" borderId="5" xfId="0" applyNumberFormat="1" applyFill="1" applyBorder="1"/>
    <xf numFmtId="0" fontId="7" fillId="0" borderId="0" xfId="0" applyFont="1" applyAlignment="1">
      <alignment horizontal="left" vertical="center"/>
    </xf>
    <xf numFmtId="168" fontId="0" fillId="0" borderId="1" xfId="0" applyNumberFormat="1" applyBorder="1"/>
    <xf numFmtId="0" fontId="5" fillId="10" borderId="3" xfId="0" applyFont="1" applyFill="1" applyBorder="1" applyAlignment="1">
      <alignment horizontal="center"/>
    </xf>
    <xf numFmtId="168" fontId="0" fillId="0" borderId="3" xfId="0" applyNumberFormat="1" applyBorder="1"/>
    <xf numFmtId="0" fontId="0" fillId="0" borderId="3" xfId="0" applyBorder="1"/>
    <xf numFmtId="14" fontId="0" fillId="0" borderId="1" xfId="0" applyNumberFormat="1" applyBorder="1"/>
    <xf numFmtId="0" fontId="5" fillId="10" borderId="4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5" fillId="5" borderId="3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67" fontId="0" fillId="9" borderId="7" xfId="0" applyNumberFormat="1" applyFill="1" applyBorder="1"/>
    <xf numFmtId="164" fontId="0" fillId="9" borderId="7" xfId="3" applyNumberFormat="1" applyFont="1" applyFill="1" applyBorder="1"/>
    <xf numFmtId="20" fontId="0" fillId="9" borderId="7" xfId="0" applyNumberFormat="1" applyFill="1" applyBorder="1"/>
    <xf numFmtId="0" fontId="0" fillId="9" borderId="7" xfId="0" applyFill="1" applyBorder="1"/>
    <xf numFmtId="0" fontId="6" fillId="8" borderId="0" xfId="0" applyFont="1" applyFill="1" applyAlignment="1">
      <alignment horizontal="center"/>
    </xf>
  </cellXfs>
  <cellStyles count="4">
    <cellStyle name="20% - Accent2" xfId="3" builtinId="34"/>
    <cellStyle name="60% - Accent2 2" xfId="1" xr:uid="{00000000-0005-0000-0000-000001000000}"/>
    <cellStyle name="60% - Accent3 2" xfId="2" xr:uid="{00000000-0005-0000-0000-000002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[JTA Tracker ver1.xlsx]Total Hours!PivotTable1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'Total 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Hours'!$A$4:$A$22</c:f>
              <c:strCache>
                <c:ptCount val="18"/>
                <c:pt idx="0">
                  <c:v>Ramsey Uche Ezenagu</c:v>
                </c:pt>
                <c:pt idx="1">
                  <c:v>Melisha Bell</c:v>
                </c:pt>
                <c:pt idx="2">
                  <c:v>Harrison Aguocha</c:v>
                </c:pt>
                <c:pt idx="3">
                  <c:v>Afia Manu Duah</c:v>
                </c:pt>
                <c:pt idx="4">
                  <c:v>Adegenga Adebowale</c:v>
                </c:pt>
                <c:pt idx="5">
                  <c:v>Moronfolu Wilfred Ogunsiakan (Fred)</c:v>
                </c:pt>
                <c:pt idx="6">
                  <c:v>Toluope Joseph Oke</c:v>
                </c:pt>
                <c:pt idx="7">
                  <c:v>Olabisi Oladunmoye</c:v>
                </c:pt>
                <c:pt idx="8">
                  <c:v>Oluwatobiloba Oke (Tobi)</c:v>
                </c:pt>
                <c:pt idx="9">
                  <c:v>Amel Morsli</c:v>
                </c:pt>
                <c:pt idx="10">
                  <c:v>Vanessa Nanjilal</c:v>
                </c:pt>
                <c:pt idx="11">
                  <c:v>Kevin Atkinson</c:v>
                </c:pt>
                <c:pt idx="12">
                  <c:v>Vivian Ebele Agu</c:v>
                </c:pt>
                <c:pt idx="13">
                  <c:v>Abalene Gould-Ryan</c:v>
                </c:pt>
                <c:pt idx="14">
                  <c:v>Maria Andrew</c:v>
                </c:pt>
                <c:pt idx="15">
                  <c:v>Ibukunoluwa O Rufai(Deborah)</c:v>
                </c:pt>
                <c:pt idx="16">
                  <c:v>Joan Henry</c:v>
                </c:pt>
                <c:pt idx="17">
                  <c:v>Fracisca Dickson</c:v>
                </c:pt>
              </c:strCache>
            </c:strRef>
          </c:cat>
          <c:val>
            <c:numRef>
              <c:f>'Total Hours'!$B$4:$B$22</c:f>
              <c:numCache>
                <c:formatCode>General</c:formatCode>
                <c:ptCount val="18"/>
                <c:pt idx="0">
                  <c:v>132</c:v>
                </c:pt>
                <c:pt idx="1">
                  <c:v>119</c:v>
                </c:pt>
                <c:pt idx="2">
                  <c:v>108</c:v>
                </c:pt>
                <c:pt idx="3">
                  <c:v>97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95</c:v>
                </c:pt>
                <c:pt idx="8">
                  <c:v>84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48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5-496C-B238-32F2DB79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403392"/>
        <c:axId val="216890336"/>
        <c:axId val="0"/>
      </c:bar3DChart>
      <c:catAx>
        <c:axId val="21840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0336"/>
        <c:crosses val="autoZero"/>
        <c:auto val="1"/>
        <c:lblAlgn val="ctr"/>
        <c:lblOffset val="100"/>
        <c:noMultiLvlLbl val="0"/>
      </c:catAx>
      <c:valAx>
        <c:axId val="2168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[JTA Tracker ver1.xlsx]Total Wages per Day!PivotTable2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Wages per Day'!$B$2</c:f>
              <c:strCache>
                <c:ptCount val="1"/>
                <c:pt idx="0">
                  <c:v>Sum of TOTAL-WAGE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Wages per Day'!$A$3:$A$33</c:f>
              <c:strCache>
                <c:ptCount val="30"/>
                <c:pt idx="0">
                  <c:v>6/26/2024</c:v>
                </c:pt>
                <c:pt idx="1">
                  <c:v>6/27/2024</c:v>
                </c:pt>
                <c:pt idx="2">
                  <c:v>6/28/2024</c:v>
                </c:pt>
                <c:pt idx="3">
                  <c:v>6/29/2024</c:v>
                </c:pt>
                <c:pt idx="4">
                  <c:v>6/30/2024</c:v>
                </c:pt>
                <c:pt idx="5">
                  <c:v>7/1/2024</c:v>
                </c:pt>
                <c:pt idx="6">
                  <c:v>7/2/2024</c:v>
                </c:pt>
                <c:pt idx="7">
                  <c:v>7/3/2024</c:v>
                </c:pt>
                <c:pt idx="8">
                  <c:v>7/4/2024</c:v>
                </c:pt>
                <c:pt idx="9">
                  <c:v>7/5/2024</c:v>
                </c:pt>
                <c:pt idx="10">
                  <c:v>7/6/2024</c:v>
                </c:pt>
                <c:pt idx="11">
                  <c:v>7/7/2024</c:v>
                </c:pt>
                <c:pt idx="12">
                  <c:v>7/8/2024</c:v>
                </c:pt>
                <c:pt idx="13">
                  <c:v>7/9/2024</c:v>
                </c:pt>
                <c:pt idx="14">
                  <c:v>7/10/2024</c:v>
                </c:pt>
                <c:pt idx="15">
                  <c:v>7/11/2024</c:v>
                </c:pt>
                <c:pt idx="16">
                  <c:v>7/12/2024</c:v>
                </c:pt>
                <c:pt idx="17">
                  <c:v>7/13/2024</c:v>
                </c:pt>
                <c:pt idx="18">
                  <c:v>7/14/2024</c:v>
                </c:pt>
                <c:pt idx="19">
                  <c:v>7/15/2024</c:v>
                </c:pt>
                <c:pt idx="20">
                  <c:v>7/16/2024</c:v>
                </c:pt>
                <c:pt idx="21">
                  <c:v>7/17/2024</c:v>
                </c:pt>
                <c:pt idx="22">
                  <c:v>7/18/2024</c:v>
                </c:pt>
                <c:pt idx="23">
                  <c:v>7/19/2024</c:v>
                </c:pt>
                <c:pt idx="24">
                  <c:v>7/20/2024</c:v>
                </c:pt>
                <c:pt idx="25">
                  <c:v>7/21/2024</c:v>
                </c:pt>
                <c:pt idx="26">
                  <c:v>7/22/2024</c:v>
                </c:pt>
                <c:pt idx="27">
                  <c:v>7/23/2024</c:v>
                </c:pt>
                <c:pt idx="28">
                  <c:v>7/24/2024</c:v>
                </c:pt>
                <c:pt idx="29">
                  <c:v>7/25/2024</c:v>
                </c:pt>
              </c:strCache>
            </c:strRef>
          </c:cat>
          <c:val>
            <c:numRef>
              <c:f>'Total Wages per Day'!$B$3:$B$33</c:f>
              <c:numCache>
                <c:formatCode>_-[$£-809]* #,##0.00_-;\-[$£-809]* #,##0.00_-;_-[$£-809]* "-"??_-;_-@_-</c:formatCode>
                <c:ptCount val="30"/>
                <c:pt idx="0">
                  <c:v>1584</c:v>
                </c:pt>
                <c:pt idx="1">
                  <c:v>1608</c:v>
                </c:pt>
                <c:pt idx="2">
                  <c:v>1560</c:v>
                </c:pt>
                <c:pt idx="3">
                  <c:v>1572</c:v>
                </c:pt>
                <c:pt idx="4">
                  <c:v>1572</c:v>
                </c:pt>
                <c:pt idx="5">
                  <c:v>1596</c:v>
                </c:pt>
                <c:pt idx="6">
                  <c:v>1296</c:v>
                </c:pt>
                <c:pt idx="7">
                  <c:v>1272</c:v>
                </c:pt>
                <c:pt idx="8">
                  <c:v>1384.5</c:v>
                </c:pt>
                <c:pt idx="9">
                  <c:v>1422</c:v>
                </c:pt>
                <c:pt idx="10">
                  <c:v>1296</c:v>
                </c:pt>
                <c:pt idx="11">
                  <c:v>1296</c:v>
                </c:pt>
                <c:pt idx="12">
                  <c:v>1260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2-4ACD-84B6-930656581C97}"/>
            </c:ext>
          </c:extLst>
        </c:ser>
        <c:ser>
          <c:idx val="1"/>
          <c:order val="1"/>
          <c:tx>
            <c:strRef>
              <c:f>'Total Wages per Day'!$C$2</c:f>
              <c:strCache>
                <c:ptCount val="1"/>
                <c:pt idx="0">
                  <c:v>Sum of TOTAL-HOURS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Wages per Day'!$A$3:$A$33</c:f>
              <c:strCache>
                <c:ptCount val="30"/>
                <c:pt idx="0">
                  <c:v>6/26/2024</c:v>
                </c:pt>
                <c:pt idx="1">
                  <c:v>6/27/2024</c:v>
                </c:pt>
                <c:pt idx="2">
                  <c:v>6/28/2024</c:v>
                </c:pt>
                <c:pt idx="3">
                  <c:v>6/29/2024</c:v>
                </c:pt>
                <c:pt idx="4">
                  <c:v>6/30/2024</c:v>
                </c:pt>
                <c:pt idx="5">
                  <c:v>7/1/2024</c:v>
                </c:pt>
                <c:pt idx="6">
                  <c:v>7/2/2024</c:v>
                </c:pt>
                <c:pt idx="7">
                  <c:v>7/3/2024</c:v>
                </c:pt>
                <c:pt idx="8">
                  <c:v>7/4/2024</c:v>
                </c:pt>
                <c:pt idx="9">
                  <c:v>7/5/2024</c:v>
                </c:pt>
                <c:pt idx="10">
                  <c:v>7/6/2024</c:v>
                </c:pt>
                <c:pt idx="11">
                  <c:v>7/7/2024</c:v>
                </c:pt>
                <c:pt idx="12">
                  <c:v>7/8/2024</c:v>
                </c:pt>
                <c:pt idx="13">
                  <c:v>7/9/2024</c:v>
                </c:pt>
                <c:pt idx="14">
                  <c:v>7/10/2024</c:v>
                </c:pt>
                <c:pt idx="15">
                  <c:v>7/11/2024</c:v>
                </c:pt>
                <c:pt idx="16">
                  <c:v>7/12/2024</c:v>
                </c:pt>
                <c:pt idx="17">
                  <c:v>7/13/2024</c:v>
                </c:pt>
                <c:pt idx="18">
                  <c:v>7/14/2024</c:v>
                </c:pt>
                <c:pt idx="19">
                  <c:v>7/15/2024</c:v>
                </c:pt>
                <c:pt idx="20">
                  <c:v>7/16/2024</c:v>
                </c:pt>
                <c:pt idx="21">
                  <c:v>7/17/2024</c:v>
                </c:pt>
                <c:pt idx="22">
                  <c:v>7/18/2024</c:v>
                </c:pt>
                <c:pt idx="23">
                  <c:v>7/19/2024</c:v>
                </c:pt>
                <c:pt idx="24">
                  <c:v>7/20/2024</c:v>
                </c:pt>
                <c:pt idx="25">
                  <c:v>7/21/2024</c:v>
                </c:pt>
                <c:pt idx="26">
                  <c:v>7/22/2024</c:v>
                </c:pt>
                <c:pt idx="27">
                  <c:v>7/23/2024</c:v>
                </c:pt>
                <c:pt idx="28">
                  <c:v>7/24/2024</c:v>
                </c:pt>
                <c:pt idx="29">
                  <c:v>7/25/2024</c:v>
                </c:pt>
              </c:strCache>
            </c:strRef>
          </c:cat>
          <c:val>
            <c:numRef>
              <c:f>'Total Wages per Day'!$C$3:$C$33</c:f>
              <c:numCache>
                <c:formatCode>General</c:formatCode>
                <c:ptCount val="3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96</c:v>
                </c:pt>
                <c:pt idx="7">
                  <c:v>96</c:v>
                </c:pt>
                <c:pt idx="8">
                  <c:v>119</c:v>
                </c:pt>
                <c:pt idx="9">
                  <c:v>108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2-4ACD-84B6-93065658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71104"/>
        <c:axId val="80571584"/>
        <c:axId val="0"/>
      </c:bar3DChart>
      <c:catAx>
        <c:axId val="805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1584"/>
        <c:crosses val="autoZero"/>
        <c:auto val="1"/>
        <c:lblAlgn val="ctr"/>
        <c:lblOffset val="100"/>
        <c:noMultiLvlLbl val="0"/>
      </c:catAx>
      <c:valAx>
        <c:axId val="8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[JTA Tracker ver1.xlsx]Total Hrs-Total Wages!PivotTable4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'Total Hrs-Total Wages'!$D$4</c:f>
              <c:strCache>
                <c:ptCount val="1"/>
                <c:pt idx="0">
                  <c:v>Sum of TOTAL-HOURS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Hrs-Total Wages'!$C$5:$C$23</c:f>
              <c:strCache>
                <c:ptCount val="18"/>
                <c:pt idx="0">
                  <c:v>Abalene Gould-Ryan</c:v>
                </c:pt>
                <c:pt idx="1">
                  <c:v>Adegenga Adebowale</c:v>
                </c:pt>
                <c:pt idx="2">
                  <c:v>Afia Manu Duah</c:v>
                </c:pt>
                <c:pt idx="3">
                  <c:v>Amel Morsli</c:v>
                </c:pt>
                <c:pt idx="4">
                  <c:v>Fracisca Dickson</c:v>
                </c:pt>
                <c:pt idx="5">
                  <c:v>Harrison Aguocha</c:v>
                </c:pt>
                <c:pt idx="6">
                  <c:v>Ibukunoluwa O Rufai(Deborah)</c:v>
                </c:pt>
                <c:pt idx="7">
                  <c:v>Joan Henry</c:v>
                </c:pt>
                <c:pt idx="8">
                  <c:v>Kevin Atkinson</c:v>
                </c:pt>
                <c:pt idx="9">
                  <c:v>Maria Andrew</c:v>
                </c:pt>
                <c:pt idx="10">
                  <c:v>Melisha Bell</c:v>
                </c:pt>
                <c:pt idx="11">
                  <c:v>Moronfolu Wilfred Ogunsiakan (Fred)</c:v>
                </c:pt>
                <c:pt idx="12">
                  <c:v>Olabisi Oladunmoye</c:v>
                </c:pt>
                <c:pt idx="13">
                  <c:v>Oluwatobiloba Oke (Tobi)</c:v>
                </c:pt>
                <c:pt idx="14">
                  <c:v>Ramsey Uche Ezenagu</c:v>
                </c:pt>
                <c:pt idx="15">
                  <c:v>Toluope Joseph Oke</c:v>
                </c:pt>
                <c:pt idx="16">
                  <c:v>Vanessa Nanjilal</c:v>
                </c:pt>
                <c:pt idx="17">
                  <c:v>Vivian Ebele Agu</c:v>
                </c:pt>
              </c:strCache>
            </c:strRef>
          </c:cat>
          <c:val>
            <c:numRef>
              <c:f>'Total Hrs-Total Wages'!$D$5:$D$23</c:f>
              <c:numCache>
                <c:formatCode>General</c:formatCode>
                <c:ptCount val="18"/>
                <c:pt idx="0">
                  <c:v>72</c:v>
                </c:pt>
                <c:pt idx="1">
                  <c:v>96</c:v>
                </c:pt>
                <c:pt idx="2">
                  <c:v>97</c:v>
                </c:pt>
                <c:pt idx="3">
                  <c:v>72</c:v>
                </c:pt>
                <c:pt idx="4">
                  <c:v>12</c:v>
                </c:pt>
                <c:pt idx="5">
                  <c:v>108</c:v>
                </c:pt>
                <c:pt idx="6">
                  <c:v>48</c:v>
                </c:pt>
                <c:pt idx="7">
                  <c:v>12</c:v>
                </c:pt>
                <c:pt idx="8">
                  <c:v>72</c:v>
                </c:pt>
                <c:pt idx="9">
                  <c:v>72</c:v>
                </c:pt>
                <c:pt idx="10">
                  <c:v>119</c:v>
                </c:pt>
                <c:pt idx="11">
                  <c:v>96</c:v>
                </c:pt>
                <c:pt idx="12">
                  <c:v>95</c:v>
                </c:pt>
                <c:pt idx="13">
                  <c:v>84</c:v>
                </c:pt>
                <c:pt idx="14">
                  <c:v>132</c:v>
                </c:pt>
                <c:pt idx="15">
                  <c:v>96</c:v>
                </c:pt>
                <c:pt idx="16">
                  <c:v>72</c:v>
                </c:pt>
                <c:pt idx="1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A13-A77F-A03C9B234ECF}"/>
            </c:ext>
          </c:extLst>
        </c:ser>
        <c:ser>
          <c:idx val="1"/>
          <c:order val="1"/>
          <c:tx>
            <c:strRef>
              <c:f>'Total Hrs-Total Wages'!$E$4</c:f>
              <c:strCache>
                <c:ptCount val="1"/>
                <c:pt idx="0">
                  <c:v>Sum of TOTAL-WAGE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Hrs-Total Wages'!$C$5:$C$23</c:f>
              <c:strCache>
                <c:ptCount val="18"/>
                <c:pt idx="0">
                  <c:v>Abalene Gould-Ryan</c:v>
                </c:pt>
                <c:pt idx="1">
                  <c:v>Adegenga Adebowale</c:v>
                </c:pt>
                <c:pt idx="2">
                  <c:v>Afia Manu Duah</c:v>
                </c:pt>
                <c:pt idx="3">
                  <c:v>Amel Morsli</c:v>
                </c:pt>
                <c:pt idx="4">
                  <c:v>Fracisca Dickson</c:v>
                </c:pt>
                <c:pt idx="5">
                  <c:v>Harrison Aguocha</c:v>
                </c:pt>
                <c:pt idx="6">
                  <c:v>Ibukunoluwa O Rufai(Deborah)</c:v>
                </c:pt>
                <c:pt idx="7">
                  <c:v>Joan Henry</c:v>
                </c:pt>
                <c:pt idx="8">
                  <c:v>Kevin Atkinson</c:v>
                </c:pt>
                <c:pt idx="9">
                  <c:v>Maria Andrew</c:v>
                </c:pt>
                <c:pt idx="10">
                  <c:v>Melisha Bell</c:v>
                </c:pt>
                <c:pt idx="11">
                  <c:v>Moronfolu Wilfred Ogunsiakan (Fred)</c:v>
                </c:pt>
                <c:pt idx="12">
                  <c:v>Olabisi Oladunmoye</c:v>
                </c:pt>
                <c:pt idx="13">
                  <c:v>Oluwatobiloba Oke (Tobi)</c:v>
                </c:pt>
                <c:pt idx="14">
                  <c:v>Ramsey Uche Ezenagu</c:v>
                </c:pt>
                <c:pt idx="15">
                  <c:v>Toluope Joseph Oke</c:v>
                </c:pt>
                <c:pt idx="16">
                  <c:v>Vanessa Nanjilal</c:v>
                </c:pt>
                <c:pt idx="17">
                  <c:v>Vivian Ebele Agu</c:v>
                </c:pt>
              </c:strCache>
            </c:strRef>
          </c:cat>
          <c:val>
            <c:numRef>
              <c:f>'Total Hrs-Total Wages'!$E$5:$E$23</c:f>
              <c:numCache>
                <c:formatCode>"£"#,##0.00</c:formatCode>
                <c:ptCount val="18"/>
                <c:pt idx="0">
                  <c:v>972</c:v>
                </c:pt>
                <c:pt idx="1">
                  <c:v>1296</c:v>
                </c:pt>
                <c:pt idx="2">
                  <c:v>1212.5</c:v>
                </c:pt>
                <c:pt idx="3">
                  <c:v>1116</c:v>
                </c:pt>
                <c:pt idx="4">
                  <c:v>150</c:v>
                </c:pt>
                <c:pt idx="5">
                  <c:v>1350</c:v>
                </c:pt>
                <c:pt idx="6">
                  <c:v>600</c:v>
                </c:pt>
                <c:pt idx="7">
                  <c:v>0</c:v>
                </c:pt>
                <c:pt idx="8">
                  <c:v>1116</c:v>
                </c:pt>
                <c:pt idx="9">
                  <c:v>1116</c:v>
                </c:pt>
                <c:pt idx="10">
                  <c:v>1606.5</c:v>
                </c:pt>
                <c:pt idx="11">
                  <c:v>1296</c:v>
                </c:pt>
                <c:pt idx="12">
                  <c:v>1187.5</c:v>
                </c:pt>
                <c:pt idx="13">
                  <c:v>1050</c:v>
                </c:pt>
                <c:pt idx="14">
                  <c:v>1650</c:v>
                </c:pt>
                <c:pt idx="15">
                  <c:v>1200</c:v>
                </c:pt>
                <c:pt idx="16">
                  <c:v>900</c:v>
                </c:pt>
                <c:pt idx="1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B-4A13-A77F-A03C9B23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320191"/>
        <c:axId val="1787320671"/>
        <c:axId val="0"/>
      </c:bar3DChart>
      <c:catAx>
        <c:axId val="178732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0671"/>
        <c:crosses val="autoZero"/>
        <c:auto val="1"/>
        <c:lblAlgn val="ctr"/>
        <c:lblOffset val="100"/>
        <c:noMultiLvlLbl val="0"/>
      </c:catAx>
      <c:valAx>
        <c:axId val="17873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[JTA Tracker ver1.xlsx]Total Wages!PivotTable3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'Total Wages'!$D$4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Wages'!$C$5:$C$23</c:f>
              <c:strCache>
                <c:ptCount val="18"/>
                <c:pt idx="0">
                  <c:v>Ramsey Uche Ezenagu</c:v>
                </c:pt>
                <c:pt idx="1">
                  <c:v>Melisha Bell</c:v>
                </c:pt>
                <c:pt idx="2">
                  <c:v>Harrison Aguocha</c:v>
                </c:pt>
                <c:pt idx="3">
                  <c:v>Moronfolu Wilfred Ogunsiakan (Fred)</c:v>
                </c:pt>
                <c:pt idx="4">
                  <c:v>Adegenga Adebowale</c:v>
                </c:pt>
                <c:pt idx="5">
                  <c:v>Afia Manu Duah</c:v>
                </c:pt>
                <c:pt idx="6">
                  <c:v>Toluope Joseph Oke</c:v>
                </c:pt>
                <c:pt idx="7">
                  <c:v>Olabisi Oladunmoye</c:v>
                </c:pt>
                <c:pt idx="8">
                  <c:v>Amel Morsli</c:v>
                </c:pt>
                <c:pt idx="9">
                  <c:v>Maria Andrew</c:v>
                </c:pt>
                <c:pt idx="10">
                  <c:v>Kevin Atkinson</c:v>
                </c:pt>
                <c:pt idx="11">
                  <c:v>Oluwatobiloba Oke (Tobi)</c:v>
                </c:pt>
                <c:pt idx="12">
                  <c:v>Abalene Gould-Ryan</c:v>
                </c:pt>
                <c:pt idx="13">
                  <c:v>Vanessa Nanjilal</c:v>
                </c:pt>
                <c:pt idx="14">
                  <c:v>Vivian Ebele Agu</c:v>
                </c:pt>
                <c:pt idx="15">
                  <c:v>Ibukunoluwa O Rufai(Deborah)</c:v>
                </c:pt>
                <c:pt idx="16">
                  <c:v>Fracisca Dickson</c:v>
                </c:pt>
                <c:pt idx="17">
                  <c:v>Joan Henry</c:v>
                </c:pt>
              </c:strCache>
            </c:strRef>
          </c:cat>
          <c:val>
            <c:numRef>
              <c:f>'Total Wages'!$D$5:$D$23</c:f>
              <c:numCache>
                <c:formatCode>"£"#,##0.00</c:formatCode>
                <c:ptCount val="18"/>
                <c:pt idx="0">
                  <c:v>1650</c:v>
                </c:pt>
                <c:pt idx="1">
                  <c:v>1606.5</c:v>
                </c:pt>
                <c:pt idx="2">
                  <c:v>1350</c:v>
                </c:pt>
                <c:pt idx="3">
                  <c:v>1296</c:v>
                </c:pt>
                <c:pt idx="4">
                  <c:v>1296</c:v>
                </c:pt>
                <c:pt idx="5">
                  <c:v>1212.5</c:v>
                </c:pt>
                <c:pt idx="6">
                  <c:v>1200</c:v>
                </c:pt>
                <c:pt idx="7">
                  <c:v>1187.5</c:v>
                </c:pt>
                <c:pt idx="8">
                  <c:v>1116</c:v>
                </c:pt>
                <c:pt idx="9">
                  <c:v>1116</c:v>
                </c:pt>
                <c:pt idx="10">
                  <c:v>1116</c:v>
                </c:pt>
                <c:pt idx="11">
                  <c:v>1050</c:v>
                </c:pt>
                <c:pt idx="12">
                  <c:v>972</c:v>
                </c:pt>
                <c:pt idx="13">
                  <c:v>900</c:v>
                </c:pt>
                <c:pt idx="14">
                  <c:v>900</c:v>
                </c:pt>
                <c:pt idx="15">
                  <c:v>600</c:v>
                </c:pt>
                <c:pt idx="16">
                  <c:v>150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B-48DA-87AB-AEC697E2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802544"/>
        <c:axId val="480805424"/>
        <c:axId val="0"/>
      </c:bar3DChart>
      <c:catAx>
        <c:axId val="4808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05424"/>
        <c:crosses val="autoZero"/>
        <c:auto val="1"/>
        <c:lblAlgn val="ctr"/>
        <c:lblOffset val="100"/>
        <c:noMultiLvlLbl val="0"/>
      </c:catAx>
      <c:valAx>
        <c:axId val="4808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[JTA Tracker ver1.xlsx]Sheet1 (3)!PivotTable1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'Sheet1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'Sheet1 (3)'!$A$4:$A$8</c:f>
              <c:strCache>
                <c:ptCount val="4"/>
                <c:pt idx="0">
                  <c:v>RCW</c:v>
                </c:pt>
                <c:pt idx="1">
                  <c:v>RM</c:v>
                </c:pt>
                <c:pt idx="2">
                  <c:v>SRCW</c:v>
                </c:pt>
                <c:pt idx="3">
                  <c:v>Team Leader</c:v>
                </c:pt>
              </c:strCache>
            </c:strRef>
          </c:cat>
          <c:val>
            <c:numRef>
              <c:f>'Sheet1 (3)'!$B$4:$B$8</c:f>
              <c:numCache>
                <c:formatCode>General</c:formatCode>
                <c:ptCount val="4"/>
                <c:pt idx="0">
                  <c:v>10200</c:v>
                </c:pt>
                <c:pt idx="1">
                  <c:v>0</c:v>
                </c:pt>
                <c:pt idx="2">
                  <c:v>5170.5</c:v>
                </c:pt>
                <c:pt idx="3">
                  <c:v>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7-4265-94E0-E195E96C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440112"/>
        <c:axId val="91439152"/>
        <c:axId val="0"/>
      </c:bar3DChart>
      <c:catAx>
        <c:axId val="914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152"/>
        <c:crosses val="autoZero"/>
        <c:auto val="1"/>
        <c:lblAlgn val="ctr"/>
        <c:lblOffset val="100"/>
        <c:noMultiLvlLbl val="0"/>
      </c:catAx>
      <c:valAx>
        <c:axId val="91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2</xdr:row>
      <xdr:rowOff>28576</xdr:rowOff>
    </xdr:from>
    <xdr:to>
      <xdr:col>10</xdr:col>
      <xdr:colOff>695325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913D4-8876-AE5C-AEE6-395B382F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28575</xdr:rowOff>
    </xdr:from>
    <xdr:to>
      <xdr:col>18</xdr:col>
      <xdr:colOff>361949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1AC0F-FA0E-9F93-9DBD-F1EAAFC8C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171450</xdr:rowOff>
    </xdr:from>
    <xdr:to>
      <xdr:col>20</xdr:col>
      <xdr:colOff>285750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34148-A70F-69E0-6CDA-FC88F6EA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3</xdr:row>
      <xdr:rowOff>66675</xdr:rowOff>
    </xdr:from>
    <xdr:to>
      <xdr:col>19</xdr:col>
      <xdr:colOff>142875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3E327-426F-309E-03CD-966F3C4A0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333376</xdr:colOff>
      <xdr:row>2</xdr:row>
      <xdr:rowOff>47623</xdr:rowOff>
    </xdr:from>
    <xdr:to>
      <xdr:col>11</xdr:col>
      <xdr:colOff>266700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C8A95-D850-DD69-77B1-55ABCAE8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oheneagyei" refreshedDate="45479.072666550928" createdVersion="8" refreshedVersion="8" minRefreshableVersion="3" recordCount="297" xr:uid="{70971BC5-4DE8-4A64-AA73-F43A0DBB679C}">
  <cacheSource type="worksheet">
    <worksheetSource ref="A2:M299" sheet="26June to 25July (2)"/>
  </cacheSource>
  <cacheFields count="14">
    <cacheField name="START-DATE" numFmtId="0">
      <sharedItems containsNonDate="0" containsDate="1" containsString="0" containsBlank="1" minDate="2024-06-26T00:00:00" maxDate="2024-07-26T00:00:00" count="31"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m/>
      </sharedItems>
    </cacheField>
    <cacheField name="END-DATE" numFmtId="0">
      <sharedItems containsNonDate="0" containsDate="1" containsString="0" containsBlank="1" minDate="2024-06-26T00:00:00" maxDate="2024-07-27T00:00:00"/>
    </cacheField>
    <cacheField name="HH/JH" numFmtId="0">
      <sharedItems containsBlank="1"/>
    </cacheField>
    <cacheField name="STAFF-NAME" numFmtId="0">
      <sharedItems containsBlank="1" count="20">
        <s v="Moronfolu Wilfred Ogunsiakan (Fred)"/>
        <s v="Maria Andrew"/>
        <s v="Afia Manu Duah"/>
        <s v="Vivian Ebele Agu"/>
        <s v="Olabisi Oladunmoye"/>
        <s v="Adegenga Adebowale"/>
        <s v="Ramsey Uche Ezenagu"/>
        <s v="Harrison Aguocha"/>
        <s v="Vanessa Nanjilal"/>
        <s v="Amel Morsli"/>
        <s v="Melisha Bell"/>
        <s v="Ibukunoluwa O Rufai(Deborah)"/>
        <s v="Kevin Atkinson"/>
        <s v="Oluwatobiloba Oke (Tobi)"/>
        <s v="Fracisca Dickson"/>
        <s v="Abalene Gould-Ryan"/>
        <s v="Toluope Joseph Oke"/>
        <s v="Joan Henry"/>
        <s v="-"/>
        <m/>
      </sharedItems>
    </cacheField>
    <cacheField name="PERMANENT/BANK" numFmtId="0">
      <sharedItems containsBlank="1" containsMixedTypes="1" containsNumber="1" containsInteger="1" minValue="0" maxValue="0"/>
    </cacheField>
    <cacheField name="JOB-TITTLE" numFmtId="0">
      <sharedItems containsBlank="1" containsMixedTypes="1" containsNumber="1" containsInteger="1" minValue="0" maxValue="0" count="6">
        <s v="SRCW"/>
        <s v="Team Leader"/>
        <s v="RCW"/>
        <s v="RM"/>
        <n v="0"/>
        <m/>
      </sharedItems>
    </cacheField>
    <cacheField name="SHIFT" numFmtId="0">
      <sharedItems containsBlank="1"/>
    </cacheField>
    <cacheField name="SHIFT-START" numFmtId="0">
      <sharedItems containsNonDate="0" containsDate="1" containsString="0" containsBlank="1" minDate="1899-12-30T08:00:00" maxDate="1899-12-30T21:00:00"/>
    </cacheField>
    <cacheField name="SHIFT-END" numFmtId="0">
      <sharedItems containsNonDate="0" containsDate="1" containsString="0" containsBlank="1" minDate="1899-12-30T08:00:00" maxDate="1899-12-30T21:00:00"/>
    </cacheField>
    <cacheField name="OVERTIME(HOURS)" numFmtId="0">
      <sharedItems containsBlank="1" containsMixedTypes="1" containsNumber="1" minValue="1.0000000000000018" maxValue="11"/>
    </cacheField>
    <cacheField name="TOTAL-HOURS" numFmtId="0">
      <sharedItems containsString="0" containsBlank="1" containsNumber="1" minValue="0" maxValue="23"/>
    </cacheField>
    <cacheField name="HOURLY-RATE" numFmtId="165">
      <sharedItems containsMixedTypes="1" containsNumber="1" minValue="0" maxValue="15.5"/>
    </cacheField>
    <cacheField name="TOTAL-WAGE" numFmtId="165">
      <sharedItems containsSemiMixedTypes="0" containsString="0" containsNumber="1" minValue="0" maxValue="18718.5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d v="2024-06-26T00:00:00"/>
    <s v="Howards House"/>
    <x v="0"/>
    <s v="Permanent"/>
    <x v="0"/>
    <s v="Day"/>
    <d v="1899-12-30T08:00:00"/>
    <d v="1899-12-30T20:00:00"/>
    <b v="0"/>
    <n v="12"/>
    <n v="13.5"/>
    <n v="162"/>
  </r>
  <r>
    <x v="0"/>
    <d v="2024-06-26T00:00:00"/>
    <s v="Howards House"/>
    <x v="0"/>
    <s v="Permanent"/>
    <x v="0"/>
    <s v="Day"/>
    <d v="1899-12-30T08:00:00"/>
    <d v="1899-12-30T20:00:00"/>
    <b v="0"/>
    <n v="12"/>
    <n v="13.5"/>
    <n v="162"/>
  </r>
  <r>
    <x v="0"/>
    <d v="2024-06-26T00:00:00"/>
    <s v="Jericho House"/>
    <x v="1"/>
    <s v="Permanent"/>
    <x v="1"/>
    <s v="Day"/>
    <d v="1899-12-30T08:00:00"/>
    <d v="1899-12-30T20:00:00"/>
    <b v="0"/>
    <n v="12"/>
    <n v="15.5"/>
    <n v="186"/>
  </r>
  <r>
    <x v="0"/>
    <d v="2024-06-26T00:00:00"/>
    <s v="Jericho House"/>
    <x v="2"/>
    <s v="Permanent"/>
    <x v="2"/>
    <s v="Day"/>
    <d v="1899-12-30T08:00:00"/>
    <d v="1899-12-30T20:00:00"/>
    <b v="0"/>
    <n v="12"/>
    <n v="12.5"/>
    <n v="150"/>
  </r>
  <r>
    <x v="0"/>
    <d v="2024-06-26T00:00:00"/>
    <s v="Jericho House"/>
    <x v="3"/>
    <s v="Bank"/>
    <x v="2"/>
    <s v="Day"/>
    <d v="1899-12-30T08:00:00"/>
    <d v="1899-12-30T20:00:00"/>
    <b v="0"/>
    <n v="12"/>
    <n v="12.5"/>
    <n v="150"/>
  </r>
  <r>
    <x v="0"/>
    <d v="2024-06-27T00:00:00"/>
    <s v="Howards House"/>
    <x v="0"/>
    <s v="Permanent"/>
    <x v="0"/>
    <s v="Day"/>
    <d v="1899-12-30T20:00:00"/>
    <d v="1899-12-30T08:00:00"/>
    <b v="0"/>
    <n v="12"/>
    <n v="13.5"/>
    <n v="162"/>
  </r>
  <r>
    <x v="0"/>
    <d v="2024-06-27T00:00:00"/>
    <s v="Howards House"/>
    <x v="4"/>
    <s v="Permanent"/>
    <x v="2"/>
    <s v="Night"/>
    <d v="1899-12-30T20:00:00"/>
    <d v="1899-12-30T08:00:00"/>
    <b v="0"/>
    <n v="12"/>
    <n v="12.5"/>
    <n v="150"/>
  </r>
  <r>
    <x v="0"/>
    <d v="2024-06-27T00:00:00"/>
    <s v="Jericho House"/>
    <x v="5"/>
    <s v="Permanent"/>
    <x v="0"/>
    <s v="Night"/>
    <d v="1899-12-30T20:00:00"/>
    <d v="1899-12-30T08:00:00"/>
    <b v="0"/>
    <n v="12"/>
    <n v="13.5"/>
    <n v="162"/>
  </r>
  <r>
    <x v="0"/>
    <d v="2024-06-27T00:00:00"/>
    <s v="Jericho House"/>
    <x v="6"/>
    <s v="Permanent"/>
    <x v="2"/>
    <s v="Night"/>
    <d v="1899-12-30T20:00:00"/>
    <d v="1899-12-30T08:00:00"/>
    <b v="0"/>
    <n v="12"/>
    <n v="12.5"/>
    <n v="150"/>
  </r>
  <r>
    <x v="0"/>
    <d v="2024-06-27T00:00:00"/>
    <s v="Jericho House"/>
    <x v="7"/>
    <s v="Permanent"/>
    <x v="2"/>
    <s v="Night"/>
    <d v="1899-12-30T20:00:00"/>
    <d v="1899-12-30T08:00:00"/>
    <b v="0"/>
    <n v="12"/>
    <n v="12.5"/>
    <n v="150"/>
  </r>
  <r>
    <x v="1"/>
    <d v="2024-06-27T00:00:00"/>
    <s v="Jericho House"/>
    <x v="1"/>
    <s v="Permanent"/>
    <x v="1"/>
    <s v="Night"/>
    <d v="1899-12-30T08:00:00"/>
    <d v="1899-12-30T20:00:00"/>
    <b v="0"/>
    <n v="12"/>
    <n v="15.5"/>
    <n v="186"/>
  </r>
  <r>
    <x v="1"/>
    <d v="2024-06-27T00:00:00"/>
    <s v="Jericho House"/>
    <x v="2"/>
    <s v="Permanent"/>
    <x v="2"/>
    <s v="Day"/>
    <d v="1899-12-30T08:00:00"/>
    <d v="1899-12-30T20:00:00"/>
    <b v="0"/>
    <n v="12"/>
    <n v="12.5"/>
    <n v="150"/>
  </r>
  <r>
    <x v="1"/>
    <d v="2024-06-27T00:00:00"/>
    <s v="Jericho House"/>
    <x v="8"/>
    <s v="Permanent"/>
    <x v="2"/>
    <s v="Day"/>
    <d v="1899-12-30T08:00:00"/>
    <d v="1899-12-30T20:00:00"/>
    <b v="0"/>
    <n v="12"/>
    <n v="12.5"/>
    <n v="150"/>
  </r>
  <r>
    <x v="1"/>
    <d v="2024-06-27T00:00:00"/>
    <s v="Howards House"/>
    <x v="9"/>
    <s v="Permanent"/>
    <x v="1"/>
    <s v="Day"/>
    <d v="1899-12-30T08:00:00"/>
    <d v="1899-12-30T20:00:00"/>
    <b v="0"/>
    <n v="12"/>
    <n v="15.5"/>
    <n v="186"/>
  </r>
  <r>
    <x v="1"/>
    <d v="2024-06-27T00:00:00"/>
    <s v="Howards House"/>
    <x v="10"/>
    <s v="Permanent"/>
    <x v="0"/>
    <s v="Day"/>
    <d v="1899-12-30T08:00:00"/>
    <d v="1899-12-30T20:00:00"/>
    <b v="0"/>
    <n v="12"/>
    <n v="13.5"/>
    <n v="162"/>
  </r>
  <r>
    <x v="1"/>
    <d v="2024-06-28T00:00:00"/>
    <s v="Howards House"/>
    <x v="0"/>
    <s v="Permanent"/>
    <x v="0"/>
    <s v="Day"/>
    <d v="1899-12-30T20:00:00"/>
    <d v="1899-12-30T08:00:00"/>
    <b v="0"/>
    <n v="12"/>
    <n v="13.5"/>
    <n v="162"/>
  </r>
  <r>
    <x v="1"/>
    <d v="2024-06-28T00:00:00"/>
    <s v="Howards House"/>
    <x v="4"/>
    <s v="Permanent"/>
    <x v="2"/>
    <s v="Night"/>
    <d v="1899-12-30T20:00:00"/>
    <d v="1899-12-30T08:00:00"/>
    <b v="0"/>
    <n v="12"/>
    <n v="12.5"/>
    <n v="150"/>
  </r>
  <r>
    <x v="1"/>
    <d v="2024-06-28T00:00:00"/>
    <s v="Jericho House"/>
    <x v="5"/>
    <s v="Permanent"/>
    <x v="0"/>
    <s v="Night"/>
    <d v="1899-12-30T20:00:00"/>
    <d v="1899-12-30T08:00:00"/>
    <b v="0"/>
    <n v="12"/>
    <n v="13.5"/>
    <n v="162"/>
  </r>
  <r>
    <x v="1"/>
    <d v="2024-06-28T00:00:00"/>
    <s v="Jericho House"/>
    <x v="6"/>
    <s v="Permanent"/>
    <x v="2"/>
    <s v="Night"/>
    <d v="1899-12-30T20:00:00"/>
    <d v="1899-12-30T08:00:00"/>
    <b v="0"/>
    <n v="12"/>
    <n v="12.5"/>
    <n v="150"/>
  </r>
  <r>
    <x v="1"/>
    <d v="2024-06-28T00:00:00"/>
    <s v="Jericho House"/>
    <x v="11"/>
    <s v="Bank"/>
    <x v="2"/>
    <s v="Night"/>
    <d v="1899-12-30T20:00:00"/>
    <d v="1899-12-30T08:00:00"/>
    <b v="0"/>
    <n v="12"/>
    <n v="12.5"/>
    <n v="150"/>
  </r>
  <r>
    <x v="2"/>
    <d v="2024-06-28T00:00:00"/>
    <s v="Jericho House"/>
    <x v="12"/>
    <s v="Permanent"/>
    <x v="1"/>
    <s v="Night"/>
    <d v="1899-12-30T08:00:00"/>
    <d v="1899-12-30T20:00:00"/>
    <b v="0"/>
    <n v="12"/>
    <n v="15.5"/>
    <n v="186"/>
  </r>
  <r>
    <x v="2"/>
    <d v="2024-06-28T00:00:00"/>
    <s v="Jericho House"/>
    <x v="8"/>
    <s v="Permanent"/>
    <x v="2"/>
    <s v="Day"/>
    <d v="1899-12-30T08:00:00"/>
    <d v="1899-12-30T20:00:00"/>
    <b v="0"/>
    <n v="12"/>
    <n v="12.5"/>
    <n v="150"/>
  </r>
  <r>
    <x v="2"/>
    <d v="2024-06-28T00:00:00"/>
    <s v="Jericho House"/>
    <x v="6"/>
    <s v="Permanent"/>
    <x v="2"/>
    <s v="Day"/>
    <d v="1899-12-30T08:00:00"/>
    <d v="1899-12-30T20:00:00"/>
    <b v="0"/>
    <n v="12"/>
    <n v="12.5"/>
    <n v="150"/>
  </r>
  <r>
    <x v="2"/>
    <d v="2024-06-28T00:00:00"/>
    <s v="Howards House"/>
    <x v="0"/>
    <s v="Permanent"/>
    <x v="0"/>
    <s v="Day"/>
    <d v="1899-12-30T08:00:00"/>
    <d v="1899-12-30T20:00:00"/>
    <b v="0"/>
    <n v="12"/>
    <n v="13.5"/>
    <n v="162"/>
  </r>
  <r>
    <x v="2"/>
    <d v="2024-06-28T00:00:00"/>
    <s v="Howards House"/>
    <x v="2"/>
    <s v="Permanent"/>
    <x v="2"/>
    <s v="Day"/>
    <d v="1899-12-30T08:00:00"/>
    <d v="1899-12-30T21:00:00"/>
    <n v="1.0000000000000018"/>
    <n v="13.000000000000002"/>
    <n v="12.5"/>
    <n v="162.50000000000003"/>
  </r>
  <r>
    <x v="2"/>
    <d v="2024-06-29T00:00:00"/>
    <s v="Jericho House"/>
    <x v="10"/>
    <s v="Permanent"/>
    <x v="0"/>
    <s v="Day"/>
    <d v="1899-12-30T20:00:00"/>
    <d v="1899-12-30T08:00:00"/>
    <b v="0"/>
    <n v="12"/>
    <n v="13.5"/>
    <n v="162"/>
  </r>
  <r>
    <x v="2"/>
    <d v="2024-06-29T00:00:00"/>
    <s v="Jericho House"/>
    <x v="7"/>
    <s v="Permanent"/>
    <x v="2"/>
    <s v="Night"/>
    <d v="1899-12-30T20:00:00"/>
    <d v="1899-12-30T08:00:00"/>
    <b v="0"/>
    <n v="12"/>
    <n v="12.5"/>
    <n v="150"/>
  </r>
  <r>
    <x v="2"/>
    <d v="2024-06-29T00:00:00"/>
    <s v="Jericho House"/>
    <x v="11"/>
    <s v="Bank"/>
    <x v="2"/>
    <s v="Night"/>
    <d v="1899-12-30T20:00:00"/>
    <d v="1899-12-30T08:00:00"/>
    <b v="0"/>
    <n v="12"/>
    <n v="12.5"/>
    <n v="150"/>
  </r>
  <r>
    <x v="2"/>
    <d v="2024-06-29T00:00:00"/>
    <s v="Howards House"/>
    <x v="4"/>
    <s v="Permanent"/>
    <x v="2"/>
    <s v="Night"/>
    <d v="1899-12-30T21:00:00"/>
    <d v="1899-12-30T08:00:00"/>
    <b v="0"/>
    <n v="10.999999999999998"/>
    <n v="12.5"/>
    <n v="137.49999999999997"/>
  </r>
  <r>
    <x v="2"/>
    <d v="2024-06-29T00:00:00"/>
    <s v="Howards House"/>
    <x v="13"/>
    <s v="Permanent"/>
    <x v="2"/>
    <s v="Night"/>
    <d v="1899-12-30T20:00:00"/>
    <d v="1899-12-30T08:00:00"/>
    <b v="0"/>
    <n v="12"/>
    <n v="12.5"/>
    <n v="150"/>
  </r>
  <r>
    <x v="3"/>
    <d v="2024-06-29T00:00:00"/>
    <s v="Jericho House"/>
    <x v="12"/>
    <s v="Permanent"/>
    <x v="1"/>
    <s v="Night"/>
    <d v="1899-12-30T08:00:00"/>
    <d v="1899-12-30T20:00:00"/>
    <b v="0"/>
    <n v="12"/>
    <n v="15.5"/>
    <n v="186"/>
  </r>
  <r>
    <x v="3"/>
    <d v="2024-06-29T00:00:00"/>
    <s v="Jericho House"/>
    <x v="8"/>
    <s v="Permanent"/>
    <x v="2"/>
    <s v="Day"/>
    <d v="1899-12-30T08:00:00"/>
    <d v="1899-12-30T20:00:00"/>
    <b v="0"/>
    <n v="12"/>
    <n v="12.5"/>
    <n v="150"/>
  </r>
  <r>
    <x v="3"/>
    <d v="2024-06-29T00:00:00"/>
    <s v="Jericho House"/>
    <x v="14"/>
    <s v="Bank"/>
    <x v="2"/>
    <s v="Day"/>
    <d v="1899-12-30T08:00:00"/>
    <d v="1899-12-30T20:00:00"/>
    <b v="0"/>
    <n v="12"/>
    <n v="12.5"/>
    <n v="150"/>
  </r>
  <r>
    <x v="3"/>
    <d v="2024-06-29T00:00:00"/>
    <s v="Howards House"/>
    <x v="0"/>
    <s v="Permanent"/>
    <x v="0"/>
    <s v="Day"/>
    <d v="1899-12-30T08:00:00"/>
    <d v="1899-12-30T20:00:00"/>
    <b v="0"/>
    <n v="12"/>
    <n v="13.5"/>
    <n v="162"/>
  </r>
  <r>
    <x v="3"/>
    <d v="2024-06-29T00:00:00"/>
    <s v="Howards House"/>
    <x v="13"/>
    <s v="Permanent"/>
    <x v="2"/>
    <s v="Day"/>
    <d v="1899-12-30T08:00:00"/>
    <d v="1899-12-30T20:00:00"/>
    <b v="0"/>
    <n v="12"/>
    <n v="12.5"/>
    <n v="150"/>
  </r>
  <r>
    <x v="3"/>
    <d v="2024-06-30T00:00:00"/>
    <s v="Jericho House"/>
    <x v="15"/>
    <s v="Permanent"/>
    <x v="0"/>
    <s v="Day"/>
    <d v="1899-12-30T20:00:00"/>
    <d v="1899-12-30T08:00:00"/>
    <b v="0"/>
    <n v="12"/>
    <n v="13.5"/>
    <n v="162"/>
  </r>
  <r>
    <x v="3"/>
    <d v="2024-06-30T00:00:00"/>
    <s v="Jericho House"/>
    <x v="7"/>
    <s v="Permanent"/>
    <x v="2"/>
    <s v="Night"/>
    <d v="1899-12-30T20:00:00"/>
    <d v="1899-12-30T08:00:00"/>
    <b v="0"/>
    <n v="12"/>
    <n v="12.5"/>
    <n v="150"/>
  </r>
  <r>
    <x v="3"/>
    <d v="2024-06-30T00:00:00"/>
    <s v="Jericho House"/>
    <x v="6"/>
    <s v="Permanent"/>
    <x v="2"/>
    <s v="Night"/>
    <d v="1899-12-30T20:00:00"/>
    <d v="1899-12-30T08:00:00"/>
    <b v="0"/>
    <n v="12"/>
    <n v="12.5"/>
    <n v="150"/>
  </r>
  <r>
    <x v="3"/>
    <d v="2024-06-30T00:00:00"/>
    <s v="Howards House"/>
    <x v="10"/>
    <s v="Permanent"/>
    <x v="0"/>
    <s v="Night"/>
    <d v="1899-12-30T20:00:00"/>
    <d v="1899-12-30T08:00:00"/>
    <b v="0"/>
    <n v="12"/>
    <n v="13.5"/>
    <n v="162"/>
  </r>
  <r>
    <x v="3"/>
    <d v="2024-06-30T00:00:00"/>
    <s v="Howards House"/>
    <x v="11"/>
    <s v="Bank"/>
    <x v="2"/>
    <s v="Night"/>
    <d v="1899-12-30T20:00:00"/>
    <d v="1899-12-30T08:00:00"/>
    <b v="0"/>
    <n v="12"/>
    <n v="12.5"/>
    <n v="150"/>
  </r>
  <r>
    <x v="4"/>
    <d v="2024-06-30T00:00:00"/>
    <s v="Jericho House"/>
    <x v="12"/>
    <s v="Permanent"/>
    <x v="1"/>
    <s v="Night"/>
    <d v="1899-12-30T08:00:00"/>
    <d v="1899-12-30T20:00:00"/>
    <b v="0"/>
    <n v="12"/>
    <n v="15.5"/>
    <n v="186"/>
  </r>
  <r>
    <x v="4"/>
    <d v="2024-06-30T00:00:00"/>
    <s v="Jericho House"/>
    <x v="8"/>
    <s v="Permanent"/>
    <x v="2"/>
    <s v="Day"/>
    <d v="1899-12-30T08:00:00"/>
    <d v="1899-12-30T20:00:00"/>
    <b v="0"/>
    <n v="12"/>
    <n v="12.5"/>
    <n v="150"/>
  </r>
  <r>
    <x v="4"/>
    <d v="2024-06-30T00:00:00"/>
    <s v="Jericho House"/>
    <x v="3"/>
    <s v="Bank"/>
    <x v="2"/>
    <s v="Day"/>
    <d v="1899-12-30T08:00:00"/>
    <d v="1899-12-30T20:00:00"/>
    <b v="0"/>
    <n v="12"/>
    <n v="12.5"/>
    <n v="150"/>
  </r>
  <r>
    <x v="4"/>
    <d v="2024-06-30T00:00:00"/>
    <s v="Howards House"/>
    <x v="0"/>
    <s v="Permanent"/>
    <x v="0"/>
    <s v="Day"/>
    <d v="1899-12-30T08:00:00"/>
    <d v="1899-12-30T20:00:00"/>
    <b v="0"/>
    <n v="12"/>
    <n v="13.5"/>
    <n v="162"/>
  </r>
  <r>
    <x v="4"/>
    <d v="2024-06-30T00:00:00"/>
    <s v="Howards House"/>
    <x v="13"/>
    <s v="Permanent"/>
    <x v="2"/>
    <s v="Day"/>
    <d v="1899-12-30T08:00:00"/>
    <d v="1899-12-30T20:00:00"/>
    <b v="0"/>
    <n v="12"/>
    <n v="12.5"/>
    <n v="150"/>
  </r>
  <r>
    <x v="4"/>
    <d v="2024-07-01T00:00:00"/>
    <s v="Jericho House"/>
    <x v="10"/>
    <s v="Permanent"/>
    <x v="0"/>
    <s v="Night"/>
    <d v="1899-12-30T20:00:00"/>
    <d v="1899-12-30T08:00:00"/>
    <b v="0"/>
    <n v="12"/>
    <n v="13.5"/>
    <n v="162"/>
  </r>
  <r>
    <x v="4"/>
    <d v="2024-07-01T00:00:00"/>
    <s v="Jericho House"/>
    <x v="7"/>
    <s v="Permanent"/>
    <x v="2"/>
    <s v="Night"/>
    <d v="1899-12-30T20:00:00"/>
    <d v="1899-12-30T08:00:00"/>
    <b v="0"/>
    <n v="12"/>
    <n v="12.5"/>
    <n v="150"/>
  </r>
  <r>
    <x v="4"/>
    <d v="2024-07-01T00:00:00"/>
    <s v="Jericho House"/>
    <x v="6"/>
    <s v="Permanent"/>
    <x v="2"/>
    <s v="Night"/>
    <d v="1899-12-30T20:00:00"/>
    <d v="1899-12-30T08:00:00"/>
    <b v="0"/>
    <n v="12"/>
    <n v="12.5"/>
    <n v="150"/>
  </r>
  <r>
    <x v="4"/>
    <d v="2024-07-01T00:00:00"/>
    <s v="Howards House"/>
    <x v="0"/>
    <s v="Permanent"/>
    <x v="0"/>
    <s v="Night"/>
    <d v="1899-12-30T20:00:00"/>
    <d v="1899-12-30T08:00:00"/>
    <b v="0"/>
    <n v="12"/>
    <n v="13.5"/>
    <n v="162"/>
  </r>
  <r>
    <x v="4"/>
    <d v="2024-07-01T00:00:00"/>
    <s v="Howards House"/>
    <x v="16"/>
    <s v="Permanent"/>
    <x v="2"/>
    <s v="Night"/>
    <d v="1899-12-30T20:00:00"/>
    <d v="1899-12-30T08:00:00"/>
    <b v="0"/>
    <n v="12"/>
    <n v="12.5"/>
    <n v="150"/>
  </r>
  <r>
    <x v="5"/>
    <d v="2024-07-01T00:00:00"/>
    <s v="Jericho House"/>
    <x v="1"/>
    <s v="Permanent"/>
    <x v="1"/>
    <s v="Day"/>
    <d v="1899-12-30T08:00:00"/>
    <d v="1899-12-30T20:00:00"/>
    <b v="0"/>
    <n v="12"/>
    <n v="15.5"/>
    <n v="186"/>
  </r>
  <r>
    <x v="5"/>
    <d v="2024-07-01T00:00:00"/>
    <s v="Jericho House"/>
    <x v="6"/>
    <s v="Permanent"/>
    <x v="2"/>
    <s v="Day"/>
    <d v="1899-12-30T08:00:00"/>
    <d v="1899-12-30T20:00:00"/>
    <b v="0"/>
    <n v="12"/>
    <n v="12.5"/>
    <n v="150"/>
  </r>
  <r>
    <x v="5"/>
    <d v="2024-07-01T00:00:00"/>
    <s v="Jericho House"/>
    <x v="3"/>
    <s v="Bank"/>
    <x v="2"/>
    <s v="Day"/>
    <d v="1899-12-30T08:00:00"/>
    <d v="1899-12-30T20:00:00"/>
    <b v="0"/>
    <n v="12"/>
    <n v="12.5"/>
    <n v="150"/>
  </r>
  <r>
    <x v="5"/>
    <d v="2024-07-01T00:00:00"/>
    <s v="Howards House"/>
    <x v="9"/>
    <s v="Permanent"/>
    <x v="1"/>
    <s v="Day"/>
    <d v="1899-12-30T08:00:00"/>
    <d v="1899-12-30T20:00:00"/>
    <b v="0"/>
    <n v="12"/>
    <n v="15.5"/>
    <n v="186"/>
  </r>
  <r>
    <x v="5"/>
    <d v="2024-07-01T00:00:00"/>
    <s v="Howards House"/>
    <x v="4"/>
    <s v="Permanent"/>
    <x v="2"/>
    <s v="Day"/>
    <d v="1899-12-30T08:00:00"/>
    <d v="1899-12-30T20:00:00"/>
    <b v="0"/>
    <n v="12"/>
    <n v="12.5"/>
    <n v="150"/>
  </r>
  <r>
    <x v="5"/>
    <d v="2024-07-02T00:00:00"/>
    <s v="Jericho House"/>
    <x v="5"/>
    <s v="Permanent"/>
    <x v="0"/>
    <s v="Night"/>
    <d v="1899-12-30T20:00:00"/>
    <d v="1899-12-30T08:00:00"/>
    <b v="0"/>
    <n v="12"/>
    <n v="13.5"/>
    <n v="162"/>
  </r>
  <r>
    <x v="5"/>
    <d v="2024-07-02T00:00:00"/>
    <s v="Jericho House"/>
    <x v="2"/>
    <s v="Permanent"/>
    <x v="2"/>
    <s v="Night"/>
    <d v="1899-12-30T20:00:00"/>
    <d v="1899-12-30T08:00:00"/>
    <b v="0"/>
    <n v="12"/>
    <n v="12.5"/>
    <n v="150"/>
  </r>
  <r>
    <x v="5"/>
    <d v="2024-07-02T00:00:00"/>
    <s v="Jericho House"/>
    <x v="13"/>
    <s v="Permanent"/>
    <x v="2"/>
    <s v="Night"/>
    <d v="1899-12-30T20:00:00"/>
    <d v="1899-12-30T08:00:00"/>
    <b v="0"/>
    <n v="12"/>
    <n v="12.5"/>
    <n v="150"/>
  </r>
  <r>
    <x v="5"/>
    <d v="2024-07-02T00:00:00"/>
    <s v="Howards House"/>
    <x v="10"/>
    <s v="Permanent"/>
    <x v="0"/>
    <s v="Night"/>
    <d v="1899-12-30T20:00:00"/>
    <d v="1899-12-30T08:00:00"/>
    <b v="0"/>
    <n v="12"/>
    <n v="13.5"/>
    <n v="162"/>
  </r>
  <r>
    <x v="5"/>
    <d v="2024-07-02T00:00:00"/>
    <s v="Howards House"/>
    <x v="16"/>
    <s v="Permanent"/>
    <x v="2"/>
    <s v="Night"/>
    <d v="1899-12-30T20:00:00"/>
    <d v="1899-12-30T08:00:00"/>
    <b v="0"/>
    <n v="12"/>
    <n v="12.5"/>
    <n v="150"/>
  </r>
  <r>
    <x v="6"/>
    <d v="2024-07-02T00:00:00"/>
    <s v="Jericho House"/>
    <x v="1"/>
    <s v="Permanent"/>
    <x v="1"/>
    <s v="Day"/>
    <d v="1899-12-30T08:00:00"/>
    <d v="1899-12-30T20:00:00"/>
    <b v="0"/>
    <n v="12"/>
    <n v="15.5"/>
    <n v="186"/>
  </r>
  <r>
    <x v="6"/>
    <d v="2024-07-02T00:00:00"/>
    <s v="Jericho House"/>
    <x v="6"/>
    <s v="Permanent"/>
    <x v="2"/>
    <s v="Day"/>
    <d v="1899-12-30T08:00:00"/>
    <d v="1899-12-30T20:00:00"/>
    <b v="0"/>
    <n v="12"/>
    <n v="12.5"/>
    <n v="150"/>
  </r>
  <r>
    <x v="6"/>
    <d v="2024-07-02T00:00:00"/>
    <s v="Howards House"/>
    <x v="9"/>
    <s v="Permanent"/>
    <x v="1"/>
    <s v="Day"/>
    <d v="1899-12-30T08:00:00"/>
    <d v="1899-12-30T20:00:00"/>
    <b v="0"/>
    <n v="12"/>
    <n v="15.5"/>
    <n v="186"/>
  </r>
  <r>
    <x v="6"/>
    <d v="2024-07-02T00:00:00"/>
    <s v="Howards House"/>
    <x v="4"/>
    <s v="Permanent"/>
    <x v="2"/>
    <s v="Day"/>
    <d v="1899-12-30T08:00:00"/>
    <d v="1899-12-30T20:00:00"/>
    <b v="0"/>
    <n v="12"/>
    <n v="12.5"/>
    <n v="150"/>
  </r>
  <r>
    <x v="6"/>
    <d v="2024-07-03T00:00:00"/>
    <s v="Jericho House"/>
    <x v="5"/>
    <s v="Permanent"/>
    <x v="0"/>
    <s v="Night"/>
    <d v="1899-12-30T20:00:00"/>
    <d v="1899-12-30T08:00:00"/>
    <b v="0"/>
    <n v="12"/>
    <n v="13.5"/>
    <n v="162"/>
  </r>
  <r>
    <x v="6"/>
    <d v="2024-07-03T00:00:00"/>
    <s v="Jericho House"/>
    <x v="2"/>
    <s v="Permanent"/>
    <x v="2"/>
    <s v="Night"/>
    <d v="1899-12-30T20:00:00"/>
    <d v="1899-12-30T08:00:00"/>
    <b v="0"/>
    <n v="12"/>
    <n v="12.5"/>
    <n v="150"/>
  </r>
  <r>
    <x v="6"/>
    <d v="2024-07-03T00:00:00"/>
    <s v="Howards House"/>
    <x v="15"/>
    <s v="Permanent"/>
    <x v="0"/>
    <s v="Night"/>
    <d v="1899-12-30T20:00:00"/>
    <d v="1899-12-30T08:00:00"/>
    <b v="0"/>
    <n v="12"/>
    <n v="13.5"/>
    <n v="162"/>
  </r>
  <r>
    <x v="6"/>
    <d v="2024-07-03T00:00:00"/>
    <s v="Howards House"/>
    <x v="16"/>
    <s v="Permanent"/>
    <x v="2"/>
    <s v="Night"/>
    <d v="1899-12-30T20:00:00"/>
    <d v="1899-12-30T08:00:00"/>
    <b v="0"/>
    <n v="12"/>
    <n v="12.5"/>
    <n v="150"/>
  </r>
  <r>
    <x v="7"/>
    <d v="2024-07-03T00:00:00"/>
    <s v="Jericho House"/>
    <x v="12"/>
    <s v="Permanent"/>
    <x v="1"/>
    <s v="Day"/>
    <d v="1899-12-30T08:00:00"/>
    <d v="1899-12-30T20:00:00"/>
    <b v="0"/>
    <n v="12"/>
    <n v="15.5"/>
    <n v="186"/>
  </r>
  <r>
    <x v="7"/>
    <d v="2024-07-03T00:00:00"/>
    <s v="Jericho House"/>
    <x v="7"/>
    <s v="Permanent"/>
    <x v="2"/>
    <s v="Day"/>
    <d v="1899-12-30T08:00:00"/>
    <d v="1899-12-30T20:00:00"/>
    <b v="0"/>
    <n v="12"/>
    <n v="12.5"/>
    <n v="150"/>
  </r>
  <r>
    <x v="7"/>
    <d v="2024-07-03T00:00:00"/>
    <s v="Howards House"/>
    <x v="10"/>
    <s v="Permanent"/>
    <x v="0"/>
    <s v="Day"/>
    <d v="1899-12-30T08:00:00"/>
    <d v="1899-12-30T20:00:00"/>
    <b v="0"/>
    <n v="12"/>
    <n v="13.5"/>
    <n v="162"/>
  </r>
  <r>
    <x v="7"/>
    <d v="2024-07-03T00:00:00"/>
    <s v="Howards House"/>
    <x v="3"/>
    <s v="Bank"/>
    <x v="2"/>
    <s v="Day"/>
    <d v="1899-12-30T08:00:00"/>
    <d v="1899-12-30T20:00:00"/>
    <b v="0"/>
    <n v="12"/>
    <n v="12.5"/>
    <n v="150"/>
  </r>
  <r>
    <x v="7"/>
    <d v="2024-07-04T00:00:00"/>
    <s v="Howards House"/>
    <x v="15"/>
    <s v="Permanent"/>
    <x v="0"/>
    <s v="Night"/>
    <d v="1899-12-30T20:00:00"/>
    <d v="1899-12-30T08:00:00"/>
    <b v="0"/>
    <n v="12"/>
    <n v="13.5"/>
    <n v="162"/>
  </r>
  <r>
    <x v="7"/>
    <d v="2024-07-04T00:00:00"/>
    <s v="Howards House"/>
    <x v="7"/>
    <s v="Permanent"/>
    <x v="2"/>
    <s v="Night"/>
    <d v="1899-12-30T20:00:00"/>
    <d v="1899-12-30T08:00:00"/>
    <b v="0"/>
    <n v="12"/>
    <n v="12.5"/>
    <n v="150"/>
  </r>
  <r>
    <x v="7"/>
    <d v="2024-07-04T00:00:00"/>
    <s v="Jericho House"/>
    <x v="5"/>
    <s v="Permanent"/>
    <x v="0"/>
    <s v="Night"/>
    <d v="1899-12-30T20:00:00"/>
    <d v="1899-12-30T08:00:00"/>
    <b v="0"/>
    <n v="12"/>
    <n v="13.5"/>
    <n v="162"/>
  </r>
  <r>
    <x v="7"/>
    <d v="2024-07-04T00:00:00"/>
    <s v="Jericho House"/>
    <x v="13"/>
    <s v="Permanent"/>
    <x v="2"/>
    <s v="Night"/>
    <d v="1899-12-30T20:00:00"/>
    <d v="1899-12-30T08:00:00"/>
    <b v="0"/>
    <n v="12"/>
    <n v="12.5"/>
    <n v="150"/>
  </r>
  <r>
    <x v="8"/>
    <d v="2024-07-04T00:00:00"/>
    <s v="Howards House"/>
    <x v="17"/>
    <s v="Permanent"/>
    <x v="3"/>
    <s v="Day"/>
    <d v="1899-12-30T08:00:00"/>
    <d v="1899-12-30T20:00:00"/>
    <b v="0"/>
    <n v="12"/>
    <n v="0"/>
    <n v="0"/>
  </r>
  <r>
    <x v="8"/>
    <d v="2024-07-04T00:00:00"/>
    <s v="Howards House"/>
    <x v="16"/>
    <s v="Permanent"/>
    <x v="2"/>
    <s v="Day"/>
    <d v="1899-12-30T08:00:00"/>
    <d v="1899-12-30T20:00:00"/>
    <b v="0"/>
    <n v="12"/>
    <n v="12.5"/>
    <n v="150"/>
  </r>
  <r>
    <x v="8"/>
    <d v="2024-07-04T00:00:00"/>
    <s v="Jericho House"/>
    <x v="5"/>
    <s v="Permanent"/>
    <x v="0"/>
    <s v="Day"/>
    <d v="1899-12-30T08:00:00"/>
    <d v="1899-12-30T20:00:00"/>
    <b v="0"/>
    <n v="12"/>
    <n v="13.5"/>
    <n v="162"/>
  </r>
  <r>
    <x v="8"/>
    <d v="2024-07-04T00:00:00"/>
    <s v="Jericho House"/>
    <x v="8"/>
    <s v="Permanent"/>
    <x v="2"/>
    <s v="Day"/>
    <d v="1899-12-30T08:00:00"/>
    <d v="1899-12-30T20:00:00"/>
    <b v="0"/>
    <n v="12"/>
    <n v="12.5"/>
    <n v="150"/>
  </r>
  <r>
    <x v="8"/>
    <d v="2024-07-05T00:00:00"/>
    <s v="Howards House"/>
    <x v="10"/>
    <s v="Permanent"/>
    <x v="0"/>
    <s v="Night"/>
    <d v="1899-12-30T20:00:00"/>
    <d v="1899-12-30T19:00:00"/>
    <n v="11"/>
    <n v="23"/>
    <n v="13.5"/>
    <n v="310.5"/>
  </r>
  <r>
    <x v="8"/>
    <d v="2024-07-05T00:00:00"/>
    <s v="Howards House"/>
    <x v="3"/>
    <s v="Bank"/>
    <x v="2"/>
    <s v="Night"/>
    <d v="1899-12-30T20:00:00"/>
    <d v="1899-12-30T08:00:00"/>
    <b v="0"/>
    <n v="12"/>
    <n v="12.5"/>
    <n v="150"/>
  </r>
  <r>
    <x v="8"/>
    <d v="2024-07-05T00:00:00"/>
    <s v="Jericho House"/>
    <x v="15"/>
    <s v="Permanent"/>
    <x v="0"/>
    <s v="Night"/>
    <d v="1899-12-30T20:00:00"/>
    <d v="1899-12-30T08:00:00"/>
    <b v="0"/>
    <n v="12"/>
    <n v="13.5"/>
    <n v="162"/>
  </r>
  <r>
    <x v="8"/>
    <d v="2024-07-05T00:00:00"/>
    <s v="Jericho House"/>
    <x v="11"/>
    <s v="Bank"/>
    <x v="2"/>
    <s v="Night"/>
    <d v="1899-12-30T20:00:00"/>
    <d v="1899-12-30T08:00:00"/>
    <b v="0"/>
    <n v="12"/>
    <n v="12.5"/>
    <n v="150"/>
  </r>
  <r>
    <x v="8"/>
    <d v="2024-07-05T00:00:00"/>
    <s v="Jericho House"/>
    <x v="7"/>
    <s v="Permanent"/>
    <x v="2"/>
    <s v="Night"/>
    <d v="1899-12-30T20:00:00"/>
    <d v="1899-12-30T08:00:00"/>
    <b v="0"/>
    <n v="12"/>
    <n v="12.5"/>
    <n v="150"/>
  </r>
  <r>
    <x v="9"/>
    <d v="2024-07-05T00:00:00"/>
    <s v="Howards House"/>
    <x v="9"/>
    <s v="Permanent"/>
    <x v="1"/>
    <s v="Day"/>
    <d v="1899-12-30T08:00:00"/>
    <d v="1899-12-30T20:00:00"/>
    <b v="0"/>
    <n v="12"/>
    <n v="15.5"/>
    <n v="186"/>
  </r>
  <r>
    <x v="9"/>
    <d v="2024-07-05T00:00:00"/>
    <s v="Howards House"/>
    <x v="4"/>
    <s v="Permanent"/>
    <x v="2"/>
    <s v="Day"/>
    <d v="1899-12-30T08:00:00"/>
    <d v="1899-12-30T20:00:00"/>
    <b v="0"/>
    <n v="12"/>
    <n v="12.5"/>
    <n v="150"/>
  </r>
  <r>
    <x v="9"/>
    <d v="2024-07-05T00:00:00"/>
    <s v="Jericho House"/>
    <x v="12"/>
    <s v="Permanent"/>
    <x v="1"/>
    <s v="Day"/>
    <d v="1899-12-30T08:00:00"/>
    <d v="1899-12-30T20:00:00"/>
    <b v="0"/>
    <n v="12"/>
    <n v="15.5"/>
    <n v="186"/>
  </r>
  <r>
    <x v="9"/>
    <d v="2024-07-05T00:00:00"/>
    <s v="Jericho House"/>
    <x v="6"/>
    <s v="Permanent"/>
    <x v="2"/>
    <s v="Day"/>
    <d v="1899-12-30T08:00:00"/>
    <d v="1899-12-30T20:00:00"/>
    <b v="0"/>
    <n v="12"/>
    <n v="12.5"/>
    <n v="150"/>
  </r>
  <r>
    <x v="9"/>
    <d v="2024-07-06T00:00:00"/>
    <s v="Howards House"/>
    <x v="6"/>
    <s v="Permanent"/>
    <x v="2"/>
    <s v="Night"/>
    <d v="1899-12-30T08:00:00"/>
    <d v="1899-12-30T20:00:00"/>
    <b v="0"/>
    <n v="12"/>
    <n v="12.5"/>
    <n v="150"/>
  </r>
  <r>
    <x v="9"/>
    <d v="2024-07-06T00:00:00"/>
    <s v="Howards House"/>
    <x v="3"/>
    <s v="Bank"/>
    <x v="2"/>
    <s v="Night"/>
    <d v="1899-12-30T08:00:00"/>
    <d v="1899-12-30T20:00:00"/>
    <b v="0"/>
    <n v="12"/>
    <n v="12.5"/>
    <n v="150"/>
  </r>
  <r>
    <x v="9"/>
    <d v="2024-07-06T00:00:00"/>
    <s v="Jericho House"/>
    <x v="16"/>
    <s v="Permanent"/>
    <x v="2"/>
    <s v="Night"/>
    <d v="1899-12-30T20:00:00"/>
    <d v="1899-12-30T08:00:00"/>
    <b v="0"/>
    <n v="12"/>
    <n v="12.5"/>
    <n v="150"/>
  </r>
  <r>
    <x v="9"/>
    <d v="2024-07-06T00:00:00"/>
    <s v="Jericho House"/>
    <x v="2"/>
    <s v="Permanent"/>
    <x v="2"/>
    <s v="Night"/>
    <d v="1899-12-30T20:00:00"/>
    <d v="1899-12-30T08:00:00"/>
    <b v="0"/>
    <n v="12"/>
    <n v="12.5"/>
    <n v="150"/>
  </r>
  <r>
    <x v="9"/>
    <d v="2024-07-06T00:00:00"/>
    <s v="Jericho House"/>
    <x v="7"/>
    <s v="Permanent"/>
    <x v="2"/>
    <s v="Night"/>
    <d v="1899-12-30T20:00:00"/>
    <d v="1899-12-30T08:00:00"/>
    <b v="0"/>
    <n v="12"/>
    <n v="12.5"/>
    <n v="150"/>
  </r>
  <r>
    <x v="10"/>
    <d v="2024-07-06T00:00:00"/>
    <s v="Howards House"/>
    <x v="9"/>
    <s v="Permanent"/>
    <x v="1"/>
    <s v="Day"/>
    <d v="1899-12-30T20:00:00"/>
    <d v="1899-12-30T08:00:00"/>
    <b v="0"/>
    <n v="12"/>
    <n v="15.5"/>
    <n v="186"/>
  </r>
  <r>
    <x v="10"/>
    <d v="2024-07-06T00:00:00"/>
    <s v="Howards House"/>
    <x v="4"/>
    <s v="Permanent"/>
    <x v="2"/>
    <s v="Day"/>
    <d v="1899-12-30T20:00:00"/>
    <d v="1899-12-30T08:00:00"/>
    <b v="0"/>
    <n v="12"/>
    <n v="12.5"/>
    <n v="150"/>
  </r>
  <r>
    <x v="10"/>
    <d v="2024-07-06T00:00:00"/>
    <s v="Jericho House"/>
    <x v="1"/>
    <s v="Permanent"/>
    <x v="1"/>
    <s v="Day"/>
    <d v="1899-12-30T08:00:00"/>
    <d v="1899-12-30T20:00:00"/>
    <b v="0"/>
    <n v="12"/>
    <n v="15.5"/>
    <n v="186"/>
  </r>
  <r>
    <x v="10"/>
    <d v="2024-07-06T00:00:00"/>
    <s v="Jericho House"/>
    <x v="6"/>
    <s v="Permanent"/>
    <x v="2"/>
    <s v="Day"/>
    <d v="1899-12-30T08:00:00"/>
    <d v="1899-12-30T20:00:00"/>
    <b v="0"/>
    <n v="12"/>
    <n v="12.5"/>
    <n v="150"/>
  </r>
  <r>
    <x v="10"/>
    <d v="2024-07-07T00:00:00"/>
    <s v="Howards House"/>
    <x v="15"/>
    <s v="Permanent"/>
    <x v="0"/>
    <s v="Night"/>
    <d v="1899-12-30T08:00:00"/>
    <d v="1899-12-30T20:00:00"/>
    <b v="0"/>
    <n v="12"/>
    <n v="13.5"/>
    <n v="162"/>
  </r>
  <r>
    <x v="10"/>
    <d v="2024-07-07T00:00:00"/>
    <s v="Howards House"/>
    <x v="16"/>
    <s v="Permanent"/>
    <x v="2"/>
    <s v="Night"/>
    <d v="1899-12-30T08:00:00"/>
    <d v="1899-12-30T20:00:00"/>
    <b v="0"/>
    <n v="12"/>
    <n v="12.5"/>
    <n v="150"/>
  </r>
  <r>
    <x v="10"/>
    <d v="2024-07-07T00:00:00"/>
    <s v="Jericho House"/>
    <x v="5"/>
    <s v="Permanent"/>
    <x v="0"/>
    <s v="Night"/>
    <d v="1899-12-30T20:00:00"/>
    <d v="1899-12-30T08:00:00"/>
    <b v="0"/>
    <n v="12"/>
    <n v="13.5"/>
    <n v="162"/>
  </r>
  <r>
    <x v="10"/>
    <d v="2024-07-07T00:00:00"/>
    <s v="Jericho House"/>
    <x v="2"/>
    <s v="Permanent"/>
    <x v="2"/>
    <s v="Night"/>
    <d v="1899-12-30T20:00:00"/>
    <d v="1899-12-30T08:00:00"/>
    <b v="0"/>
    <n v="12"/>
    <n v="12.5"/>
    <n v="150"/>
  </r>
  <r>
    <x v="11"/>
    <d v="2024-07-07T00:00:00"/>
    <s v="Howards House"/>
    <x v="9"/>
    <s v="Permanent"/>
    <x v="1"/>
    <s v="Day"/>
    <d v="1899-12-30T08:00:00"/>
    <d v="1899-12-30T20:00:00"/>
    <b v="0"/>
    <n v="12"/>
    <n v="15.5"/>
    <n v="186"/>
  </r>
  <r>
    <x v="11"/>
    <d v="2024-07-07T00:00:00"/>
    <s v="Howards House"/>
    <x v="13"/>
    <s v="Permanent"/>
    <x v="2"/>
    <s v="Day"/>
    <d v="1899-12-30T08:00:00"/>
    <d v="1899-12-30T20:00:00"/>
    <b v="0"/>
    <n v="12"/>
    <n v="12.5"/>
    <n v="150"/>
  </r>
  <r>
    <x v="11"/>
    <d v="2024-07-07T00:00:00"/>
    <s v="Jericho House"/>
    <x v="1"/>
    <s v="Permanent"/>
    <x v="1"/>
    <s v="Day"/>
    <d v="1899-12-30T08:00:00"/>
    <d v="1899-12-30T20:00:00"/>
    <b v="0"/>
    <n v="12"/>
    <n v="15.5"/>
    <n v="186"/>
  </r>
  <r>
    <x v="11"/>
    <d v="2024-07-07T00:00:00"/>
    <s v="Jericho House"/>
    <x v="6"/>
    <s v="Permanent"/>
    <x v="2"/>
    <s v="Day"/>
    <d v="1899-12-30T08:00:00"/>
    <d v="1899-12-30T20:00:00"/>
    <b v="0"/>
    <n v="12"/>
    <n v="12.5"/>
    <n v="150"/>
  </r>
  <r>
    <x v="11"/>
    <d v="2024-07-08T00:00:00"/>
    <s v="Howards House"/>
    <x v="10"/>
    <s v="Permanent"/>
    <x v="0"/>
    <s v="Night"/>
    <d v="1899-12-30T20:00:00"/>
    <d v="1899-12-30T08:00:00"/>
    <b v="0"/>
    <n v="12"/>
    <n v="13.5"/>
    <n v="162"/>
  </r>
  <r>
    <x v="11"/>
    <d v="2024-07-08T00:00:00"/>
    <s v="Howards House"/>
    <x v="16"/>
    <s v="Permanent"/>
    <x v="2"/>
    <s v="Night"/>
    <d v="1899-12-30T20:00:00"/>
    <d v="1899-12-30T08:00:00"/>
    <b v="0"/>
    <n v="12"/>
    <n v="12.5"/>
    <n v="150"/>
  </r>
  <r>
    <x v="11"/>
    <d v="2024-07-08T00:00:00"/>
    <s v="Jericho House"/>
    <x v="5"/>
    <s v="Permanent"/>
    <x v="0"/>
    <s v="Night"/>
    <d v="1899-12-30T20:00:00"/>
    <d v="1899-12-30T08:00:00"/>
    <b v="0"/>
    <n v="12"/>
    <n v="13.5"/>
    <n v="162"/>
  </r>
  <r>
    <x v="11"/>
    <d v="2024-07-08T00:00:00"/>
    <s v="Jericho House"/>
    <x v="2"/>
    <s v="Permanent"/>
    <x v="2"/>
    <s v="Night"/>
    <d v="1899-12-30T20:00:00"/>
    <d v="1899-12-30T08:00:00"/>
    <b v="0"/>
    <n v="12"/>
    <n v="12.5"/>
    <n v="150"/>
  </r>
  <r>
    <x v="12"/>
    <d v="2024-07-08T00:00:00"/>
    <s v="Howards House"/>
    <x v="16"/>
    <s v="Permanent"/>
    <x v="2"/>
    <s v="Day"/>
    <d v="1899-12-30T08:00:00"/>
    <d v="1899-12-30T20:00:00"/>
    <b v="0"/>
    <n v="12"/>
    <n v="12.5"/>
    <n v="150"/>
  </r>
  <r>
    <x v="12"/>
    <d v="2024-07-08T00:00:00"/>
    <s v="Howards House"/>
    <x v="4"/>
    <s v="Permanent"/>
    <x v="2"/>
    <s v="Day"/>
    <d v="1899-12-30T08:00:00"/>
    <d v="1899-12-30T20:00:00"/>
    <b v="0"/>
    <n v="12"/>
    <n v="12.5"/>
    <n v="150"/>
  </r>
  <r>
    <x v="12"/>
    <d v="2024-07-08T00:00:00"/>
    <s v="Jericho House"/>
    <x v="12"/>
    <s v="Permanent"/>
    <x v="1"/>
    <s v="Day"/>
    <d v="1899-12-30T08:00:00"/>
    <d v="1899-12-30T20:00:00"/>
    <b v="0"/>
    <n v="12"/>
    <n v="15.5"/>
    <n v="186"/>
  </r>
  <r>
    <x v="12"/>
    <d v="2024-07-08T00:00:00"/>
    <s v="Jericho House"/>
    <x v="8"/>
    <s v="Permanent"/>
    <x v="2"/>
    <s v="Day"/>
    <d v="1899-12-30T08:00:00"/>
    <d v="1899-12-30T20:00:00"/>
    <b v="0"/>
    <n v="12"/>
    <n v="12.5"/>
    <n v="150"/>
  </r>
  <r>
    <x v="12"/>
    <d v="2024-07-09T00:00:00"/>
    <s v="Howards House"/>
    <x v="10"/>
    <s v="Permanent"/>
    <x v="0"/>
    <s v="Night"/>
    <d v="1899-12-30T20:00:00"/>
    <d v="1899-12-30T08:00:00"/>
    <b v="0"/>
    <n v="12"/>
    <n v="13.5"/>
    <n v="162"/>
  </r>
  <r>
    <x v="12"/>
    <d v="2024-07-09T00:00:00"/>
    <s v="Howards House"/>
    <x v="13"/>
    <s v="Permanent"/>
    <x v="2"/>
    <s v="Night"/>
    <d v="1899-12-30T20:00:00"/>
    <d v="1899-12-30T08:00:00"/>
    <b v="0"/>
    <n v="12"/>
    <n v="12.5"/>
    <n v="150"/>
  </r>
  <r>
    <x v="12"/>
    <d v="2024-07-09T00:00:00"/>
    <s v="Jericho House"/>
    <x v="15"/>
    <s v="Permanent"/>
    <x v="0"/>
    <s v="Night"/>
    <d v="1899-12-30T20:00:00"/>
    <d v="1899-12-30T08:00:00"/>
    <b v="0"/>
    <n v="12"/>
    <n v="13.5"/>
    <n v="162"/>
  </r>
  <r>
    <x v="12"/>
    <d v="2024-07-09T00:00:00"/>
    <s v="Jericho House"/>
    <x v="7"/>
    <s v="Permanent"/>
    <x v="2"/>
    <s v="Night"/>
    <d v="1899-12-30T20:00:00"/>
    <d v="1899-12-30T08:00:00"/>
    <b v="0"/>
    <n v="12"/>
    <n v="12.5"/>
    <n v="150"/>
  </r>
  <r>
    <x v="12"/>
    <d v="2024-07-08T00:00:00"/>
    <m/>
    <x v="18"/>
    <n v="0"/>
    <x v="4"/>
    <m/>
    <m/>
    <m/>
    <b v="0"/>
    <n v="0"/>
    <n v="0"/>
    <n v="0"/>
  </r>
  <r>
    <x v="12"/>
    <d v="2024-07-08T00:00:00"/>
    <m/>
    <x v="18"/>
    <n v="0"/>
    <x v="4"/>
    <m/>
    <m/>
    <m/>
    <b v="0"/>
    <n v="0"/>
    <n v="0"/>
    <n v="0"/>
  </r>
  <r>
    <x v="12"/>
    <d v="2024-07-08T00:00:00"/>
    <m/>
    <x v="18"/>
    <n v="0"/>
    <x v="4"/>
    <m/>
    <m/>
    <m/>
    <b v="0"/>
    <n v="0"/>
    <n v="0"/>
    <n v="0"/>
  </r>
  <r>
    <x v="12"/>
    <d v="2024-07-09T00:00:00"/>
    <m/>
    <x v="18"/>
    <n v="0"/>
    <x v="4"/>
    <m/>
    <m/>
    <m/>
    <b v="0"/>
    <n v="0"/>
    <n v="0"/>
    <n v="0"/>
  </r>
  <r>
    <x v="12"/>
    <d v="2024-07-09T00:00:00"/>
    <m/>
    <x v="18"/>
    <n v="0"/>
    <x v="4"/>
    <m/>
    <m/>
    <m/>
    <b v="0"/>
    <n v="0"/>
    <n v="0"/>
    <n v="0"/>
  </r>
  <r>
    <x v="12"/>
    <d v="2024-07-09T00:00:00"/>
    <m/>
    <x v="18"/>
    <n v="0"/>
    <x v="4"/>
    <m/>
    <m/>
    <m/>
    <b v="0"/>
    <n v="0"/>
    <n v="0"/>
    <n v="0"/>
  </r>
  <r>
    <x v="12"/>
    <d v="2024-07-09T00:00:00"/>
    <m/>
    <x v="18"/>
    <n v="0"/>
    <x v="4"/>
    <m/>
    <m/>
    <m/>
    <b v="0"/>
    <n v="0"/>
    <n v="0"/>
    <n v="0"/>
  </r>
  <r>
    <x v="12"/>
    <d v="2024-07-09T00:00:00"/>
    <m/>
    <x v="18"/>
    <n v="0"/>
    <x v="4"/>
    <m/>
    <m/>
    <m/>
    <b v="0"/>
    <n v="0"/>
    <n v="0"/>
    <n v="0"/>
  </r>
  <r>
    <x v="13"/>
    <d v="2024-07-09T00:00:00"/>
    <m/>
    <x v="18"/>
    <n v="0"/>
    <x v="4"/>
    <m/>
    <m/>
    <m/>
    <b v="0"/>
    <n v="0"/>
    <n v="0"/>
    <n v="0"/>
  </r>
  <r>
    <x v="13"/>
    <d v="2024-07-09T00:00:00"/>
    <m/>
    <x v="18"/>
    <n v="0"/>
    <x v="4"/>
    <m/>
    <m/>
    <m/>
    <b v="0"/>
    <n v="0"/>
    <n v="0"/>
    <n v="0"/>
  </r>
  <r>
    <x v="13"/>
    <d v="2024-07-09T00:00:00"/>
    <m/>
    <x v="18"/>
    <n v="0"/>
    <x v="4"/>
    <m/>
    <m/>
    <m/>
    <b v="0"/>
    <n v="0"/>
    <n v="0"/>
    <n v="0"/>
  </r>
  <r>
    <x v="13"/>
    <d v="2024-07-09T00:00:00"/>
    <m/>
    <x v="18"/>
    <n v="0"/>
    <x v="4"/>
    <m/>
    <m/>
    <m/>
    <b v="0"/>
    <n v="0"/>
    <n v="0"/>
    <n v="0"/>
  </r>
  <r>
    <x v="13"/>
    <d v="2024-07-09T00:00:00"/>
    <m/>
    <x v="18"/>
    <n v="0"/>
    <x v="4"/>
    <m/>
    <m/>
    <m/>
    <b v="0"/>
    <n v="0"/>
    <n v="0"/>
    <n v="0"/>
  </r>
  <r>
    <x v="13"/>
    <d v="2024-07-10T00:00:00"/>
    <m/>
    <x v="18"/>
    <n v="0"/>
    <x v="4"/>
    <m/>
    <m/>
    <m/>
    <b v="0"/>
    <n v="0"/>
    <n v="0"/>
    <n v="0"/>
  </r>
  <r>
    <x v="13"/>
    <d v="2024-07-10T00:00:00"/>
    <m/>
    <x v="18"/>
    <n v="0"/>
    <x v="4"/>
    <m/>
    <m/>
    <m/>
    <b v="0"/>
    <n v="0"/>
    <n v="0"/>
    <n v="0"/>
  </r>
  <r>
    <x v="13"/>
    <d v="2024-07-10T00:00:00"/>
    <m/>
    <x v="18"/>
    <n v="0"/>
    <x v="4"/>
    <m/>
    <m/>
    <m/>
    <b v="0"/>
    <n v="0"/>
    <n v="0"/>
    <n v="0"/>
  </r>
  <r>
    <x v="13"/>
    <d v="2024-07-10T00:00:00"/>
    <m/>
    <x v="18"/>
    <n v="0"/>
    <x v="4"/>
    <m/>
    <m/>
    <m/>
    <b v="0"/>
    <n v="0"/>
    <n v="0"/>
    <n v="0"/>
  </r>
  <r>
    <x v="13"/>
    <d v="2024-07-10T00:00:00"/>
    <m/>
    <x v="18"/>
    <n v="0"/>
    <x v="4"/>
    <m/>
    <m/>
    <m/>
    <b v="0"/>
    <n v="0"/>
    <n v="0"/>
    <n v="0"/>
  </r>
  <r>
    <x v="14"/>
    <d v="2024-07-10T00:00:00"/>
    <m/>
    <x v="18"/>
    <n v="0"/>
    <x v="4"/>
    <m/>
    <m/>
    <m/>
    <b v="0"/>
    <n v="0"/>
    <n v="0"/>
    <n v="0"/>
  </r>
  <r>
    <x v="14"/>
    <d v="2024-07-10T00:00:00"/>
    <m/>
    <x v="18"/>
    <n v="0"/>
    <x v="4"/>
    <m/>
    <m/>
    <m/>
    <b v="0"/>
    <n v="0"/>
    <n v="0"/>
    <n v="0"/>
  </r>
  <r>
    <x v="14"/>
    <d v="2024-07-10T00:00:00"/>
    <m/>
    <x v="18"/>
    <n v="0"/>
    <x v="4"/>
    <m/>
    <m/>
    <m/>
    <b v="0"/>
    <n v="0"/>
    <n v="0"/>
    <n v="0"/>
  </r>
  <r>
    <x v="14"/>
    <d v="2024-07-10T00:00:00"/>
    <m/>
    <x v="18"/>
    <n v="0"/>
    <x v="4"/>
    <m/>
    <m/>
    <m/>
    <b v="0"/>
    <n v="0"/>
    <n v="0"/>
    <n v="0"/>
  </r>
  <r>
    <x v="14"/>
    <d v="2024-07-10T00:00:00"/>
    <m/>
    <x v="18"/>
    <n v="0"/>
    <x v="4"/>
    <m/>
    <m/>
    <m/>
    <b v="0"/>
    <n v="0"/>
    <n v="0"/>
    <n v="0"/>
  </r>
  <r>
    <x v="14"/>
    <d v="2024-07-11T00:00:00"/>
    <m/>
    <x v="18"/>
    <n v="0"/>
    <x v="4"/>
    <m/>
    <m/>
    <m/>
    <b v="0"/>
    <n v="0"/>
    <n v="0"/>
    <n v="0"/>
  </r>
  <r>
    <x v="14"/>
    <d v="2024-07-11T00:00:00"/>
    <m/>
    <x v="18"/>
    <n v="0"/>
    <x v="4"/>
    <m/>
    <m/>
    <m/>
    <b v="0"/>
    <n v="0"/>
    <n v="0"/>
    <n v="0"/>
  </r>
  <r>
    <x v="14"/>
    <d v="2024-07-11T00:00:00"/>
    <m/>
    <x v="18"/>
    <n v="0"/>
    <x v="4"/>
    <m/>
    <m/>
    <m/>
    <b v="0"/>
    <n v="0"/>
    <n v="0"/>
    <n v="0"/>
  </r>
  <r>
    <x v="14"/>
    <d v="2024-07-11T00:00:00"/>
    <m/>
    <x v="18"/>
    <n v="0"/>
    <x v="4"/>
    <m/>
    <m/>
    <m/>
    <b v="0"/>
    <n v="0"/>
    <n v="0"/>
    <n v="0"/>
  </r>
  <r>
    <x v="14"/>
    <d v="2024-07-11T00:00:00"/>
    <m/>
    <x v="18"/>
    <n v="0"/>
    <x v="4"/>
    <m/>
    <m/>
    <m/>
    <b v="0"/>
    <n v="0"/>
    <n v="0"/>
    <n v="0"/>
  </r>
  <r>
    <x v="15"/>
    <d v="2024-07-11T00:00:00"/>
    <m/>
    <x v="18"/>
    <n v="0"/>
    <x v="4"/>
    <m/>
    <m/>
    <m/>
    <b v="0"/>
    <n v="0"/>
    <n v="0"/>
    <n v="0"/>
  </r>
  <r>
    <x v="15"/>
    <d v="2024-07-11T00:00:00"/>
    <m/>
    <x v="18"/>
    <n v="0"/>
    <x v="4"/>
    <m/>
    <m/>
    <m/>
    <b v="0"/>
    <n v="0"/>
    <n v="0"/>
    <n v="0"/>
  </r>
  <r>
    <x v="15"/>
    <d v="2024-07-11T00:00:00"/>
    <m/>
    <x v="18"/>
    <n v="0"/>
    <x v="4"/>
    <m/>
    <m/>
    <m/>
    <b v="0"/>
    <n v="0"/>
    <n v="0"/>
    <n v="0"/>
  </r>
  <r>
    <x v="15"/>
    <d v="2024-07-11T00:00:00"/>
    <m/>
    <x v="18"/>
    <n v="0"/>
    <x v="4"/>
    <m/>
    <m/>
    <m/>
    <b v="0"/>
    <n v="0"/>
    <n v="0"/>
    <n v="0"/>
  </r>
  <r>
    <x v="15"/>
    <d v="2024-07-11T00:00:00"/>
    <m/>
    <x v="18"/>
    <n v="0"/>
    <x v="4"/>
    <m/>
    <m/>
    <m/>
    <b v="0"/>
    <n v="0"/>
    <n v="0"/>
    <n v="0"/>
  </r>
  <r>
    <x v="15"/>
    <d v="2024-07-12T00:00:00"/>
    <m/>
    <x v="18"/>
    <n v="0"/>
    <x v="4"/>
    <m/>
    <m/>
    <m/>
    <b v="0"/>
    <n v="0"/>
    <n v="0"/>
    <n v="0"/>
  </r>
  <r>
    <x v="15"/>
    <d v="2024-07-12T00:00:00"/>
    <m/>
    <x v="18"/>
    <n v="0"/>
    <x v="4"/>
    <m/>
    <m/>
    <m/>
    <b v="0"/>
    <n v="0"/>
    <n v="0"/>
    <n v="0"/>
  </r>
  <r>
    <x v="15"/>
    <d v="2024-07-12T00:00:00"/>
    <m/>
    <x v="18"/>
    <n v="0"/>
    <x v="4"/>
    <m/>
    <m/>
    <m/>
    <b v="0"/>
    <n v="0"/>
    <n v="0"/>
    <n v="0"/>
  </r>
  <r>
    <x v="15"/>
    <d v="2024-07-12T00:00:00"/>
    <m/>
    <x v="18"/>
    <n v="0"/>
    <x v="4"/>
    <m/>
    <m/>
    <m/>
    <b v="0"/>
    <n v="0"/>
    <n v="0"/>
    <n v="0"/>
  </r>
  <r>
    <x v="15"/>
    <d v="2024-07-12T00:00:00"/>
    <m/>
    <x v="18"/>
    <n v="0"/>
    <x v="4"/>
    <m/>
    <m/>
    <m/>
    <b v="0"/>
    <n v="0"/>
    <n v="0"/>
    <n v="0"/>
  </r>
  <r>
    <x v="16"/>
    <d v="2024-07-12T00:00:00"/>
    <m/>
    <x v="18"/>
    <n v="0"/>
    <x v="4"/>
    <m/>
    <m/>
    <m/>
    <b v="0"/>
    <n v="0"/>
    <n v="0"/>
    <n v="0"/>
  </r>
  <r>
    <x v="16"/>
    <d v="2024-07-12T00:00:00"/>
    <m/>
    <x v="18"/>
    <n v="0"/>
    <x v="4"/>
    <m/>
    <m/>
    <m/>
    <b v="0"/>
    <n v="0"/>
    <n v="0"/>
    <n v="0"/>
  </r>
  <r>
    <x v="16"/>
    <d v="2024-07-12T00:00:00"/>
    <m/>
    <x v="18"/>
    <n v="0"/>
    <x v="4"/>
    <m/>
    <m/>
    <m/>
    <b v="0"/>
    <n v="0"/>
    <n v="0"/>
    <n v="0"/>
  </r>
  <r>
    <x v="16"/>
    <d v="2024-07-12T00:00:00"/>
    <m/>
    <x v="18"/>
    <n v="0"/>
    <x v="4"/>
    <m/>
    <m/>
    <m/>
    <b v="0"/>
    <n v="0"/>
    <n v="0"/>
    <n v="0"/>
  </r>
  <r>
    <x v="16"/>
    <d v="2024-07-12T00:00:00"/>
    <m/>
    <x v="18"/>
    <n v="0"/>
    <x v="4"/>
    <m/>
    <m/>
    <m/>
    <b v="0"/>
    <n v="0"/>
    <n v="0"/>
    <n v="0"/>
  </r>
  <r>
    <x v="16"/>
    <d v="2024-07-13T00:00:00"/>
    <m/>
    <x v="18"/>
    <n v="0"/>
    <x v="4"/>
    <m/>
    <m/>
    <m/>
    <b v="0"/>
    <n v="0"/>
    <n v="0"/>
    <n v="0"/>
  </r>
  <r>
    <x v="16"/>
    <d v="2024-07-13T00:00:00"/>
    <m/>
    <x v="18"/>
    <n v="0"/>
    <x v="4"/>
    <m/>
    <m/>
    <m/>
    <b v="0"/>
    <n v="0"/>
    <n v="0"/>
    <n v="0"/>
  </r>
  <r>
    <x v="16"/>
    <d v="2024-07-13T00:00:00"/>
    <m/>
    <x v="18"/>
    <n v="0"/>
    <x v="4"/>
    <m/>
    <m/>
    <m/>
    <b v="0"/>
    <n v="0"/>
    <n v="0"/>
    <n v="0"/>
  </r>
  <r>
    <x v="16"/>
    <d v="2024-07-13T00:00:00"/>
    <m/>
    <x v="18"/>
    <n v="0"/>
    <x v="4"/>
    <m/>
    <m/>
    <m/>
    <b v="0"/>
    <n v="0"/>
    <n v="0"/>
    <n v="0"/>
  </r>
  <r>
    <x v="16"/>
    <d v="2024-07-13T00:00:00"/>
    <m/>
    <x v="18"/>
    <n v="0"/>
    <x v="4"/>
    <m/>
    <m/>
    <m/>
    <b v="0"/>
    <n v="0"/>
    <n v="0"/>
    <n v="0"/>
  </r>
  <r>
    <x v="17"/>
    <d v="2024-07-13T00:00:00"/>
    <m/>
    <x v="18"/>
    <n v="0"/>
    <x v="4"/>
    <m/>
    <m/>
    <m/>
    <b v="0"/>
    <n v="0"/>
    <n v="0"/>
    <n v="0"/>
  </r>
  <r>
    <x v="17"/>
    <d v="2024-07-13T00:00:00"/>
    <m/>
    <x v="18"/>
    <n v="0"/>
    <x v="4"/>
    <m/>
    <m/>
    <m/>
    <b v="0"/>
    <n v="0"/>
    <n v="0"/>
    <n v="0"/>
  </r>
  <r>
    <x v="17"/>
    <d v="2024-07-13T00:00:00"/>
    <m/>
    <x v="18"/>
    <n v="0"/>
    <x v="4"/>
    <m/>
    <m/>
    <m/>
    <b v="0"/>
    <n v="0"/>
    <n v="0"/>
    <n v="0"/>
  </r>
  <r>
    <x v="17"/>
    <d v="2024-07-13T00:00:00"/>
    <m/>
    <x v="18"/>
    <n v="0"/>
    <x v="4"/>
    <m/>
    <m/>
    <m/>
    <b v="0"/>
    <n v="0"/>
    <n v="0"/>
    <n v="0"/>
  </r>
  <r>
    <x v="17"/>
    <d v="2024-07-13T00:00:00"/>
    <m/>
    <x v="18"/>
    <n v="0"/>
    <x v="4"/>
    <m/>
    <m/>
    <m/>
    <b v="0"/>
    <n v="0"/>
    <n v="0"/>
    <n v="0"/>
  </r>
  <r>
    <x v="17"/>
    <d v="2024-07-14T00:00:00"/>
    <m/>
    <x v="18"/>
    <n v="0"/>
    <x v="4"/>
    <m/>
    <m/>
    <m/>
    <b v="0"/>
    <n v="0"/>
    <n v="0"/>
    <n v="0"/>
  </r>
  <r>
    <x v="17"/>
    <d v="2024-07-14T00:00:00"/>
    <m/>
    <x v="18"/>
    <n v="0"/>
    <x v="4"/>
    <m/>
    <m/>
    <m/>
    <b v="0"/>
    <n v="0"/>
    <n v="0"/>
    <n v="0"/>
  </r>
  <r>
    <x v="17"/>
    <d v="2024-07-14T00:00:00"/>
    <m/>
    <x v="18"/>
    <n v="0"/>
    <x v="4"/>
    <m/>
    <m/>
    <m/>
    <b v="0"/>
    <n v="0"/>
    <n v="0"/>
    <n v="0"/>
  </r>
  <r>
    <x v="17"/>
    <d v="2024-07-14T00:00:00"/>
    <m/>
    <x v="18"/>
    <n v="0"/>
    <x v="4"/>
    <m/>
    <m/>
    <m/>
    <b v="0"/>
    <n v="0"/>
    <n v="0"/>
    <n v="0"/>
  </r>
  <r>
    <x v="17"/>
    <d v="2024-07-14T00:00:00"/>
    <m/>
    <x v="18"/>
    <n v="0"/>
    <x v="4"/>
    <m/>
    <m/>
    <m/>
    <b v="0"/>
    <n v="0"/>
    <n v="0"/>
    <n v="0"/>
  </r>
  <r>
    <x v="18"/>
    <d v="2024-07-14T00:00:00"/>
    <m/>
    <x v="18"/>
    <n v="0"/>
    <x v="4"/>
    <m/>
    <m/>
    <m/>
    <b v="0"/>
    <n v="0"/>
    <n v="0"/>
    <n v="0"/>
  </r>
  <r>
    <x v="18"/>
    <d v="2024-07-14T00:00:00"/>
    <m/>
    <x v="18"/>
    <n v="0"/>
    <x v="4"/>
    <m/>
    <m/>
    <m/>
    <b v="0"/>
    <n v="0"/>
    <n v="0"/>
    <n v="0"/>
  </r>
  <r>
    <x v="18"/>
    <d v="2024-07-14T00:00:00"/>
    <m/>
    <x v="18"/>
    <n v="0"/>
    <x v="4"/>
    <m/>
    <m/>
    <m/>
    <b v="0"/>
    <n v="0"/>
    <n v="0"/>
    <n v="0"/>
  </r>
  <r>
    <x v="18"/>
    <d v="2024-07-14T00:00:00"/>
    <m/>
    <x v="18"/>
    <n v="0"/>
    <x v="4"/>
    <m/>
    <m/>
    <m/>
    <b v="0"/>
    <n v="0"/>
    <n v="0"/>
    <n v="0"/>
  </r>
  <r>
    <x v="18"/>
    <d v="2024-07-14T00:00:00"/>
    <m/>
    <x v="18"/>
    <n v="0"/>
    <x v="4"/>
    <m/>
    <m/>
    <m/>
    <b v="0"/>
    <n v="0"/>
    <n v="0"/>
    <n v="0"/>
  </r>
  <r>
    <x v="18"/>
    <d v="2024-07-15T00:00:00"/>
    <m/>
    <x v="18"/>
    <n v="0"/>
    <x v="4"/>
    <m/>
    <m/>
    <m/>
    <b v="0"/>
    <n v="0"/>
    <n v="0"/>
    <n v="0"/>
  </r>
  <r>
    <x v="18"/>
    <d v="2024-07-15T00:00:00"/>
    <m/>
    <x v="18"/>
    <n v="0"/>
    <x v="4"/>
    <m/>
    <m/>
    <m/>
    <b v="0"/>
    <n v="0"/>
    <n v="0"/>
    <n v="0"/>
  </r>
  <r>
    <x v="18"/>
    <d v="2024-07-15T00:00:00"/>
    <m/>
    <x v="18"/>
    <n v="0"/>
    <x v="4"/>
    <m/>
    <m/>
    <m/>
    <b v="0"/>
    <n v="0"/>
    <n v="0"/>
    <n v="0"/>
  </r>
  <r>
    <x v="18"/>
    <d v="2024-07-15T00:00:00"/>
    <m/>
    <x v="18"/>
    <n v="0"/>
    <x v="4"/>
    <m/>
    <m/>
    <m/>
    <b v="0"/>
    <n v="0"/>
    <n v="0"/>
    <n v="0"/>
  </r>
  <r>
    <x v="18"/>
    <d v="2024-07-15T00:00:00"/>
    <m/>
    <x v="18"/>
    <n v="0"/>
    <x v="4"/>
    <m/>
    <m/>
    <m/>
    <b v="0"/>
    <n v="0"/>
    <n v="0"/>
    <n v="0"/>
  </r>
  <r>
    <x v="19"/>
    <d v="2024-07-15T00:00:00"/>
    <m/>
    <x v="18"/>
    <n v="0"/>
    <x v="4"/>
    <m/>
    <m/>
    <m/>
    <b v="0"/>
    <n v="0"/>
    <n v="0"/>
    <n v="0"/>
  </r>
  <r>
    <x v="19"/>
    <d v="2024-07-15T00:00:00"/>
    <m/>
    <x v="18"/>
    <n v="0"/>
    <x v="4"/>
    <m/>
    <m/>
    <m/>
    <b v="0"/>
    <n v="0"/>
    <n v="0"/>
    <n v="0"/>
  </r>
  <r>
    <x v="19"/>
    <d v="2024-07-15T00:00:00"/>
    <m/>
    <x v="18"/>
    <n v="0"/>
    <x v="4"/>
    <m/>
    <m/>
    <m/>
    <b v="0"/>
    <n v="0"/>
    <n v="0"/>
    <n v="0"/>
  </r>
  <r>
    <x v="19"/>
    <d v="2024-07-15T00:00:00"/>
    <m/>
    <x v="18"/>
    <n v="0"/>
    <x v="4"/>
    <m/>
    <m/>
    <m/>
    <b v="0"/>
    <n v="0"/>
    <n v="0"/>
    <n v="0"/>
  </r>
  <r>
    <x v="19"/>
    <d v="2024-07-15T00:00:00"/>
    <m/>
    <x v="18"/>
    <n v="0"/>
    <x v="4"/>
    <m/>
    <m/>
    <m/>
    <b v="0"/>
    <n v="0"/>
    <n v="0"/>
    <n v="0"/>
  </r>
  <r>
    <x v="19"/>
    <d v="2024-07-16T00:00:00"/>
    <m/>
    <x v="18"/>
    <n v="0"/>
    <x v="4"/>
    <m/>
    <m/>
    <m/>
    <b v="0"/>
    <n v="0"/>
    <n v="0"/>
    <n v="0"/>
  </r>
  <r>
    <x v="19"/>
    <d v="2024-07-16T00:00:00"/>
    <m/>
    <x v="18"/>
    <n v="0"/>
    <x v="4"/>
    <m/>
    <m/>
    <m/>
    <b v="0"/>
    <n v="0"/>
    <n v="0"/>
    <n v="0"/>
  </r>
  <r>
    <x v="19"/>
    <d v="2024-07-16T00:00:00"/>
    <m/>
    <x v="18"/>
    <n v="0"/>
    <x v="4"/>
    <m/>
    <m/>
    <m/>
    <b v="0"/>
    <n v="0"/>
    <n v="0"/>
    <n v="0"/>
  </r>
  <r>
    <x v="19"/>
    <d v="2024-07-16T00:00:00"/>
    <m/>
    <x v="18"/>
    <n v="0"/>
    <x v="4"/>
    <m/>
    <m/>
    <m/>
    <b v="0"/>
    <n v="0"/>
    <n v="0"/>
    <n v="0"/>
  </r>
  <r>
    <x v="19"/>
    <d v="2024-07-16T00:00:00"/>
    <m/>
    <x v="18"/>
    <n v="0"/>
    <x v="4"/>
    <m/>
    <m/>
    <m/>
    <b v="0"/>
    <n v="0"/>
    <n v="0"/>
    <n v="0"/>
  </r>
  <r>
    <x v="20"/>
    <d v="2024-07-16T00:00:00"/>
    <m/>
    <x v="18"/>
    <n v="0"/>
    <x v="4"/>
    <m/>
    <m/>
    <m/>
    <b v="0"/>
    <n v="0"/>
    <n v="0"/>
    <n v="0"/>
  </r>
  <r>
    <x v="20"/>
    <d v="2024-07-16T00:00:00"/>
    <m/>
    <x v="18"/>
    <n v="0"/>
    <x v="4"/>
    <m/>
    <m/>
    <m/>
    <b v="0"/>
    <n v="0"/>
    <n v="0"/>
    <n v="0"/>
  </r>
  <r>
    <x v="20"/>
    <d v="2024-07-16T00:00:00"/>
    <m/>
    <x v="18"/>
    <n v="0"/>
    <x v="4"/>
    <m/>
    <m/>
    <m/>
    <b v="0"/>
    <n v="0"/>
    <n v="0"/>
    <n v="0"/>
  </r>
  <r>
    <x v="20"/>
    <d v="2024-07-16T00:00:00"/>
    <m/>
    <x v="18"/>
    <n v="0"/>
    <x v="4"/>
    <m/>
    <m/>
    <m/>
    <b v="0"/>
    <n v="0"/>
    <n v="0"/>
    <n v="0"/>
  </r>
  <r>
    <x v="20"/>
    <d v="2024-07-16T00:00:00"/>
    <m/>
    <x v="18"/>
    <n v="0"/>
    <x v="4"/>
    <m/>
    <m/>
    <m/>
    <b v="0"/>
    <n v="0"/>
    <n v="0"/>
    <n v="0"/>
  </r>
  <r>
    <x v="20"/>
    <d v="2024-07-17T00:00:00"/>
    <m/>
    <x v="18"/>
    <n v="0"/>
    <x v="4"/>
    <m/>
    <m/>
    <m/>
    <b v="0"/>
    <n v="0"/>
    <n v="0"/>
    <n v="0"/>
  </r>
  <r>
    <x v="20"/>
    <d v="2024-07-17T00:00:00"/>
    <m/>
    <x v="18"/>
    <n v="0"/>
    <x v="4"/>
    <m/>
    <m/>
    <m/>
    <b v="0"/>
    <n v="0"/>
    <n v="0"/>
    <n v="0"/>
  </r>
  <r>
    <x v="20"/>
    <d v="2024-07-17T00:00:00"/>
    <m/>
    <x v="18"/>
    <n v="0"/>
    <x v="4"/>
    <m/>
    <m/>
    <m/>
    <b v="0"/>
    <n v="0"/>
    <n v="0"/>
    <n v="0"/>
  </r>
  <r>
    <x v="20"/>
    <d v="2024-07-17T00:00:00"/>
    <m/>
    <x v="18"/>
    <n v="0"/>
    <x v="4"/>
    <m/>
    <m/>
    <m/>
    <b v="0"/>
    <n v="0"/>
    <n v="0"/>
    <n v="0"/>
  </r>
  <r>
    <x v="20"/>
    <d v="2024-07-17T00:00:00"/>
    <m/>
    <x v="18"/>
    <n v="0"/>
    <x v="4"/>
    <m/>
    <m/>
    <m/>
    <b v="0"/>
    <n v="0"/>
    <n v="0"/>
    <n v="0"/>
  </r>
  <r>
    <x v="21"/>
    <d v="2024-07-17T00:00:00"/>
    <m/>
    <x v="18"/>
    <n v="0"/>
    <x v="4"/>
    <m/>
    <m/>
    <m/>
    <b v="0"/>
    <n v="0"/>
    <n v="0"/>
    <n v="0"/>
  </r>
  <r>
    <x v="21"/>
    <d v="2024-07-17T00:00:00"/>
    <m/>
    <x v="18"/>
    <n v="0"/>
    <x v="4"/>
    <m/>
    <m/>
    <m/>
    <b v="0"/>
    <n v="0"/>
    <n v="0"/>
    <n v="0"/>
  </r>
  <r>
    <x v="21"/>
    <d v="2024-07-17T00:00:00"/>
    <m/>
    <x v="18"/>
    <n v="0"/>
    <x v="4"/>
    <m/>
    <m/>
    <m/>
    <b v="0"/>
    <n v="0"/>
    <n v="0"/>
    <n v="0"/>
  </r>
  <r>
    <x v="21"/>
    <d v="2024-07-17T00:00:00"/>
    <m/>
    <x v="18"/>
    <n v="0"/>
    <x v="4"/>
    <m/>
    <m/>
    <m/>
    <b v="0"/>
    <n v="0"/>
    <n v="0"/>
    <n v="0"/>
  </r>
  <r>
    <x v="21"/>
    <d v="2024-07-17T00:00:00"/>
    <m/>
    <x v="18"/>
    <n v="0"/>
    <x v="4"/>
    <m/>
    <m/>
    <m/>
    <b v="0"/>
    <n v="0"/>
    <n v="0"/>
    <n v="0"/>
  </r>
  <r>
    <x v="21"/>
    <d v="2024-07-18T00:00:00"/>
    <m/>
    <x v="18"/>
    <n v="0"/>
    <x v="4"/>
    <m/>
    <m/>
    <m/>
    <b v="0"/>
    <n v="0"/>
    <n v="0"/>
    <n v="0"/>
  </r>
  <r>
    <x v="21"/>
    <d v="2024-07-18T00:00:00"/>
    <m/>
    <x v="18"/>
    <n v="0"/>
    <x v="4"/>
    <m/>
    <m/>
    <m/>
    <b v="0"/>
    <n v="0"/>
    <n v="0"/>
    <n v="0"/>
  </r>
  <r>
    <x v="21"/>
    <d v="2024-07-18T00:00:00"/>
    <m/>
    <x v="18"/>
    <n v="0"/>
    <x v="4"/>
    <m/>
    <m/>
    <m/>
    <b v="0"/>
    <n v="0"/>
    <n v="0"/>
    <n v="0"/>
  </r>
  <r>
    <x v="21"/>
    <d v="2024-07-18T00:00:00"/>
    <m/>
    <x v="18"/>
    <n v="0"/>
    <x v="4"/>
    <m/>
    <m/>
    <m/>
    <b v="0"/>
    <n v="0"/>
    <n v="0"/>
    <n v="0"/>
  </r>
  <r>
    <x v="21"/>
    <d v="2024-07-18T00:00:00"/>
    <m/>
    <x v="18"/>
    <n v="0"/>
    <x v="4"/>
    <m/>
    <m/>
    <m/>
    <b v="0"/>
    <n v="0"/>
    <n v="0"/>
    <n v="0"/>
  </r>
  <r>
    <x v="22"/>
    <d v="2024-07-18T00:00:00"/>
    <m/>
    <x v="18"/>
    <n v="0"/>
    <x v="4"/>
    <m/>
    <m/>
    <m/>
    <b v="0"/>
    <n v="0"/>
    <n v="0"/>
    <n v="0"/>
  </r>
  <r>
    <x v="22"/>
    <d v="2024-07-18T00:00:00"/>
    <m/>
    <x v="18"/>
    <n v="0"/>
    <x v="4"/>
    <m/>
    <m/>
    <m/>
    <b v="0"/>
    <n v="0"/>
    <n v="0"/>
    <n v="0"/>
  </r>
  <r>
    <x v="22"/>
    <d v="2024-07-18T00:00:00"/>
    <m/>
    <x v="18"/>
    <n v="0"/>
    <x v="4"/>
    <m/>
    <m/>
    <m/>
    <b v="0"/>
    <n v="0"/>
    <n v="0"/>
    <n v="0"/>
  </r>
  <r>
    <x v="22"/>
    <d v="2024-07-18T00:00:00"/>
    <m/>
    <x v="18"/>
    <n v="0"/>
    <x v="4"/>
    <m/>
    <m/>
    <m/>
    <b v="0"/>
    <n v="0"/>
    <n v="0"/>
    <n v="0"/>
  </r>
  <r>
    <x v="22"/>
    <d v="2024-07-18T00:00:00"/>
    <m/>
    <x v="18"/>
    <n v="0"/>
    <x v="4"/>
    <m/>
    <m/>
    <m/>
    <b v="0"/>
    <n v="0"/>
    <n v="0"/>
    <n v="0"/>
  </r>
  <r>
    <x v="22"/>
    <d v="2024-07-19T00:00:00"/>
    <m/>
    <x v="18"/>
    <n v="0"/>
    <x v="4"/>
    <m/>
    <m/>
    <m/>
    <b v="0"/>
    <n v="0"/>
    <n v="0"/>
    <n v="0"/>
  </r>
  <r>
    <x v="22"/>
    <d v="2024-07-19T00:00:00"/>
    <m/>
    <x v="18"/>
    <n v="0"/>
    <x v="4"/>
    <m/>
    <m/>
    <m/>
    <b v="0"/>
    <n v="0"/>
    <n v="0"/>
    <n v="0"/>
  </r>
  <r>
    <x v="22"/>
    <d v="2024-07-19T00:00:00"/>
    <m/>
    <x v="18"/>
    <n v="0"/>
    <x v="4"/>
    <m/>
    <m/>
    <m/>
    <b v="0"/>
    <n v="0"/>
    <n v="0"/>
    <n v="0"/>
  </r>
  <r>
    <x v="22"/>
    <d v="2024-07-19T00:00:00"/>
    <m/>
    <x v="18"/>
    <n v="0"/>
    <x v="4"/>
    <m/>
    <m/>
    <m/>
    <b v="0"/>
    <n v="0"/>
    <n v="0"/>
    <n v="0"/>
  </r>
  <r>
    <x v="22"/>
    <d v="2024-07-19T00:00:00"/>
    <m/>
    <x v="18"/>
    <n v="0"/>
    <x v="4"/>
    <m/>
    <m/>
    <m/>
    <b v="0"/>
    <n v="0"/>
    <n v="0"/>
    <n v="0"/>
  </r>
  <r>
    <x v="23"/>
    <d v="2024-07-19T00:00:00"/>
    <m/>
    <x v="18"/>
    <n v="0"/>
    <x v="4"/>
    <m/>
    <m/>
    <m/>
    <b v="0"/>
    <n v="0"/>
    <n v="0"/>
    <n v="0"/>
  </r>
  <r>
    <x v="23"/>
    <d v="2024-07-19T00:00:00"/>
    <m/>
    <x v="18"/>
    <n v="0"/>
    <x v="4"/>
    <m/>
    <m/>
    <m/>
    <b v="0"/>
    <n v="0"/>
    <n v="0"/>
    <n v="0"/>
  </r>
  <r>
    <x v="23"/>
    <d v="2024-07-19T00:00:00"/>
    <m/>
    <x v="18"/>
    <n v="0"/>
    <x v="4"/>
    <m/>
    <m/>
    <m/>
    <b v="0"/>
    <n v="0"/>
    <n v="0"/>
    <n v="0"/>
  </r>
  <r>
    <x v="23"/>
    <d v="2024-07-19T00:00:00"/>
    <m/>
    <x v="18"/>
    <n v="0"/>
    <x v="4"/>
    <m/>
    <m/>
    <m/>
    <b v="0"/>
    <n v="0"/>
    <n v="0"/>
    <n v="0"/>
  </r>
  <r>
    <x v="23"/>
    <d v="2024-07-19T00:00:00"/>
    <m/>
    <x v="18"/>
    <n v="0"/>
    <x v="4"/>
    <m/>
    <m/>
    <m/>
    <b v="0"/>
    <n v="0"/>
    <n v="0"/>
    <n v="0"/>
  </r>
  <r>
    <x v="23"/>
    <d v="2024-07-20T00:00:00"/>
    <m/>
    <x v="18"/>
    <n v="0"/>
    <x v="4"/>
    <m/>
    <m/>
    <m/>
    <b v="0"/>
    <n v="0"/>
    <n v="0"/>
    <n v="0"/>
  </r>
  <r>
    <x v="23"/>
    <d v="2024-07-20T00:00:00"/>
    <m/>
    <x v="18"/>
    <n v="0"/>
    <x v="4"/>
    <m/>
    <m/>
    <m/>
    <b v="0"/>
    <n v="0"/>
    <n v="0"/>
    <n v="0"/>
  </r>
  <r>
    <x v="23"/>
    <d v="2024-07-20T00:00:00"/>
    <m/>
    <x v="18"/>
    <n v="0"/>
    <x v="4"/>
    <m/>
    <m/>
    <m/>
    <b v="0"/>
    <n v="0"/>
    <n v="0"/>
    <n v="0"/>
  </r>
  <r>
    <x v="23"/>
    <d v="2024-07-20T00:00:00"/>
    <m/>
    <x v="18"/>
    <n v="0"/>
    <x v="4"/>
    <m/>
    <m/>
    <m/>
    <b v="0"/>
    <n v="0"/>
    <n v="0"/>
    <n v="0"/>
  </r>
  <r>
    <x v="23"/>
    <d v="2024-07-20T00:00:00"/>
    <m/>
    <x v="18"/>
    <n v="0"/>
    <x v="4"/>
    <m/>
    <m/>
    <m/>
    <b v="0"/>
    <n v="0"/>
    <n v="0"/>
    <n v="0"/>
  </r>
  <r>
    <x v="24"/>
    <d v="2024-07-20T00:00:00"/>
    <m/>
    <x v="18"/>
    <n v="0"/>
    <x v="4"/>
    <m/>
    <m/>
    <m/>
    <b v="0"/>
    <n v="0"/>
    <n v="0"/>
    <n v="0"/>
  </r>
  <r>
    <x v="24"/>
    <d v="2024-07-20T00:00:00"/>
    <m/>
    <x v="18"/>
    <n v="0"/>
    <x v="4"/>
    <m/>
    <m/>
    <m/>
    <b v="0"/>
    <n v="0"/>
    <n v="0"/>
    <n v="0"/>
  </r>
  <r>
    <x v="24"/>
    <d v="2024-07-20T00:00:00"/>
    <m/>
    <x v="18"/>
    <n v="0"/>
    <x v="4"/>
    <m/>
    <m/>
    <m/>
    <b v="0"/>
    <n v="0"/>
    <n v="0"/>
    <n v="0"/>
  </r>
  <r>
    <x v="24"/>
    <d v="2024-07-20T00:00:00"/>
    <m/>
    <x v="18"/>
    <n v="0"/>
    <x v="4"/>
    <m/>
    <m/>
    <m/>
    <b v="0"/>
    <n v="0"/>
    <n v="0"/>
    <n v="0"/>
  </r>
  <r>
    <x v="24"/>
    <d v="2024-07-20T00:00:00"/>
    <m/>
    <x v="18"/>
    <n v="0"/>
    <x v="4"/>
    <m/>
    <m/>
    <m/>
    <b v="0"/>
    <n v="0"/>
    <n v="0"/>
    <n v="0"/>
  </r>
  <r>
    <x v="24"/>
    <d v="2024-07-21T00:00:00"/>
    <m/>
    <x v="18"/>
    <n v="0"/>
    <x v="4"/>
    <m/>
    <m/>
    <m/>
    <b v="0"/>
    <n v="0"/>
    <n v="0"/>
    <n v="0"/>
  </r>
  <r>
    <x v="24"/>
    <d v="2024-07-21T00:00:00"/>
    <m/>
    <x v="18"/>
    <n v="0"/>
    <x v="4"/>
    <m/>
    <m/>
    <m/>
    <b v="0"/>
    <n v="0"/>
    <n v="0"/>
    <n v="0"/>
  </r>
  <r>
    <x v="24"/>
    <d v="2024-07-21T00:00:00"/>
    <m/>
    <x v="18"/>
    <n v="0"/>
    <x v="4"/>
    <m/>
    <m/>
    <m/>
    <b v="0"/>
    <n v="0"/>
    <n v="0"/>
    <n v="0"/>
  </r>
  <r>
    <x v="24"/>
    <d v="2024-07-21T00:00:00"/>
    <m/>
    <x v="18"/>
    <n v="0"/>
    <x v="4"/>
    <m/>
    <m/>
    <m/>
    <b v="0"/>
    <n v="0"/>
    <n v="0"/>
    <n v="0"/>
  </r>
  <r>
    <x v="24"/>
    <d v="2024-07-21T00:00:00"/>
    <m/>
    <x v="18"/>
    <n v="0"/>
    <x v="4"/>
    <m/>
    <m/>
    <m/>
    <b v="0"/>
    <n v="0"/>
    <n v="0"/>
    <n v="0"/>
  </r>
  <r>
    <x v="25"/>
    <d v="2024-07-21T00:00:00"/>
    <m/>
    <x v="18"/>
    <n v="0"/>
    <x v="4"/>
    <m/>
    <m/>
    <m/>
    <b v="0"/>
    <n v="0"/>
    <n v="0"/>
    <n v="0"/>
  </r>
  <r>
    <x v="25"/>
    <d v="2024-07-21T00:00:00"/>
    <m/>
    <x v="18"/>
    <n v="0"/>
    <x v="4"/>
    <m/>
    <m/>
    <m/>
    <b v="0"/>
    <n v="0"/>
    <n v="0"/>
    <n v="0"/>
  </r>
  <r>
    <x v="25"/>
    <d v="2024-07-21T00:00:00"/>
    <m/>
    <x v="18"/>
    <n v="0"/>
    <x v="4"/>
    <m/>
    <m/>
    <m/>
    <b v="0"/>
    <n v="0"/>
    <n v="0"/>
    <n v="0"/>
  </r>
  <r>
    <x v="25"/>
    <d v="2024-07-21T00:00:00"/>
    <m/>
    <x v="18"/>
    <n v="0"/>
    <x v="4"/>
    <m/>
    <m/>
    <m/>
    <b v="0"/>
    <n v="0"/>
    <n v="0"/>
    <n v="0"/>
  </r>
  <r>
    <x v="25"/>
    <d v="2024-07-21T00:00:00"/>
    <m/>
    <x v="18"/>
    <n v="0"/>
    <x v="4"/>
    <m/>
    <m/>
    <m/>
    <b v="0"/>
    <n v="0"/>
    <n v="0"/>
    <n v="0"/>
  </r>
  <r>
    <x v="25"/>
    <d v="2024-07-22T00:00:00"/>
    <m/>
    <x v="18"/>
    <n v="0"/>
    <x v="4"/>
    <m/>
    <m/>
    <m/>
    <b v="0"/>
    <n v="0"/>
    <n v="0"/>
    <n v="0"/>
  </r>
  <r>
    <x v="25"/>
    <d v="2024-07-22T00:00:00"/>
    <m/>
    <x v="18"/>
    <n v="0"/>
    <x v="4"/>
    <m/>
    <m/>
    <m/>
    <b v="0"/>
    <n v="0"/>
    <n v="0"/>
    <n v="0"/>
  </r>
  <r>
    <x v="25"/>
    <d v="2024-07-22T00:00:00"/>
    <m/>
    <x v="18"/>
    <n v="0"/>
    <x v="4"/>
    <m/>
    <m/>
    <m/>
    <b v="0"/>
    <n v="0"/>
    <n v="0"/>
    <n v="0"/>
  </r>
  <r>
    <x v="25"/>
    <d v="2024-07-22T00:00:00"/>
    <m/>
    <x v="18"/>
    <n v="0"/>
    <x v="4"/>
    <m/>
    <m/>
    <m/>
    <b v="0"/>
    <n v="0"/>
    <n v="0"/>
    <n v="0"/>
  </r>
  <r>
    <x v="25"/>
    <d v="2024-07-22T00:00:00"/>
    <m/>
    <x v="18"/>
    <n v="0"/>
    <x v="4"/>
    <m/>
    <m/>
    <m/>
    <b v="0"/>
    <n v="0"/>
    <n v="0"/>
    <n v="0"/>
  </r>
  <r>
    <x v="26"/>
    <d v="2024-07-22T00:00:00"/>
    <m/>
    <x v="18"/>
    <n v="0"/>
    <x v="4"/>
    <m/>
    <m/>
    <m/>
    <b v="0"/>
    <n v="0"/>
    <n v="0"/>
    <n v="0"/>
  </r>
  <r>
    <x v="26"/>
    <d v="2024-07-22T00:00:00"/>
    <m/>
    <x v="18"/>
    <n v="0"/>
    <x v="4"/>
    <m/>
    <m/>
    <m/>
    <b v="0"/>
    <n v="0"/>
    <n v="0"/>
    <n v="0"/>
  </r>
  <r>
    <x v="26"/>
    <d v="2024-07-22T00:00:00"/>
    <m/>
    <x v="18"/>
    <n v="0"/>
    <x v="4"/>
    <m/>
    <m/>
    <m/>
    <b v="0"/>
    <n v="0"/>
    <n v="0"/>
    <n v="0"/>
  </r>
  <r>
    <x v="26"/>
    <d v="2024-07-22T00:00:00"/>
    <m/>
    <x v="18"/>
    <n v="0"/>
    <x v="4"/>
    <m/>
    <m/>
    <m/>
    <b v="0"/>
    <n v="0"/>
    <n v="0"/>
    <n v="0"/>
  </r>
  <r>
    <x v="26"/>
    <d v="2024-07-22T00:00:00"/>
    <m/>
    <x v="18"/>
    <n v="0"/>
    <x v="4"/>
    <m/>
    <m/>
    <m/>
    <b v="0"/>
    <n v="0"/>
    <n v="0"/>
    <n v="0"/>
  </r>
  <r>
    <x v="26"/>
    <d v="2024-07-23T00:00:00"/>
    <m/>
    <x v="18"/>
    <n v="0"/>
    <x v="4"/>
    <m/>
    <m/>
    <m/>
    <b v="0"/>
    <n v="0"/>
    <n v="0"/>
    <n v="0"/>
  </r>
  <r>
    <x v="26"/>
    <d v="2024-07-23T00:00:00"/>
    <m/>
    <x v="18"/>
    <n v="0"/>
    <x v="4"/>
    <m/>
    <m/>
    <m/>
    <b v="0"/>
    <n v="0"/>
    <n v="0"/>
    <n v="0"/>
  </r>
  <r>
    <x v="26"/>
    <d v="2024-07-23T00:00:00"/>
    <m/>
    <x v="18"/>
    <n v="0"/>
    <x v="4"/>
    <m/>
    <m/>
    <m/>
    <b v="0"/>
    <n v="0"/>
    <n v="0"/>
    <n v="0"/>
  </r>
  <r>
    <x v="26"/>
    <d v="2024-07-23T00:00:00"/>
    <m/>
    <x v="18"/>
    <n v="0"/>
    <x v="4"/>
    <m/>
    <m/>
    <m/>
    <b v="0"/>
    <n v="0"/>
    <n v="0"/>
    <n v="0"/>
  </r>
  <r>
    <x v="26"/>
    <d v="2024-07-23T00:00:00"/>
    <m/>
    <x v="18"/>
    <n v="0"/>
    <x v="4"/>
    <m/>
    <m/>
    <m/>
    <b v="0"/>
    <n v="0"/>
    <n v="0"/>
    <n v="0"/>
  </r>
  <r>
    <x v="27"/>
    <d v="2024-07-23T00:00:00"/>
    <m/>
    <x v="18"/>
    <n v="0"/>
    <x v="4"/>
    <m/>
    <m/>
    <m/>
    <b v="0"/>
    <n v="0"/>
    <n v="0"/>
    <n v="0"/>
  </r>
  <r>
    <x v="27"/>
    <d v="2024-07-23T00:00:00"/>
    <m/>
    <x v="18"/>
    <n v="0"/>
    <x v="4"/>
    <m/>
    <m/>
    <m/>
    <b v="0"/>
    <n v="0"/>
    <n v="0"/>
    <n v="0"/>
  </r>
  <r>
    <x v="27"/>
    <d v="2024-07-23T00:00:00"/>
    <m/>
    <x v="18"/>
    <n v="0"/>
    <x v="4"/>
    <m/>
    <m/>
    <m/>
    <b v="0"/>
    <n v="0"/>
    <n v="0"/>
    <n v="0"/>
  </r>
  <r>
    <x v="27"/>
    <d v="2024-07-23T00:00:00"/>
    <m/>
    <x v="18"/>
    <n v="0"/>
    <x v="4"/>
    <m/>
    <m/>
    <m/>
    <b v="0"/>
    <n v="0"/>
    <n v="0"/>
    <n v="0"/>
  </r>
  <r>
    <x v="27"/>
    <d v="2024-07-23T00:00:00"/>
    <m/>
    <x v="18"/>
    <n v="0"/>
    <x v="4"/>
    <m/>
    <m/>
    <m/>
    <b v="0"/>
    <n v="0"/>
    <n v="0"/>
    <n v="0"/>
  </r>
  <r>
    <x v="27"/>
    <d v="2024-07-24T00:00:00"/>
    <m/>
    <x v="18"/>
    <n v="0"/>
    <x v="4"/>
    <m/>
    <m/>
    <m/>
    <b v="0"/>
    <n v="0"/>
    <n v="0"/>
    <n v="0"/>
  </r>
  <r>
    <x v="27"/>
    <d v="2024-07-24T00:00:00"/>
    <m/>
    <x v="18"/>
    <n v="0"/>
    <x v="4"/>
    <m/>
    <m/>
    <m/>
    <b v="0"/>
    <n v="0"/>
    <n v="0"/>
    <n v="0"/>
  </r>
  <r>
    <x v="27"/>
    <d v="2024-07-24T00:00:00"/>
    <m/>
    <x v="18"/>
    <n v="0"/>
    <x v="4"/>
    <m/>
    <m/>
    <m/>
    <b v="0"/>
    <n v="0"/>
    <n v="0"/>
    <n v="0"/>
  </r>
  <r>
    <x v="27"/>
    <d v="2024-07-24T00:00:00"/>
    <m/>
    <x v="18"/>
    <n v="0"/>
    <x v="4"/>
    <m/>
    <m/>
    <m/>
    <b v="0"/>
    <n v="0"/>
    <n v="0"/>
    <n v="0"/>
  </r>
  <r>
    <x v="27"/>
    <d v="2024-07-24T00:00:00"/>
    <m/>
    <x v="18"/>
    <n v="0"/>
    <x v="4"/>
    <m/>
    <m/>
    <m/>
    <b v="0"/>
    <n v="0"/>
    <n v="0"/>
    <n v="0"/>
  </r>
  <r>
    <x v="28"/>
    <d v="2024-07-24T00:00:00"/>
    <m/>
    <x v="18"/>
    <n v="0"/>
    <x v="4"/>
    <m/>
    <m/>
    <m/>
    <b v="0"/>
    <n v="0"/>
    <n v="0"/>
    <n v="0"/>
  </r>
  <r>
    <x v="28"/>
    <d v="2024-07-24T00:00:00"/>
    <m/>
    <x v="18"/>
    <n v="0"/>
    <x v="4"/>
    <m/>
    <m/>
    <m/>
    <b v="0"/>
    <n v="0"/>
    <n v="0"/>
    <n v="0"/>
  </r>
  <r>
    <x v="28"/>
    <d v="2024-07-24T00:00:00"/>
    <m/>
    <x v="18"/>
    <n v="0"/>
    <x v="4"/>
    <m/>
    <m/>
    <m/>
    <b v="0"/>
    <n v="0"/>
    <n v="0"/>
    <n v="0"/>
  </r>
  <r>
    <x v="28"/>
    <d v="2024-07-24T00:00:00"/>
    <m/>
    <x v="18"/>
    <n v="0"/>
    <x v="4"/>
    <m/>
    <m/>
    <m/>
    <b v="0"/>
    <n v="0"/>
    <n v="0"/>
    <n v="0"/>
  </r>
  <r>
    <x v="28"/>
    <d v="2024-07-24T00:00:00"/>
    <m/>
    <x v="18"/>
    <n v="0"/>
    <x v="4"/>
    <m/>
    <m/>
    <m/>
    <b v="0"/>
    <n v="0"/>
    <n v="0"/>
    <n v="0"/>
  </r>
  <r>
    <x v="28"/>
    <d v="2024-07-25T00:00:00"/>
    <m/>
    <x v="18"/>
    <n v="0"/>
    <x v="4"/>
    <m/>
    <m/>
    <m/>
    <b v="0"/>
    <n v="0"/>
    <n v="0"/>
    <n v="0"/>
  </r>
  <r>
    <x v="28"/>
    <d v="2024-07-25T00:00:00"/>
    <m/>
    <x v="18"/>
    <n v="0"/>
    <x v="4"/>
    <m/>
    <m/>
    <m/>
    <b v="0"/>
    <n v="0"/>
    <n v="0"/>
    <n v="0"/>
  </r>
  <r>
    <x v="28"/>
    <d v="2024-07-25T00:00:00"/>
    <m/>
    <x v="18"/>
    <n v="0"/>
    <x v="4"/>
    <m/>
    <m/>
    <m/>
    <b v="0"/>
    <n v="0"/>
    <n v="0"/>
    <n v="0"/>
  </r>
  <r>
    <x v="28"/>
    <d v="2024-07-25T00:00:00"/>
    <m/>
    <x v="18"/>
    <n v="0"/>
    <x v="4"/>
    <m/>
    <m/>
    <m/>
    <b v="0"/>
    <n v="0"/>
    <n v="0"/>
    <n v="0"/>
  </r>
  <r>
    <x v="28"/>
    <d v="2024-07-25T00:00:00"/>
    <m/>
    <x v="18"/>
    <n v="0"/>
    <x v="4"/>
    <m/>
    <m/>
    <m/>
    <b v="0"/>
    <n v="0"/>
    <n v="0"/>
    <n v="0"/>
  </r>
  <r>
    <x v="29"/>
    <d v="2024-07-25T00:00:00"/>
    <m/>
    <x v="18"/>
    <n v="0"/>
    <x v="4"/>
    <m/>
    <m/>
    <m/>
    <b v="0"/>
    <n v="0"/>
    <n v="0"/>
    <n v="0"/>
  </r>
  <r>
    <x v="29"/>
    <d v="2024-07-25T00:00:00"/>
    <m/>
    <x v="18"/>
    <n v="0"/>
    <x v="4"/>
    <m/>
    <m/>
    <m/>
    <b v="0"/>
    <n v="0"/>
    <n v="0"/>
    <n v="0"/>
  </r>
  <r>
    <x v="29"/>
    <d v="2024-07-25T00:00:00"/>
    <m/>
    <x v="18"/>
    <n v="0"/>
    <x v="4"/>
    <m/>
    <m/>
    <m/>
    <b v="0"/>
    <n v="0"/>
    <n v="0"/>
    <n v="0"/>
  </r>
  <r>
    <x v="29"/>
    <d v="2024-07-25T00:00:00"/>
    <m/>
    <x v="18"/>
    <n v="0"/>
    <x v="4"/>
    <m/>
    <m/>
    <m/>
    <b v="0"/>
    <n v="0"/>
    <n v="0"/>
    <n v="0"/>
  </r>
  <r>
    <x v="29"/>
    <d v="2024-07-25T00:00:00"/>
    <m/>
    <x v="18"/>
    <n v="0"/>
    <x v="4"/>
    <m/>
    <m/>
    <m/>
    <b v="0"/>
    <n v="0"/>
    <n v="0"/>
    <n v="0"/>
  </r>
  <r>
    <x v="29"/>
    <d v="2024-07-26T00:00:00"/>
    <m/>
    <x v="18"/>
    <n v="0"/>
    <x v="4"/>
    <m/>
    <m/>
    <m/>
    <b v="0"/>
    <n v="0"/>
    <n v="0"/>
    <n v="0"/>
  </r>
  <r>
    <x v="29"/>
    <d v="2024-07-26T00:00:00"/>
    <m/>
    <x v="18"/>
    <n v="0"/>
    <x v="4"/>
    <m/>
    <m/>
    <m/>
    <b v="0"/>
    <n v="0"/>
    <n v="0"/>
    <n v="0"/>
  </r>
  <r>
    <x v="29"/>
    <d v="2024-07-26T00:00:00"/>
    <m/>
    <x v="18"/>
    <n v="0"/>
    <x v="4"/>
    <m/>
    <m/>
    <m/>
    <b v="0"/>
    <n v="0"/>
    <n v="0"/>
    <n v="0"/>
  </r>
  <r>
    <x v="29"/>
    <d v="2024-07-26T00:00:00"/>
    <m/>
    <x v="18"/>
    <n v="0"/>
    <x v="4"/>
    <m/>
    <m/>
    <m/>
    <b v="0"/>
    <n v="0"/>
    <n v="0"/>
    <n v="0"/>
  </r>
  <r>
    <x v="29"/>
    <d v="2024-07-26T00:00:00"/>
    <m/>
    <x v="18"/>
    <n v="0"/>
    <x v="4"/>
    <m/>
    <m/>
    <m/>
    <b v="0"/>
    <n v="0"/>
    <n v="0"/>
    <n v="0"/>
  </r>
  <r>
    <x v="30"/>
    <m/>
    <m/>
    <x v="19"/>
    <m/>
    <x v="5"/>
    <m/>
    <m/>
    <m/>
    <m/>
    <m/>
    <s v="GROSS WAGE"/>
    <n v="1871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E9858-67C0-4E0A-AE27-554BFE27460F}" name="PivotTable1" cacheId="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3:B22" firstHeaderRow="1" firstDataRow="1" firstDataCol="1"/>
  <pivotFields count="14">
    <pivotField compact="0" outline="0" showAll="0"/>
    <pivotField compact="0" outline="0" showAll="0"/>
    <pivotField compact="0" outline="0" showAll="0"/>
    <pivotField axis="axisRow" compact="0" outline="0" showAll="0" sortType="descending">
      <items count="21">
        <item h="1" x="18"/>
        <item x="15"/>
        <item x="5"/>
        <item x="2"/>
        <item x="9"/>
        <item x="14"/>
        <item x="7"/>
        <item x="11"/>
        <item x="12"/>
        <item x="1"/>
        <item x="10"/>
        <item x="0"/>
        <item x="4"/>
        <item x="13"/>
        <item x="6"/>
        <item x="16"/>
        <item x="8"/>
        <item x="3"/>
        <item n=" " h="1" x="1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19">
    <i>
      <x v="14"/>
    </i>
    <i>
      <x v="10"/>
    </i>
    <i>
      <x v="6"/>
    </i>
    <i>
      <x v="3"/>
    </i>
    <i>
      <x v="2"/>
    </i>
    <i>
      <x v="11"/>
    </i>
    <i>
      <x v="15"/>
    </i>
    <i>
      <x v="12"/>
    </i>
    <i>
      <x v="13"/>
    </i>
    <i>
      <x v="4"/>
    </i>
    <i>
      <x v="16"/>
    </i>
    <i>
      <x v="8"/>
    </i>
    <i>
      <x v="17"/>
    </i>
    <i>
      <x v="1"/>
    </i>
    <i>
      <x v="9"/>
    </i>
    <i>
      <x v="7"/>
    </i>
    <i>
      <x v="19"/>
    </i>
    <i>
      <x v="5"/>
    </i>
    <i t="grand">
      <x/>
    </i>
  </rowItems>
  <colItems count="1">
    <i/>
  </colItems>
  <dataFields count="1">
    <dataField name="Sum of TOTAL-HOURS" fld="10" baseField="0" baseItem="0"/>
  </dataFields>
  <chartFormats count="1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6FF36-961F-45FC-91FE-84AEECF52CE6}" name="PivotTable2" cacheId="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C33" firstHeaderRow="0" firstDataRow="1" firstDataCol="1"/>
  <pivotFields count="14">
    <pivotField axis="axisRow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-WAGE" fld="12" baseField="0" baseItem="0" numFmtId="166"/>
    <dataField name="Sum of TOTAL-HOUR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521EF-25BE-4939-BF42-6B644C69ED5C}" name="PivotTable4" cacheId="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E23" firstHeaderRow="0" firstDataRow="1" firstDataCol="1"/>
  <pivotFields count="14">
    <pivotField compact="0" outline="0" showAll="0"/>
    <pivotField compact="0" outline="0" showAll="0"/>
    <pivotField compact="0" outline="0" showAll="0"/>
    <pivotField axis="axisRow" compact="0" outline="0" showAll="0">
      <items count="21">
        <item h="1" x="18"/>
        <item x="15"/>
        <item x="5"/>
        <item x="2"/>
        <item x="9"/>
        <item x="14"/>
        <item x="7"/>
        <item x="11"/>
        <item x="17"/>
        <item x="12"/>
        <item x="1"/>
        <item x="10"/>
        <item x="0"/>
        <item x="4"/>
        <item x="13"/>
        <item x="6"/>
        <item x="16"/>
        <item x="8"/>
        <item x="3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3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-HOURS" fld="10" baseField="0" baseItem="0"/>
    <dataField name="Sum of TOTAL-WAGE" fld="12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0039D-C55B-448B-81EA-7F135CA872BF}" name="PivotTable3" cacheId="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D23" firstHeaderRow="1" firstDataRow="1" firstDataCol="1"/>
  <pivotFields count="14">
    <pivotField compact="0" outline="0" showAll="0"/>
    <pivotField compact="0" outline="0" showAll="0"/>
    <pivotField compact="0" outline="0" showAll="0"/>
    <pivotField axis="axisRow" compact="0" outline="0" showAll="0" sortType="descending">
      <items count="21">
        <item h="1" x="18"/>
        <item x="15"/>
        <item x="5"/>
        <item x="2"/>
        <item x="9"/>
        <item x="14"/>
        <item x="7"/>
        <item x="11"/>
        <item x="17"/>
        <item x="12"/>
        <item x="1"/>
        <item x="10"/>
        <item x="0"/>
        <item x="4"/>
        <item x="13"/>
        <item x="6"/>
        <item x="16"/>
        <item x="8"/>
        <item x="3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outline="0" dragToRow="0" dragToCol="0" dragToPage="0" showAll="0" defaultSubtotal="0"/>
  </pivotFields>
  <rowFields count="1">
    <field x="3"/>
  </rowFields>
  <rowItems count="19">
    <i>
      <x v="15"/>
    </i>
    <i>
      <x v="11"/>
    </i>
    <i>
      <x v="6"/>
    </i>
    <i>
      <x v="12"/>
    </i>
    <i>
      <x v="2"/>
    </i>
    <i>
      <x v="3"/>
    </i>
    <i>
      <x v="16"/>
    </i>
    <i>
      <x v="13"/>
    </i>
    <i>
      <x v="4"/>
    </i>
    <i>
      <x v="10"/>
    </i>
    <i>
      <x v="9"/>
    </i>
    <i>
      <x v="14"/>
    </i>
    <i>
      <x v="1"/>
    </i>
    <i>
      <x v="17"/>
    </i>
    <i>
      <x v="18"/>
    </i>
    <i>
      <x v="7"/>
    </i>
    <i>
      <x v="5"/>
    </i>
    <i>
      <x v="8"/>
    </i>
    <i t="grand">
      <x/>
    </i>
  </rowItems>
  <colItems count="1">
    <i/>
  </colItems>
  <dataFields count="1">
    <dataField name="Sum of TOTAL-WAGE" fld="12" baseField="0" baseItem="0" numFmtId="165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24435-5478-4FA7-8E40-1067BD9F30F0}" name="PivotTable1" cacheId="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B8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4"/>
        <item x="2"/>
        <item x="3"/>
        <item x="0"/>
        <item x="1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-WAGE" fld="12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396C8D-9C08-49AD-9C12-2898F01FECCB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1403D-E91D-4A21-8A03-76E9B73E500F}" name="Query1" displayName="Query1" ref="A1:A2" tableType="queryTable" totalsRowShown="0">
  <autoFilter ref="A1:A2" xr:uid="{1801403D-E91D-4A21-8A03-76E9B73E500F}"/>
  <tableColumns count="1">
    <tableColumn id="1" xr3:uid="{D8ACFC60-2DBC-4DE9-9D89-1FB15E077720}" uniqueName="1" name="Query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M299"/>
  <sheetViews>
    <sheetView tabSelected="1" zoomScale="90" zoomScaleNormal="90" workbookViewId="0">
      <selection activeCell="B121" sqref="B121"/>
    </sheetView>
  </sheetViews>
  <sheetFormatPr defaultColWidth="8.85546875" defaultRowHeight="14.25"/>
  <cols>
    <col min="1" max="1" width="23.7109375" style="11" customWidth="1"/>
    <col min="2" max="2" width="23.7109375" style="34" customWidth="1"/>
    <col min="3" max="3" width="16" style="11" customWidth="1"/>
    <col min="4" max="4" width="30.85546875" customWidth="1"/>
    <col min="5" max="5" width="27.140625" style="34" customWidth="1"/>
    <col min="6" max="6" width="18.140625" style="34" customWidth="1"/>
    <col min="7" max="7" width="10.85546875" style="11" customWidth="1"/>
    <col min="8" max="8" width="15.42578125" style="44" customWidth="1"/>
    <col min="9" max="9" width="14.7109375" style="17" customWidth="1"/>
    <col min="10" max="10" width="22.28515625" style="21" customWidth="1"/>
    <col min="11" max="11" width="20.28515625" customWidth="1"/>
    <col min="12" max="12" width="19.42578125" style="5" customWidth="1"/>
    <col min="13" max="13" width="19.140625" style="29" customWidth="1"/>
    <col min="14" max="14" width="11.28515625" bestFit="1" customWidth="1"/>
  </cols>
  <sheetData>
    <row r="1" spans="1:13" ht="46.3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s="9" customFormat="1" ht="28.9" customHeight="1">
      <c r="A2" s="22" t="s">
        <v>1</v>
      </c>
      <c r="B2" s="32" t="s">
        <v>2</v>
      </c>
      <c r="C2" s="22" t="s">
        <v>3</v>
      </c>
      <c r="D2" s="36" t="s">
        <v>4</v>
      </c>
      <c r="E2" s="32" t="s">
        <v>5</v>
      </c>
      <c r="F2" s="39" t="s">
        <v>6</v>
      </c>
      <c r="G2" s="8" t="s">
        <v>7</v>
      </c>
      <c r="H2" s="40" t="s">
        <v>8</v>
      </c>
      <c r="I2" s="13" t="s">
        <v>9</v>
      </c>
      <c r="J2" s="19" t="s">
        <v>10</v>
      </c>
      <c r="K2" s="18" t="s">
        <v>11</v>
      </c>
      <c r="L2" s="24" t="s">
        <v>12</v>
      </c>
      <c r="M2" s="27" t="s">
        <v>13</v>
      </c>
    </row>
    <row r="3" spans="1:13" s="7" customFormat="1" ht="15.75">
      <c r="A3" s="31">
        <v>45469</v>
      </c>
      <c r="B3" s="33">
        <v>45469</v>
      </c>
      <c r="C3" s="35" t="s">
        <v>14</v>
      </c>
      <c r="D3" s="10" t="s">
        <v>15</v>
      </c>
      <c r="E3" s="38" t="str">
        <f>VLOOKUP(D3,'EMPLOYEE-MGT'!A1:E26,4,FALSE)</f>
        <v>Permanent</v>
      </c>
      <c r="F3" s="38" t="str">
        <f>VLOOKUP(D3,'EMPLOYEE-MGT'!A1:D33,2,FALSE)</f>
        <v>SRCW</v>
      </c>
      <c r="G3" s="37" t="s">
        <v>16</v>
      </c>
      <c r="H3" s="41">
        <v>0.33333333333333331</v>
      </c>
      <c r="I3" s="14">
        <v>0.83333333333333337</v>
      </c>
      <c r="J3" s="20" t="b">
        <f>IF(K3&gt;12,K3-12)</f>
        <v>0</v>
      </c>
      <c r="K3" s="12">
        <f>(I3-H3)*24</f>
        <v>12</v>
      </c>
      <c r="L3" s="25">
        <f>VLOOKUP(D3,'EMPLOYEE-MGT'!A1:D29,3,FALSE)</f>
        <v>13.5</v>
      </c>
      <c r="M3" s="28">
        <f>L3*K3</f>
        <v>162</v>
      </c>
    </row>
    <row r="4" spans="1:13" ht="15.75">
      <c r="A4" s="31">
        <v>45469</v>
      </c>
      <c r="B4" s="33">
        <v>45469</v>
      </c>
      <c r="C4" s="35" t="s">
        <v>14</v>
      </c>
      <c r="D4" s="10" t="s">
        <v>15</v>
      </c>
      <c r="E4" s="34" t="str">
        <f>VLOOKUP(D4,'EMPLOYEE-MGT'!A2:E27,4,FALSE)</f>
        <v>Permanent</v>
      </c>
      <c r="F4" s="34" t="str">
        <f>VLOOKUP(D4,'EMPLOYEE-MGT'!A2:D34,2,FALSE)</f>
        <v>SRCW</v>
      </c>
      <c r="G4" s="37" t="s">
        <v>16</v>
      </c>
      <c r="H4" s="41">
        <v>0.33333333333333331</v>
      </c>
      <c r="I4" s="14">
        <v>0.83333333333333337</v>
      </c>
      <c r="J4" s="20" t="b">
        <f t="shared" ref="J4:J52" si="0">IF(K4&gt;12,K4-12)</f>
        <v>0</v>
      </c>
      <c r="K4" s="12">
        <f>MOD(I4-H4,1)*24</f>
        <v>12</v>
      </c>
      <c r="L4" s="5">
        <f>VLOOKUP(D4,'EMPLOYEE-MGT'!A1:D32,3,FALSE)</f>
        <v>13.5</v>
      </c>
      <c r="M4" s="29">
        <f t="shared" ref="M4:M53" si="1">L4*K4</f>
        <v>162</v>
      </c>
    </row>
    <row r="5" spans="1:13" ht="15.75">
      <c r="A5" s="31">
        <v>45469</v>
      </c>
      <c r="B5" s="33">
        <v>45469</v>
      </c>
      <c r="C5" s="35" t="s">
        <v>17</v>
      </c>
      <c r="D5" s="10" t="s">
        <v>18</v>
      </c>
      <c r="E5" s="34" t="str">
        <f>VLOOKUP(D5,'EMPLOYEE-MGT'!A3:E28,4,FALSE)</f>
        <v>Permanent</v>
      </c>
      <c r="F5" s="34" t="str">
        <f>VLOOKUP(D5,'EMPLOYEE-MGT'!A3:D35,2,FALSE)</f>
        <v>Team Leader</v>
      </c>
      <c r="G5" s="37" t="s">
        <v>16</v>
      </c>
      <c r="H5" s="41">
        <v>0.33333333333333331</v>
      </c>
      <c r="I5" s="14">
        <v>0.83333333333333337</v>
      </c>
      <c r="J5" s="20" t="b">
        <f t="shared" si="0"/>
        <v>0</v>
      </c>
      <c r="K5">
        <f t="shared" ref="K5" si="2">(I5-H5)*24</f>
        <v>12</v>
      </c>
      <c r="L5" s="5">
        <f>VLOOKUP(D5,'EMPLOYEE-MGT'!A2:D33,3,FALSE)</f>
        <v>15.5</v>
      </c>
      <c r="M5" s="29">
        <f t="shared" si="1"/>
        <v>186</v>
      </c>
    </row>
    <row r="6" spans="1:13" ht="15.75">
      <c r="A6" s="31">
        <v>45469</v>
      </c>
      <c r="B6" s="33">
        <v>45469</v>
      </c>
      <c r="C6" s="35" t="s">
        <v>17</v>
      </c>
      <c r="D6" s="10" t="s">
        <v>19</v>
      </c>
      <c r="E6" s="34" t="str">
        <f>VLOOKUP(D6,'EMPLOYEE-MGT'!A4:E29,4,FALSE)</f>
        <v>Permanent</v>
      </c>
      <c r="F6" s="34" t="str">
        <f>VLOOKUP(D6,'EMPLOYEE-MGT'!A4:D36,2,FALSE)</f>
        <v>RCW</v>
      </c>
      <c r="G6" s="37" t="s">
        <v>16</v>
      </c>
      <c r="H6" s="41">
        <v>0.33333333333333331</v>
      </c>
      <c r="I6" s="14">
        <v>0.83333333333333337</v>
      </c>
      <c r="J6" s="20" t="b">
        <f t="shared" si="0"/>
        <v>0</v>
      </c>
      <c r="K6">
        <f>MOD(I6-H6,1)*24</f>
        <v>12</v>
      </c>
      <c r="L6" s="5">
        <f>VLOOKUP(D6,'EMPLOYEE-MGT'!A3:D34,3,FALSE)</f>
        <v>12.5</v>
      </c>
      <c r="M6" s="29">
        <f t="shared" si="1"/>
        <v>150</v>
      </c>
    </row>
    <row r="7" spans="1:13" ht="15.75">
      <c r="A7" s="31">
        <v>45469</v>
      </c>
      <c r="B7" s="33">
        <v>45469</v>
      </c>
      <c r="C7" s="35" t="s">
        <v>17</v>
      </c>
      <c r="D7" s="10" t="s">
        <v>20</v>
      </c>
      <c r="E7" s="34" t="str">
        <f>VLOOKUP(D7,'EMPLOYEE-MGT'!A1:D23,4,FALSE)</f>
        <v>Bank</v>
      </c>
      <c r="F7" s="34" t="str">
        <f>VLOOKUP(D7,'EMPLOYEE-MGT'!A1:D23,2,FALSE)</f>
        <v>RCW</v>
      </c>
      <c r="G7" s="37" t="s">
        <v>16</v>
      </c>
      <c r="H7" s="41">
        <v>0.33333333333333331</v>
      </c>
      <c r="I7" s="14">
        <v>0.83333333333333337</v>
      </c>
      <c r="J7" s="20" t="b">
        <f t="shared" si="0"/>
        <v>0</v>
      </c>
      <c r="K7">
        <f t="shared" ref="K7:K52" si="3">MOD(I7-H7,1)*24</f>
        <v>12</v>
      </c>
      <c r="L7" s="5">
        <f>VLOOKUP(D7,'EMPLOYEE-MGT'!A4:D35,3,FALSE)</f>
        <v>12.5</v>
      </c>
      <c r="M7" s="29">
        <f t="shared" si="1"/>
        <v>150</v>
      </c>
    </row>
    <row r="8" spans="1:13" ht="15.75">
      <c r="A8" s="31">
        <v>45469</v>
      </c>
      <c r="B8" s="33">
        <v>45470</v>
      </c>
      <c r="C8" s="35" t="s">
        <v>14</v>
      </c>
      <c r="D8" s="10" t="s">
        <v>15</v>
      </c>
      <c r="E8" s="34" t="str">
        <f>VLOOKUP(D8,'EMPLOYEE-MGT'!A2:D25,4,FALSE)</f>
        <v>Permanent</v>
      </c>
      <c r="F8" s="34" t="str">
        <f>VLOOKUP(D8,'EMPLOYEE-MGT'!A2:D25,2,FALSE)</f>
        <v>SRCW</v>
      </c>
      <c r="G8" s="37" t="s">
        <v>16</v>
      </c>
      <c r="H8" s="41">
        <v>0.83333333333333337</v>
      </c>
      <c r="I8" s="14">
        <v>0.33333333333333331</v>
      </c>
      <c r="J8" s="20" t="b">
        <f t="shared" si="0"/>
        <v>0</v>
      </c>
      <c r="K8">
        <f t="shared" si="3"/>
        <v>12</v>
      </c>
      <c r="L8" s="5">
        <f>VLOOKUP(D8,'EMPLOYEE-MGT'!A1:D25,3,FALSE)</f>
        <v>13.5</v>
      </c>
      <c r="M8" s="29">
        <f t="shared" si="1"/>
        <v>162</v>
      </c>
    </row>
    <row r="9" spans="1:13" ht="15.75">
      <c r="A9" s="31">
        <v>45469</v>
      </c>
      <c r="B9" s="33">
        <v>45470</v>
      </c>
      <c r="C9" s="35" t="s">
        <v>14</v>
      </c>
      <c r="D9" s="10" t="s">
        <v>21</v>
      </c>
      <c r="E9" s="34" t="str">
        <f>VLOOKUP(D9,'EMPLOYEE-MGT'!A7:E32,4,FALSE)</f>
        <v>Permanent</v>
      </c>
      <c r="F9" s="34" t="str">
        <f>VLOOKUP(D9,'EMPLOYEE-MGT'!A7:D39,2,FALSE)</f>
        <v>RCW</v>
      </c>
      <c r="G9" s="37" t="s">
        <v>22</v>
      </c>
      <c r="H9" s="41">
        <v>0.83333333333333337</v>
      </c>
      <c r="I9" s="14">
        <v>0.33333333333333331</v>
      </c>
      <c r="J9" s="20" t="b">
        <f t="shared" si="0"/>
        <v>0</v>
      </c>
      <c r="K9">
        <f t="shared" si="3"/>
        <v>12</v>
      </c>
      <c r="L9" s="5">
        <f>VLOOKUP(D9,'EMPLOYEE-MGT'!A2:D26,3,FALSE)</f>
        <v>12.5</v>
      </c>
      <c r="M9" s="29">
        <f t="shared" si="1"/>
        <v>150</v>
      </c>
    </row>
    <row r="10" spans="1:13" ht="15.75">
      <c r="A10" s="31">
        <v>45469</v>
      </c>
      <c r="B10" s="33">
        <v>45470</v>
      </c>
      <c r="C10" s="35" t="s">
        <v>17</v>
      </c>
      <c r="D10" s="10" t="s">
        <v>23</v>
      </c>
      <c r="E10" s="34" t="str">
        <f>VLOOKUP(D10,'EMPLOYEE-MGT'!A8:E33,4,FALSE)</f>
        <v>Permanent</v>
      </c>
      <c r="F10" s="34" t="str">
        <f>VLOOKUP(D10,'EMPLOYEE-MGT'!A8:D40,2,FALSE)</f>
        <v>SRCW</v>
      </c>
      <c r="G10" s="37" t="s">
        <v>22</v>
      </c>
      <c r="H10" s="41">
        <v>0.83333333333333337</v>
      </c>
      <c r="I10" s="14">
        <v>0.33333333333333331</v>
      </c>
      <c r="J10" s="20" t="b">
        <f t="shared" si="0"/>
        <v>0</v>
      </c>
      <c r="K10">
        <f t="shared" si="3"/>
        <v>12</v>
      </c>
      <c r="L10" s="5">
        <f>VLOOKUP(D10,'EMPLOYEE-MGT'!A3:D27,3,FALSE)</f>
        <v>13.5</v>
      </c>
      <c r="M10" s="29">
        <f t="shared" si="1"/>
        <v>162</v>
      </c>
    </row>
    <row r="11" spans="1:13" ht="15.75">
      <c r="A11" s="31">
        <v>45469</v>
      </c>
      <c r="B11" s="33">
        <v>45470</v>
      </c>
      <c r="C11" s="35" t="s">
        <v>17</v>
      </c>
      <c r="D11" s="10" t="s">
        <v>24</v>
      </c>
      <c r="E11" s="34" t="str">
        <f>VLOOKUP(D11,'EMPLOYEE-MGT'!A9:E34,4,FALSE)</f>
        <v>Permanent</v>
      </c>
      <c r="F11" s="34" t="str">
        <f>VLOOKUP(D11,'EMPLOYEE-MGT'!A9:D41,2,FALSE)</f>
        <v>RCW</v>
      </c>
      <c r="G11" s="37" t="s">
        <v>22</v>
      </c>
      <c r="H11" s="41">
        <v>0.83333333333333337</v>
      </c>
      <c r="I11" s="14">
        <v>0.33333333333333331</v>
      </c>
      <c r="J11" s="20" t="b">
        <f t="shared" si="0"/>
        <v>0</v>
      </c>
      <c r="K11">
        <f t="shared" si="3"/>
        <v>12</v>
      </c>
      <c r="L11" s="5">
        <f>VLOOKUP(D11,'EMPLOYEE-MGT'!A4:D28,3,FALSE)</f>
        <v>12.5</v>
      </c>
      <c r="M11" s="29">
        <f t="shared" si="1"/>
        <v>150</v>
      </c>
    </row>
    <row r="12" spans="1:13" ht="15.75">
      <c r="A12" s="31">
        <v>45469</v>
      </c>
      <c r="B12" s="33">
        <v>45470</v>
      </c>
      <c r="C12" s="35" t="s">
        <v>17</v>
      </c>
      <c r="D12" s="10" t="s">
        <v>25</v>
      </c>
      <c r="E12" s="34" t="str">
        <f>VLOOKUP(D12,'EMPLOYEE-MGT'!A1:D25,4,FALSE)</f>
        <v>Permanent</v>
      </c>
      <c r="F12" s="34" t="str">
        <f>VLOOKUP(D12,'EMPLOYEE-MGT'!A1:D25,2,FALSE)</f>
        <v>RCW</v>
      </c>
      <c r="G12" s="37" t="s">
        <v>22</v>
      </c>
      <c r="H12" s="41">
        <v>0.83333333333333337</v>
      </c>
      <c r="I12" s="14">
        <v>0.33333333333333331</v>
      </c>
      <c r="J12" s="20" t="b">
        <f t="shared" si="0"/>
        <v>0</v>
      </c>
      <c r="K12">
        <f t="shared" si="3"/>
        <v>12</v>
      </c>
      <c r="L12" s="5">
        <f>VLOOKUP(D12,'EMPLOYEE-MGT'!A5:D29,3,FALSE)</f>
        <v>12.5</v>
      </c>
      <c r="M12" s="29">
        <f t="shared" si="1"/>
        <v>150</v>
      </c>
    </row>
    <row r="13" spans="1:13" ht="15.75">
      <c r="A13" s="31">
        <v>45470</v>
      </c>
      <c r="B13" s="33">
        <v>45470</v>
      </c>
      <c r="C13" s="35" t="s">
        <v>17</v>
      </c>
      <c r="D13" s="10" t="s">
        <v>18</v>
      </c>
      <c r="E13" s="34" t="str">
        <f>VLOOKUP(D13,'EMPLOYEE-MGT'!A2:D26,4,FALSE)</f>
        <v>Permanent</v>
      </c>
      <c r="F13" s="34" t="str">
        <f>VLOOKUP(D13,'EMPLOYEE-MGT'!A2:D26,2,FALSE)</f>
        <v>Team Leader</v>
      </c>
      <c r="G13" s="37" t="s">
        <v>22</v>
      </c>
      <c r="H13" s="41">
        <v>0.33333333333333331</v>
      </c>
      <c r="I13" s="14">
        <v>0.83333333333333337</v>
      </c>
      <c r="J13" s="20" t="b">
        <f t="shared" si="0"/>
        <v>0</v>
      </c>
      <c r="K13">
        <f t="shared" si="3"/>
        <v>12</v>
      </c>
      <c r="L13" s="5">
        <f>VLOOKUP(D13,'EMPLOYEE-MGT'!A1:D58,3,FALSE)</f>
        <v>15.5</v>
      </c>
      <c r="M13" s="29">
        <f t="shared" si="1"/>
        <v>186</v>
      </c>
    </row>
    <row r="14" spans="1:13" ht="15.75">
      <c r="A14" s="31">
        <v>45470</v>
      </c>
      <c r="B14" s="33">
        <v>45470</v>
      </c>
      <c r="C14" s="35" t="s">
        <v>17</v>
      </c>
      <c r="D14" s="10" t="s">
        <v>19</v>
      </c>
      <c r="E14" s="34" t="str">
        <f>VLOOKUP(D14,'EMPLOYEE-MGT'!A3:D27,4,FALSE)</f>
        <v>Permanent</v>
      </c>
      <c r="F14" s="34" t="str">
        <f>VLOOKUP(D14,'EMPLOYEE-MGT'!A3:D27,2,FALSE)</f>
        <v>RCW</v>
      </c>
      <c r="G14" s="37" t="s">
        <v>16</v>
      </c>
      <c r="H14" s="41">
        <v>0.33333333333333331</v>
      </c>
      <c r="I14" s="14">
        <v>0.83333333333333337</v>
      </c>
      <c r="J14" s="20" t="b">
        <f t="shared" si="0"/>
        <v>0</v>
      </c>
      <c r="K14">
        <f t="shared" si="3"/>
        <v>12</v>
      </c>
      <c r="L14" s="5">
        <f>VLOOKUP(D14,'EMPLOYEE-MGT'!A2:D59,3,FALSE)</f>
        <v>12.5</v>
      </c>
      <c r="M14" s="29">
        <f t="shared" si="1"/>
        <v>150</v>
      </c>
    </row>
    <row r="15" spans="1:13" ht="15.75">
      <c r="A15" s="31">
        <v>45470</v>
      </c>
      <c r="B15" s="33">
        <v>45470</v>
      </c>
      <c r="C15" s="35" t="s">
        <v>17</v>
      </c>
      <c r="D15" s="10" t="s">
        <v>26</v>
      </c>
      <c r="E15" s="34" t="str">
        <f>VLOOKUP(D15,'EMPLOYEE-MGT'!A4:D28,4,FALSE)</f>
        <v>Permanent</v>
      </c>
      <c r="F15" s="34" t="str">
        <f>VLOOKUP(D15,'EMPLOYEE-MGT'!A13:D45,2,FALSE)</f>
        <v>RCW</v>
      </c>
      <c r="G15" s="37" t="s">
        <v>16</v>
      </c>
      <c r="H15" s="41">
        <v>0.33333333333333331</v>
      </c>
      <c r="I15" s="14">
        <v>0.83333333333333337</v>
      </c>
      <c r="J15" s="20" t="b">
        <f t="shared" si="0"/>
        <v>0</v>
      </c>
      <c r="K15">
        <f t="shared" si="3"/>
        <v>12</v>
      </c>
      <c r="L15" s="5">
        <f>VLOOKUP(D15,'EMPLOYEE-MGT'!A3:D60,3,FALSE)</f>
        <v>12.5</v>
      </c>
      <c r="M15" s="29">
        <f t="shared" si="1"/>
        <v>150</v>
      </c>
    </row>
    <row r="16" spans="1:13" ht="15.75">
      <c r="A16" s="31">
        <v>45470</v>
      </c>
      <c r="B16" s="33">
        <v>45470</v>
      </c>
      <c r="C16" s="35" t="s">
        <v>14</v>
      </c>
      <c r="D16" s="10" t="s">
        <v>27</v>
      </c>
      <c r="E16" s="34" t="str">
        <f>VLOOKUP(D16,'EMPLOYEE-MGT'!A1:D26,4,FALSE)</f>
        <v>Permanent</v>
      </c>
      <c r="F16" s="34" t="str">
        <f>VLOOKUP(D16,'EMPLOYEE-MGT'!A1:D27,2,FALSE)</f>
        <v>Team Leader</v>
      </c>
      <c r="G16" s="37" t="s">
        <v>16</v>
      </c>
      <c r="H16" s="41">
        <v>0.33333333333333331</v>
      </c>
      <c r="I16" s="14">
        <v>0.83333333333333337</v>
      </c>
      <c r="J16" s="20" t="b">
        <f t="shared" si="0"/>
        <v>0</v>
      </c>
      <c r="K16">
        <f t="shared" si="3"/>
        <v>12</v>
      </c>
      <c r="L16" s="5">
        <f>VLOOKUP(D16,'EMPLOYEE-MGT'!A1:D28,3,FALSE)</f>
        <v>15.5</v>
      </c>
      <c r="M16" s="29">
        <f t="shared" si="1"/>
        <v>186</v>
      </c>
    </row>
    <row r="17" spans="1:13" ht="15.75">
      <c r="A17" s="31">
        <v>45470</v>
      </c>
      <c r="B17" s="33">
        <v>45470</v>
      </c>
      <c r="C17" s="35" t="s">
        <v>14</v>
      </c>
      <c r="D17" s="10" t="s">
        <v>28</v>
      </c>
      <c r="E17" s="34" t="str">
        <f>VLOOKUP(D17,'EMPLOYEE-MGT'!A6:D30,4,FALSE)</f>
        <v>Permanent</v>
      </c>
      <c r="F17" s="34" t="str">
        <f>VLOOKUP(D17,'EMPLOYEE-MGT'!A2:D34,2,FALSE)</f>
        <v>SRCW</v>
      </c>
      <c r="G17" s="37" t="s">
        <v>16</v>
      </c>
      <c r="H17" s="41">
        <v>0.33333333333333331</v>
      </c>
      <c r="I17" s="14">
        <v>0.83333333333333337</v>
      </c>
      <c r="J17" s="20" t="b">
        <f t="shared" si="0"/>
        <v>0</v>
      </c>
      <c r="K17">
        <f t="shared" si="3"/>
        <v>12</v>
      </c>
      <c r="L17" s="5">
        <f>VLOOKUP(D17,'EMPLOYEE-MGT'!A2:D29,3,FALSE)</f>
        <v>13.5</v>
      </c>
      <c r="M17" s="29">
        <f t="shared" si="1"/>
        <v>162</v>
      </c>
    </row>
    <row r="18" spans="1:13" ht="15.75">
      <c r="A18" s="31">
        <v>45470</v>
      </c>
      <c r="B18" s="33">
        <v>45471</v>
      </c>
      <c r="C18" s="35" t="s">
        <v>14</v>
      </c>
      <c r="D18" s="10" t="s">
        <v>15</v>
      </c>
      <c r="E18" s="34" t="str">
        <f>VLOOKUP(D18,'EMPLOYEE-MGT'!A1:D26,4,FALSE)</f>
        <v>Permanent</v>
      </c>
      <c r="F18" s="34" t="str">
        <f>VLOOKUP(D18,'EMPLOYEE-MGT'!A3:D35,2,FALSE)</f>
        <v>SRCW</v>
      </c>
      <c r="G18" s="37" t="s">
        <v>16</v>
      </c>
      <c r="H18" s="41">
        <v>0.83333333333333337</v>
      </c>
      <c r="I18" s="14">
        <v>0.33333333333333331</v>
      </c>
      <c r="J18" s="20" t="b">
        <f t="shared" si="0"/>
        <v>0</v>
      </c>
      <c r="K18">
        <f t="shared" si="3"/>
        <v>12</v>
      </c>
      <c r="L18" s="5">
        <f>VLOOKUP(D18,'EMPLOYEE-MGT'!A3:D30,3,FALSE)</f>
        <v>13.5</v>
      </c>
      <c r="M18" s="29">
        <f t="shared" si="1"/>
        <v>162</v>
      </c>
    </row>
    <row r="19" spans="1:13" ht="15.75">
      <c r="A19" s="31">
        <v>45470</v>
      </c>
      <c r="B19" s="33">
        <v>45471</v>
      </c>
      <c r="C19" s="35" t="s">
        <v>14</v>
      </c>
      <c r="D19" s="10" t="s">
        <v>21</v>
      </c>
      <c r="E19" s="34" t="str">
        <f>VLOOKUP(D19,'EMPLOYEE-MGT'!A1:D28,4,FALSE)</f>
        <v>Permanent</v>
      </c>
      <c r="F19" s="34" t="str">
        <f>VLOOKUP(D19,'EMPLOYEE-MGT'!A4:D36,2,FALSE)</f>
        <v>RCW</v>
      </c>
      <c r="G19" s="37" t="s">
        <v>22</v>
      </c>
      <c r="H19" s="41">
        <v>0.83333333333333337</v>
      </c>
      <c r="I19" s="14">
        <v>0.33333333333333331</v>
      </c>
      <c r="J19" s="20" t="b">
        <f t="shared" si="0"/>
        <v>0</v>
      </c>
      <c r="K19">
        <f t="shared" si="3"/>
        <v>12</v>
      </c>
      <c r="L19" s="5">
        <f>VLOOKUP(D19,'EMPLOYEE-MGT'!A4:D31,3,FALSE)</f>
        <v>12.5</v>
      </c>
      <c r="M19" s="29">
        <f t="shared" si="1"/>
        <v>150</v>
      </c>
    </row>
    <row r="20" spans="1:13" ht="15.75">
      <c r="A20" s="31">
        <v>45470</v>
      </c>
      <c r="B20" s="33">
        <v>45471</v>
      </c>
      <c r="C20" s="35" t="s">
        <v>17</v>
      </c>
      <c r="D20" s="10" t="s">
        <v>23</v>
      </c>
      <c r="E20" s="34" t="str">
        <f>VLOOKUP(D20,'EMPLOYEE-MGT'!A1:D30,4,FALSE)</f>
        <v>Permanent</v>
      </c>
      <c r="F20" s="34" t="str">
        <f>VLOOKUP(D20,'EMPLOYEE-MGT'!A5:D37,2,FALSE)</f>
        <v>SRCW</v>
      </c>
      <c r="G20" s="37" t="s">
        <v>22</v>
      </c>
      <c r="H20" s="41">
        <v>0.83333333333333337</v>
      </c>
      <c r="I20" s="14">
        <v>0.33333333333333331</v>
      </c>
      <c r="J20" s="20" t="b">
        <f t="shared" si="0"/>
        <v>0</v>
      </c>
      <c r="K20">
        <f t="shared" si="3"/>
        <v>12</v>
      </c>
      <c r="L20" s="5">
        <f>VLOOKUP(D20,'EMPLOYEE-MGT'!A5:D32,3,FALSE)</f>
        <v>13.5</v>
      </c>
      <c r="M20" s="29">
        <f t="shared" si="1"/>
        <v>162</v>
      </c>
    </row>
    <row r="21" spans="1:13" ht="15.75">
      <c r="A21" s="31">
        <v>45470</v>
      </c>
      <c r="B21" s="33">
        <v>45471</v>
      </c>
      <c r="C21" s="35" t="s">
        <v>17</v>
      </c>
      <c r="D21" s="10" t="s">
        <v>24</v>
      </c>
      <c r="E21" s="34" t="str">
        <f>VLOOKUP(D21,'EMPLOYEE-MGT'!A2:D31,4,FALSE)</f>
        <v>Permanent</v>
      </c>
      <c r="F21" s="34" t="str">
        <f>VLOOKUP(D21,'EMPLOYEE-MGT'!A6:D38,2,FALSE)</f>
        <v>RCW</v>
      </c>
      <c r="G21" s="37" t="s">
        <v>22</v>
      </c>
      <c r="H21" s="41">
        <v>0.83333333333333337</v>
      </c>
      <c r="I21" s="14">
        <v>0.33333333333333331</v>
      </c>
      <c r="J21" s="20" t="b">
        <f t="shared" si="0"/>
        <v>0</v>
      </c>
      <c r="K21">
        <f t="shared" si="3"/>
        <v>12</v>
      </c>
      <c r="L21" s="5">
        <f>VLOOKUP(D21,'EMPLOYEE-MGT'!A6:D33,3,FALSE)</f>
        <v>12.5</v>
      </c>
      <c r="M21" s="29">
        <f t="shared" si="1"/>
        <v>150</v>
      </c>
    </row>
    <row r="22" spans="1:13" ht="15.75">
      <c r="A22" s="31">
        <v>45470</v>
      </c>
      <c r="B22" s="33">
        <v>45471</v>
      </c>
      <c r="C22" s="35" t="s">
        <v>17</v>
      </c>
      <c r="D22" s="10" t="s">
        <v>29</v>
      </c>
      <c r="E22" s="34" t="str">
        <f>VLOOKUP(D22,'EMPLOYEE-MGT'!A3:D32,4,FALSE)</f>
        <v>Bank</v>
      </c>
      <c r="F22" s="34" t="str">
        <f>VLOOKUP(D22,'EMPLOYEE-MGT'!A7:D39,2,FALSE)</f>
        <v>RCW</v>
      </c>
      <c r="G22" s="37" t="s">
        <v>22</v>
      </c>
      <c r="H22" s="41">
        <v>0.83333333333333337</v>
      </c>
      <c r="I22" s="14">
        <v>0.33333333333333331</v>
      </c>
      <c r="J22" s="20" t="b">
        <f t="shared" si="0"/>
        <v>0</v>
      </c>
      <c r="K22">
        <f t="shared" si="3"/>
        <v>12</v>
      </c>
      <c r="L22" s="5">
        <f>VLOOKUP(D22,'EMPLOYEE-MGT'!A19:D50,3,FALSE)</f>
        <v>12.5</v>
      </c>
      <c r="M22" s="29">
        <f t="shared" si="1"/>
        <v>150</v>
      </c>
    </row>
    <row r="23" spans="1:13" ht="15.75">
      <c r="A23" s="31">
        <v>45471</v>
      </c>
      <c r="B23" s="33">
        <v>45471</v>
      </c>
      <c r="C23" s="35" t="s">
        <v>17</v>
      </c>
      <c r="D23" s="10" t="s">
        <v>30</v>
      </c>
      <c r="E23" s="34" t="str">
        <f>VLOOKUP(D23,'EMPLOYEE-MGT'!A4:D33,4,FALSE)</f>
        <v>Permanent</v>
      </c>
      <c r="F23" s="34" t="str">
        <f>VLOOKUP(D23,'EMPLOYEE-MGT'!A8:D40,2,FALSE)</f>
        <v>Team Leader</v>
      </c>
      <c r="G23" s="37" t="s">
        <v>22</v>
      </c>
      <c r="H23" s="41">
        <v>0.33333333333333331</v>
      </c>
      <c r="I23" s="14">
        <v>0.83333333333333337</v>
      </c>
      <c r="J23" s="20" t="b">
        <f t="shared" si="0"/>
        <v>0</v>
      </c>
      <c r="K23">
        <f t="shared" si="3"/>
        <v>12</v>
      </c>
      <c r="L23" s="5">
        <f>VLOOKUP(D23,'EMPLOYEE-MGT'!A1:D35,3,FALSE)</f>
        <v>15.5</v>
      </c>
      <c r="M23" s="29">
        <f t="shared" si="1"/>
        <v>186</v>
      </c>
    </row>
    <row r="24" spans="1:13" ht="15.75">
      <c r="A24" s="31">
        <v>45471</v>
      </c>
      <c r="B24" s="33">
        <v>45471</v>
      </c>
      <c r="C24" s="35" t="s">
        <v>17</v>
      </c>
      <c r="D24" s="10" t="s">
        <v>26</v>
      </c>
      <c r="E24" s="34" t="str">
        <f>VLOOKUP(D24,'EMPLOYEE-MGT'!A5:D34,4,FALSE)</f>
        <v>Permanent</v>
      </c>
      <c r="F24" s="34" t="str">
        <f>VLOOKUP(D24,'EMPLOYEE-MGT'!A9:D41,2,FALSE)</f>
        <v>RCW</v>
      </c>
      <c r="G24" s="37" t="s">
        <v>16</v>
      </c>
      <c r="H24" s="41">
        <v>0.33333333333333331</v>
      </c>
      <c r="I24" s="14">
        <v>0.83333333333333337</v>
      </c>
      <c r="J24" s="20" t="b">
        <f t="shared" si="0"/>
        <v>0</v>
      </c>
      <c r="K24">
        <f t="shared" si="3"/>
        <v>12</v>
      </c>
      <c r="L24" s="5">
        <f>VLOOKUP(D24,'EMPLOYEE-MGT'!A2:D36,3,FALSE)</f>
        <v>12.5</v>
      </c>
      <c r="M24" s="29">
        <f t="shared" si="1"/>
        <v>150</v>
      </c>
    </row>
    <row r="25" spans="1:13" ht="15.75">
      <c r="A25" s="31">
        <v>45471</v>
      </c>
      <c r="B25" s="33">
        <v>45471</v>
      </c>
      <c r="C25" s="35" t="s">
        <v>17</v>
      </c>
      <c r="D25" s="10" t="s">
        <v>24</v>
      </c>
      <c r="E25" s="34" t="str">
        <f>VLOOKUP(D25,'EMPLOYEE-MGT'!A6:D35,4,FALSE)</f>
        <v>Permanent</v>
      </c>
      <c r="F25" s="34" t="str">
        <f>VLOOKUP(D25,'EMPLOYEE-MGT'!A1:D27,2,FALSE)</f>
        <v>RCW</v>
      </c>
      <c r="G25" s="37" t="s">
        <v>16</v>
      </c>
      <c r="H25" s="41">
        <v>0.33333333333333331</v>
      </c>
      <c r="I25" s="14">
        <v>0.83333333333333337</v>
      </c>
      <c r="J25" s="20" t="b">
        <f t="shared" si="0"/>
        <v>0</v>
      </c>
      <c r="K25">
        <f t="shared" si="3"/>
        <v>12</v>
      </c>
      <c r="L25" s="5">
        <f>VLOOKUP(D25,'EMPLOYEE-MGT'!A3:D37,3,FALSE)</f>
        <v>12.5</v>
      </c>
      <c r="M25" s="29">
        <f t="shared" si="1"/>
        <v>150</v>
      </c>
    </row>
    <row r="26" spans="1:13" ht="15.75">
      <c r="A26" s="31">
        <v>45471</v>
      </c>
      <c r="B26" s="33">
        <v>45471</v>
      </c>
      <c r="C26" s="35" t="s">
        <v>14</v>
      </c>
      <c r="D26" s="10" t="s">
        <v>15</v>
      </c>
      <c r="E26" s="34" t="str">
        <f>VLOOKUP(D26,'EMPLOYEE-MGT'!A1:D28,4,FALSE)</f>
        <v>Permanent</v>
      </c>
      <c r="F26" s="34" t="str">
        <f>VLOOKUP(D26,'EMPLOYEE-MGT'!A2:D28,2,FALSE)</f>
        <v>SRCW</v>
      </c>
      <c r="G26" s="37" t="s">
        <v>16</v>
      </c>
      <c r="H26" s="41">
        <v>0.33333333333333331</v>
      </c>
      <c r="I26" s="14">
        <v>0.83333333333333337</v>
      </c>
      <c r="J26" s="20" t="b">
        <f t="shared" si="0"/>
        <v>0</v>
      </c>
      <c r="K26">
        <f t="shared" si="3"/>
        <v>12</v>
      </c>
      <c r="L26" s="5">
        <f>VLOOKUP(D26,'EMPLOYEE-MGT'!A1:D30,3,FALSE)</f>
        <v>13.5</v>
      </c>
      <c r="M26" s="29">
        <f t="shared" si="1"/>
        <v>162</v>
      </c>
    </row>
    <row r="27" spans="1:13" ht="15.75">
      <c r="A27" s="31">
        <v>45471</v>
      </c>
      <c r="B27" s="33">
        <v>45471</v>
      </c>
      <c r="C27" s="35" t="s">
        <v>14</v>
      </c>
      <c r="D27" s="10" t="s">
        <v>19</v>
      </c>
      <c r="E27" s="34" t="str">
        <f>VLOOKUP(D27,'EMPLOYEE-MGT'!A2:D29,4,FALSE)</f>
        <v>Permanent</v>
      </c>
      <c r="F27" s="34" t="str">
        <f>VLOOKUP(D27,'EMPLOYEE-MGT'!A3:D29,2,FALSE)</f>
        <v>RCW</v>
      </c>
      <c r="G27" s="37" t="s">
        <v>16</v>
      </c>
      <c r="H27" s="41">
        <v>0.33333333333333331</v>
      </c>
      <c r="I27" s="15">
        <v>0.875</v>
      </c>
      <c r="J27" s="20">
        <f t="shared" si="0"/>
        <v>1.0000000000000018</v>
      </c>
      <c r="K27">
        <f t="shared" si="3"/>
        <v>13.000000000000002</v>
      </c>
      <c r="L27" s="5">
        <f>VLOOKUP(D27,'EMPLOYEE-MGT'!A2:D31,3,FALSE)</f>
        <v>12.5</v>
      </c>
      <c r="M27" s="29">
        <f t="shared" si="1"/>
        <v>162.50000000000003</v>
      </c>
    </row>
    <row r="28" spans="1:13" ht="15.75">
      <c r="A28" s="31">
        <v>45471</v>
      </c>
      <c r="B28" s="33">
        <v>45472</v>
      </c>
      <c r="C28" s="35" t="s">
        <v>17</v>
      </c>
      <c r="D28" s="10" t="s">
        <v>28</v>
      </c>
      <c r="E28" s="34" t="str">
        <f>VLOOKUP(D28,'EMPLOYEE-MGT'!A3:D30,4,FALSE)</f>
        <v>Permanent</v>
      </c>
      <c r="F28" s="34" t="str">
        <f>VLOOKUP(D28,'EMPLOYEE-MGT'!A4:D30,2,FALSE)</f>
        <v>SRCW</v>
      </c>
      <c r="G28" s="37" t="s">
        <v>16</v>
      </c>
      <c r="H28" s="41">
        <v>0.83333333333333337</v>
      </c>
      <c r="I28" s="14">
        <v>0.33333333333333331</v>
      </c>
      <c r="J28" s="20" t="b">
        <f t="shared" si="0"/>
        <v>0</v>
      </c>
      <c r="K28">
        <f t="shared" si="3"/>
        <v>12</v>
      </c>
      <c r="L28" s="5">
        <f>VLOOKUP(D28,'EMPLOYEE-MGT'!A3:D32,3,FALSE)</f>
        <v>13.5</v>
      </c>
      <c r="M28" s="29">
        <f t="shared" si="1"/>
        <v>162</v>
      </c>
    </row>
    <row r="29" spans="1:13" ht="15.75">
      <c r="A29" s="31">
        <v>45471</v>
      </c>
      <c r="B29" s="33">
        <v>45472</v>
      </c>
      <c r="C29" s="35" t="s">
        <v>17</v>
      </c>
      <c r="D29" s="10" t="s">
        <v>25</v>
      </c>
      <c r="E29" s="34" t="str">
        <f>VLOOKUP(D29,'EMPLOYEE-MGT'!A4:D31,4,FALSE)</f>
        <v>Permanent</v>
      </c>
      <c r="F29" s="34" t="str">
        <f>VLOOKUP(D29,'EMPLOYEE-MGT'!A5:D31,2,FALSE)</f>
        <v>RCW</v>
      </c>
      <c r="G29" s="37" t="s">
        <v>22</v>
      </c>
      <c r="H29" s="41">
        <v>0.83333333333333337</v>
      </c>
      <c r="I29" s="14">
        <v>0.33333333333333331</v>
      </c>
      <c r="J29" s="20" t="b">
        <f t="shared" si="0"/>
        <v>0</v>
      </c>
      <c r="K29">
        <f t="shared" si="3"/>
        <v>12</v>
      </c>
      <c r="L29" s="5">
        <f>VLOOKUP(D29,'EMPLOYEE-MGT'!A4:D33,3,FALSE)</f>
        <v>12.5</v>
      </c>
      <c r="M29" s="29">
        <f t="shared" si="1"/>
        <v>150</v>
      </c>
    </row>
    <row r="30" spans="1:13" ht="15.75">
      <c r="A30" s="31">
        <v>45471</v>
      </c>
      <c r="B30" s="33">
        <v>45472</v>
      </c>
      <c r="C30" s="35" t="s">
        <v>17</v>
      </c>
      <c r="D30" s="10" t="s">
        <v>29</v>
      </c>
      <c r="E30" s="34" t="str">
        <f>VLOOKUP(D30,'EMPLOYEE-MGT'!A5:D32,4,FALSE)</f>
        <v>Bank</v>
      </c>
      <c r="F30" s="34" t="str">
        <f>VLOOKUP(D30,'EMPLOYEE-MGT'!A6:D32,2,FALSE)</f>
        <v>RCW</v>
      </c>
      <c r="G30" s="37" t="s">
        <v>22</v>
      </c>
      <c r="H30" s="41">
        <v>0.83333333333333337</v>
      </c>
      <c r="I30" s="14">
        <v>0.33333333333333331</v>
      </c>
      <c r="J30" s="20" t="b">
        <f t="shared" si="0"/>
        <v>0</v>
      </c>
      <c r="K30">
        <f t="shared" si="3"/>
        <v>12</v>
      </c>
      <c r="L30" s="5">
        <f>VLOOKUP(D30,'EMPLOYEE-MGT'!A5:D34,3,FALSE)</f>
        <v>12.5</v>
      </c>
      <c r="M30" s="29">
        <f t="shared" si="1"/>
        <v>150</v>
      </c>
    </row>
    <row r="31" spans="1:13" ht="15.75">
      <c r="A31" s="31">
        <v>45471</v>
      </c>
      <c r="B31" s="33">
        <v>45472</v>
      </c>
      <c r="C31" s="35" t="s">
        <v>14</v>
      </c>
      <c r="D31" s="10" t="s">
        <v>21</v>
      </c>
      <c r="E31" s="34" t="str">
        <f>VLOOKUP(D31,'EMPLOYEE-MGT'!A6:D33,4,FALSE)</f>
        <v>Permanent</v>
      </c>
      <c r="F31" s="34" t="str">
        <f>VLOOKUP(D31,'EMPLOYEE-MGT'!A7:D33,2,FALSE)</f>
        <v>RCW</v>
      </c>
      <c r="G31" s="37" t="s">
        <v>22</v>
      </c>
      <c r="H31" s="42">
        <v>0.875</v>
      </c>
      <c r="I31" s="14">
        <v>0.33333333333333331</v>
      </c>
      <c r="J31" s="20" t="b">
        <f t="shared" si="0"/>
        <v>0</v>
      </c>
      <c r="K31">
        <f t="shared" si="3"/>
        <v>10.999999999999998</v>
      </c>
      <c r="L31" s="5">
        <f>VLOOKUP(D31,'EMPLOYEE-MGT'!A6:D35,3,FALSE)</f>
        <v>12.5</v>
      </c>
      <c r="M31" s="29">
        <f t="shared" si="1"/>
        <v>137.49999999999997</v>
      </c>
    </row>
    <row r="32" spans="1:13" ht="15.75">
      <c r="A32" s="31">
        <v>45471</v>
      </c>
      <c r="B32" s="33">
        <v>45472</v>
      </c>
      <c r="C32" s="35" t="s">
        <v>14</v>
      </c>
      <c r="D32" s="10" t="s">
        <v>31</v>
      </c>
      <c r="E32" s="34" t="str">
        <f>VLOOKUP(D32,'EMPLOYEE-MGT'!A7:D34,4,FALSE)</f>
        <v>Permanent</v>
      </c>
      <c r="F32" s="34" t="str">
        <f>VLOOKUP(D32,'EMPLOYEE-MGT'!A8:D34,2,FALSE)</f>
        <v>RCW</v>
      </c>
      <c r="G32" s="37" t="s">
        <v>22</v>
      </c>
      <c r="H32" s="41">
        <v>0.83333333333333337</v>
      </c>
      <c r="I32" s="14">
        <v>0.33333333333333331</v>
      </c>
      <c r="J32" s="20" t="b">
        <f t="shared" si="0"/>
        <v>0</v>
      </c>
      <c r="K32">
        <f t="shared" si="3"/>
        <v>12</v>
      </c>
      <c r="L32" s="5">
        <f>VLOOKUP(D32,'EMPLOYEE-MGT'!A7:D36,3,FALSE)</f>
        <v>12.5</v>
      </c>
      <c r="M32" s="29">
        <f t="shared" si="1"/>
        <v>150</v>
      </c>
    </row>
    <row r="33" spans="1:13" ht="15.75">
      <c r="A33" s="31">
        <v>45472</v>
      </c>
      <c r="B33" s="33">
        <v>45472</v>
      </c>
      <c r="C33" s="35" t="s">
        <v>17</v>
      </c>
      <c r="D33" s="10" t="s">
        <v>30</v>
      </c>
      <c r="E33" s="34" t="str">
        <f>VLOOKUP(D33,'EMPLOYEE-MGT'!A8:D35,4,FALSE)</f>
        <v>Permanent</v>
      </c>
      <c r="F33" s="34" t="str">
        <f>VLOOKUP(D33,'EMPLOYEE-MGT'!A9:D35,2,FALSE)</f>
        <v>Team Leader</v>
      </c>
      <c r="G33" s="37" t="s">
        <v>22</v>
      </c>
      <c r="H33" s="41">
        <v>0.33333333333333331</v>
      </c>
      <c r="I33" s="14">
        <v>0.83333333333333337</v>
      </c>
      <c r="J33" s="20" t="b">
        <f t="shared" si="0"/>
        <v>0</v>
      </c>
      <c r="K33">
        <f t="shared" si="3"/>
        <v>12</v>
      </c>
      <c r="L33" s="5">
        <f>VLOOKUP(D33,'EMPLOYEE-MGT'!A11:D45,3,FALSE)</f>
        <v>15.5</v>
      </c>
      <c r="M33" s="29">
        <f t="shared" si="1"/>
        <v>186</v>
      </c>
    </row>
    <row r="34" spans="1:13" ht="15.75">
      <c r="A34" s="31">
        <v>45472</v>
      </c>
      <c r="B34" s="33">
        <v>45472</v>
      </c>
      <c r="C34" s="35" t="s">
        <v>17</v>
      </c>
      <c r="D34" s="10" t="s">
        <v>26</v>
      </c>
      <c r="E34" s="34" t="str">
        <f>VLOOKUP(D34,'EMPLOYEE-MGT'!A9:D36,4,FALSE)</f>
        <v>Permanent</v>
      </c>
      <c r="F34" s="34" t="str">
        <f>VLOOKUP(D34,'EMPLOYEE-MGT'!A10:D36,2,FALSE)</f>
        <v>RCW</v>
      </c>
      <c r="G34" s="37" t="s">
        <v>16</v>
      </c>
      <c r="H34" s="41">
        <v>0.33333333333333331</v>
      </c>
      <c r="I34" s="14">
        <v>0.83333333333333337</v>
      </c>
      <c r="J34" s="20" t="b">
        <f t="shared" si="0"/>
        <v>0</v>
      </c>
      <c r="K34">
        <f t="shared" si="3"/>
        <v>12</v>
      </c>
      <c r="L34" s="5">
        <f>VLOOKUP(D34,'EMPLOYEE-MGT'!A12:D46,3,FALSE)</f>
        <v>12.5</v>
      </c>
      <c r="M34" s="29">
        <f t="shared" si="1"/>
        <v>150</v>
      </c>
    </row>
    <row r="35" spans="1:13" ht="15.75">
      <c r="A35" s="31">
        <v>45472</v>
      </c>
      <c r="B35" s="33">
        <v>45472</v>
      </c>
      <c r="C35" s="35" t="s">
        <v>17</v>
      </c>
      <c r="D35" s="10" t="s">
        <v>32</v>
      </c>
      <c r="E35" s="34" t="str">
        <f>VLOOKUP(D35,'EMPLOYEE-MGT'!A10:D37,4,FALSE)</f>
        <v>Bank</v>
      </c>
      <c r="F35" s="34" t="str">
        <f>VLOOKUP(D35,'EMPLOYEE-MGT'!A11:D37,2,FALSE)</f>
        <v>RCW</v>
      </c>
      <c r="G35" s="37" t="s">
        <v>16</v>
      </c>
      <c r="H35" s="41">
        <v>0.33333333333333331</v>
      </c>
      <c r="I35" s="14">
        <v>0.83333333333333337</v>
      </c>
      <c r="J35" s="20" t="b">
        <f t="shared" si="0"/>
        <v>0</v>
      </c>
      <c r="K35">
        <f t="shared" si="3"/>
        <v>12</v>
      </c>
      <c r="L35" s="5">
        <f>VLOOKUP(D35,'EMPLOYEE-MGT'!A13:D47,3,FALSE)</f>
        <v>12.5</v>
      </c>
      <c r="M35" s="29">
        <f t="shared" si="1"/>
        <v>150</v>
      </c>
    </row>
    <row r="36" spans="1:13" ht="15.75">
      <c r="A36" s="31">
        <v>45472</v>
      </c>
      <c r="B36" s="33">
        <v>45472</v>
      </c>
      <c r="C36" s="35" t="s">
        <v>14</v>
      </c>
      <c r="D36" s="10" t="s">
        <v>15</v>
      </c>
      <c r="E36" s="34" t="str">
        <f>VLOOKUP(D36,'EMPLOYEE-MGT'!A1:D27,4,FALSE)</f>
        <v>Permanent</v>
      </c>
      <c r="F36" s="34" t="str">
        <f>VLOOKUP(D36,'EMPLOYEE-MGT'!A1:D27,2,FALSE)</f>
        <v>SRCW</v>
      </c>
      <c r="G36" s="37" t="s">
        <v>16</v>
      </c>
      <c r="H36" s="41">
        <v>0.33333333333333331</v>
      </c>
      <c r="I36" s="14">
        <v>0.83333333333333337</v>
      </c>
      <c r="J36" s="20" t="b">
        <f t="shared" si="0"/>
        <v>0</v>
      </c>
      <c r="K36">
        <f t="shared" si="3"/>
        <v>12</v>
      </c>
      <c r="L36" s="5">
        <f>VLOOKUP(D36,'EMPLOYEE-MGT'!A1:D28,3,FALSE)</f>
        <v>13.5</v>
      </c>
      <c r="M36" s="29">
        <f t="shared" si="1"/>
        <v>162</v>
      </c>
    </row>
    <row r="37" spans="1:13" ht="15.75">
      <c r="A37" s="31">
        <v>45472</v>
      </c>
      <c r="B37" s="33">
        <v>45472</v>
      </c>
      <c r="C37" s="35" t="s">
        <v>14</v>
      </c>
      <c r="D37" s="10" t="s">
        <v>31</v>
      </c>
      <c r="E37" s="34" t="str">
        <f>VLOOKUP(D37,'EMPLOYEE-MGT'!A12:D39,4,FALSE)</f>
        <v>Permanent</v>
      </c>
      <c r="F37" s="34" t="str">
        <f>VLOOKUP(D37,'EMPLOYEE-MGT'!A2:D28,2,FALSE)</f>
        <v>RCW</v>
      </c>
      <c r="G37" s="37" t="s">
        <v>16</v>
      </c>
      <c r="H37" s="41">
        <v>0.33333333333333331</v>
      </c>
      <c r="I37" s="14">
        <v>0.83333333333333337</v>
      </c>
      <c r="J37" s="20" t="b">
        <f t="shared" si="0"/>
        <v>0</v>
      </c>
      <c r="K37">
        <f t="shared" si="3"/>
        <v>12</v>
      </c>
      <c r="L37" s="5">
        <f>VLOOKUP(D37,'EMPLOYEE-MGT'!A2:D29,3,FALSE)</f>
        <v>12.5</v>
      </c>
      <c r="M37" s="29">
        <f t="shared" si="1"/>
        <v>150</v>
      </c>
    </row>
    <row r="38" spans="1:13" ht="15.75">
      <c r="A38" s="31">
        <v>45472</v>
      </c>
      <c r="B38" s="33">
        <v>45473</v>
      </c>
      <c r="C38" s="35" t="s">
        <v>17</v>
      </c>
      <c r="D38" s="10" t="s">
        <v>33</v>
      </c>
      <c r="E38" s="34" t="str">
        <f>VLOOKUP(D38,'EMPLOYEE-MGT'!A13:D40,4,FALSE)</f>
        <v>Permanent</v>
      </c>
      <c r="F38" s="34" t="str">
        <f>VLOOKUP(D38,'EMPLOYEE-MGT'!A3:D29,2,FALSE)</f>
        <v>SRCW</v>
      </c>
      <c r="G38" s="37" t="s">
        <v>16</v>
      </c>
      <c r="H38" s="41">
        <v>0.83333333333333337</v>
      </c>
      <c r="I38" s="14">
        <v>0.33333333333333331</v>
      </c>
      <c r="J38" s="20" t="b">
        <f t="shared" si="0"/>
        <v>0</v>
      </c>
      <c r="K38">
        <f t="shared" si="3"/>
        <v>12</v>
      </c>
      <c r="L38" s="5">
        <f>VLOOKUP(D38,'EMPLOYEE-MGT'!A3:D30,3,FALSE)</f>
        <v>13.5</v>
      </c>
      <c r="M38" s="29">
        <f t="shared" si="1"/>
        <v>162</v>
      </c>
    </row>
    <row r="39" spans="1:13" ht="15.75">
      <c r="A39" s="31">
        <v>45472</v>
      </c>
      <c r="B39" s="33">
        <v>45473</v>
      </c>
      <c r="C39" s="35" t="s">
        <v>17</v>
      </c>
      <c r="D39" s="10" t="s">
        <v>25</v>
      </c>
      <c r="E39" s="34" t="str">
        <f>VLOOKUP(D39,'EMPLOYEE-MGT'!A1:D23,4,FALSE)</f>
        <v>Permanent</v>
      </c>
      <c r="F39" s="34" t="str">
        <f>VLOOKUP(D39,'EMPLOYEE-MGT'!A4:D30,2,FALSE)</f>
        <v>RCW</v>
      </c>
      <c r="G39" s="37" t="s">
        <v>22</v>
      </c>
      <c r="H39" s="41">
        <v>0.83333333333333337</v>
      </c>
      <c r="I39" s="14">
        <v>0.33333333333333331</v>
      </c>
      <c r="J39" s="20" t="b">
        <f t="shared" si="0"/>
        <v>0</v>
      </c>
      <c r="K39">
        <f t="shared" si="3"/>
        <v>12</v>
      </c>
      <c r="L39" s="5">
        <f>VLOOKUP(D39,'EMPLOYEE-MGT'!A4:D31,3,FALSE)</f>
        <v>12.5</v>
      </c>
      <c r="M39" s="29">
        <f t="shared" si="1"/>
        <v>150</v>
      </c>
    </row>
    <row r="40" spans="1:13" ht="15.75">
      <c r="A40" s="31">
        <v>45472</v>
      </c>
      <c r="B40" s="33">
        <v>45473</v>
      </c>
      <c r="C40" s="35" t="s">
        <v>17</v>
      </c>
      <c r="D40" s="10" t="s">
        <v>24</v>
      </c>
      <c r="E40" s="34" t="str">
        <f>VLOOKUP(D40,'EMPLOYEE-MGT'!A2:D25,4,FALSE)</f>
        <v>Permanent</v>
      </c>
      <c r="F40" s="34" t="str">
        <f>VLOOKUP(D40,'EMPLOYEE-MGT'!A5:D31,2,FALSE)</f>
        <v>RCW</v>
      </c>
      <c r="G40" s="37" t="s">
        <v>22</v>
      </c>
      <c r="H40" s="41">
        <v>0.83333333333333337</v>
      </c>
      <c r="I40" s="14">
        <v>0.33333333333333331</v>
      </c>
      <c r="J40" s="20" t="b">
        <f t="shared" si="0"/>
        <v>0</v>
      </c>
      <c r="K40">
        <f t="shared" si="3"/>
        <v>12</v>
      </c>
      <c r="L40" s="5">
        <f>VLOOKUP(D40,'EMPLOYEE-MGT'!A5:D32,3,FALSE)</f>
        <v>12.5</v>
      </c>
      <c r="M40" s="29">
        <f t="shared" si="1"/>
        <v>150</v>
      </c>
    </row>
    <row r="41" spans="1:13" ht="15.75">
      <c r="A41" s="31">
        <v>45472</v>
      </c>
      <c r="B41" s="33">
        <v>45473</v>
      </c>
      <c r="C41" s="35" t="s">
        <v>14</v>
      </c>
      <c r="D41" s="10" t="s">
        <v>28</v>
      </c>
      <c r="E41" s="34" t="str">
        <f>VLOOKUP(D41,'EMPLOYEE-MGT'!A3:D26,4,FALSE)</f>
        <v>Permanent</v>
      </c>
      <c r="F41" s="34" t="str">
        <f>VLOOKUP(D41,'EMPLOYEE-MGT'!A6:D32,2,FALSE)</f>
        <v>SRCW</v>
      </c>
      <c r="G41" s="37" t="s">
        <v>22</v>
      </c>
      <c r="H41" s="41">
        <v>0.83333333333333337</v>
      </c>
      <c r="I41" s="14">
        <v>0.33333333333333331</v>
      </c>
      <c r="J41" s="20" t="b">
        <f t="shared" si="0"/>
        <v>0</v>
      </c>
      <c r="K41">
        <f t="shared" si="3"/>
        <v>12</v>
      </c>
      <c r="L41" s="5">
        <f>VLOOKUP(D41,'EMPLOYEE-MGT'!A6:D33,3,FALSE)</f>
        <v>13.5</v>
      </c>
      <c r="M41" s="29">
        <f t="shared" si="1"/>
        <v>162</v>
      </c>
    </row>
    <row r="42" spans="1:13" ht="15.75">
      <c r="A42" s="31">
        <v>45472</v>
      </c>
      <c r="B42" s="33">
        <v>45473</v>
      </c>
      <c r="C42" s="35" t="s">
        <v>14</v>
      </c>
      <c r="D42" s="10" t="s">
        <v>29</v>
      </c>
      <c r="E42" s="34" t="str">
        <f>VLOOKUP(D42,'EMPLOYEE-MGT'!A4:D27,4,FALSE)</f>
        <v>Bank</v>
      </c>
      <c r="F42" s="34" t="str">
        <f>VLOOKUP(D42,'EMPLOYEE-MGT'!A7:D33,2,FALSE)</f>
        <v>RCW</v>
      </c>
      <c r="G42" s="37" t="s">
        <v>22</v>
      </c>
      <c r="H42" s="41">
        <v>0.83333333333333337</v>
      </c>
      <c r="I42" s="14">
        <v>0.33333333333333331</v>
      </c>
      <c r="J42" s="20" t="b">
        <f t="shared" si="0"/>
        <v>0</v>
      </c>
      <c r="K42">
        <f t="shared" si="3"/>
        <v>12</v>
      </c>
      <c r="L42" s="5">
        <f>VLOOKUP(D42,'EMPLOYEE-MGT'!A7:D34,3,FALSE)</f>
        <v>12.5</v>
      </c>
      <c r="M42" s="29">
        <f t="shared" si="1"/>
        <v>150</v>
      </c>
    </row>
    <row r="43" spans="1:13" ht="15.75">
      <c r="A43" s="31">
        <v>45473</v>
      </c>
      <c r="B43" s="33">
        <v>45473</v>
      </c>
      <c r="C43" s="35" t="s">
        <v>17</v>
      </c>
      <c r="D43" s="10" t="s">
        <v>30</v>
      </c>
      <c r="E43" s="34" t="str">
        <f>VLOOKUP(D43,'EMPLOYEE-MGT'!A5:D28,4,FALSE)</f>
        <v>Permanent</v>
      </c>
      <c r="F43" s="34" t="str">
        <f>VLOOKUP(D43,'EMPLOYEE-MGT'!A8:D34,2,FALSE)</f>
        <v>Team Leader</v>
      </c>
      <c r="G43" s="37" t="s">
        <v>22</v>
      </c>
      <c r="H43" s="41">
        <v>0.33333333333333331</v>
      </c>
      <c r="I43" s="14">
        <v>0.83333333333333337</v>
      </c>
      <c r="J43" s="20" t="b">
        <f t="shared" si="0"/>
        <v>0</v>
      </c>
      <c r="K43">
        <f t="shared" si="3"/>
        <v>12</v>
      </c>
      <c r="L43" s="5">
        <f>VLOOKUP(D43,'EMPLOYEE-MGT'!A8:D35,3,FALSE)</f>
        <v>15.5</v>
      </c>
      <c r="M43" s="29">
        <f t="shared" si="1"/>
        <v>186</v>
      </c>
    </row>
    <row r="44" spans="1:13" ht="15.75">
      <c r="A44" s="31">
        <v>45473</v>
      </c>
      <c r="B44" s="33">
        <v>45473</v>
      </c>
      <c r="C44" s="35" t="s">
        <v>17</v>
      </c>
      <c r="D44" s="10" t="s">
        <v>26</v>
      </c>
      <c r="E44" s="34" t="str">
        <f>VLOOKUP(D44,'EMPLOYEE-MGT'!A6:D29,4,FALSE)</f>
        <v>Permanent</v>
      </c>
      <c r="F44" s="34" t="str">
        <f>VLOOKUP(D44,'EMPLOYEE-MGT'!A9:D35,2,FALSE)</f>
        <v>RCW</v>
      </c>
      <c r="G44" s="37" t="s">
        <v>16</v>
      </c>
      <c r="H44" s="41">
        <v>0.33333333333333331</v>
      </c>
      <c r="I44" s="14">
        <v>0.83333333333333337</v>
      </c>
      <c r="J44" s="20" t="b">
        <f t="shared" si="0"/>
        <v>0</v>
      </c>
      <c r="K44">
        <f t="shared" si="3"/>
        <v>12</v>
      </c>
      <c r="L44" s="5">
        <f>VLOOKUP(D44,'EMPLOYEE-MGT'!A9:D36,3,FALSE)</f>
        <v>12.5</v>
      </c>
      <c r="M44" s="29">
        <f t="shared" si="1"/>
        <v>150</v>
      </c>
    </row>
    <row r="45" spans="1:13" ht="15.75">
      <c r="A45" s="31">
        <v>45473</v>
      </c>
      <c r="B45" s="33">
        <v>45473</v>
      </c>
      <c r="C45" s="35" t="s">
        <v>17</v>
      </c>
      <c r="D45" s="10" t="s">
        <v>20</v>
      </c>
      <c r="E45" s="34" t="str">
        <f>VLOOKUP(D45,'EMPLOYEE-MGT'!A7:D30,4,FALSE)</f>
        <v>Bank</v>
      </c>
      <c r="F45" s="34" t="str">
        <f>VLOOKUP(D45,'EMPLOYEE-MGT'!A10:D36,2,FALSE)</f>
        <v>RCW</v>
      </c>
      <c r="G45" s="37" t="s">
        <v>16</v>
      </c>
      <c r="H45" s="41">
        <v>0.33333333333333331</v>
      </c>
      <c r="I45" s="14">
        <v>0.83333333333333337</v>
      </c>
      <c r="J45" s="20" t="b">
        <f t="shared" si="0"/>
        <v>0</v>
      </c>
      <c r="K45">
        <f t="shared" si="3"/>
        <v>12</v>
      </c>
      <c r="L45" s="5">
        <f>VLOOKUP(D45,'EMPLOYEE-MGT'!A10:D37,3,FALSE)</f>
        <v>12.5</v>
      </c>
      <c r="M45" s="29">
        <f t="shared" si="1"/>
        <v>150</v>
      </c>
    </row>
    <row r="46" spans="1:13" ht="15.75">
      <c r="A46" s="31">
        <v>45473</v>
      </c>
      <c r="B46" s="33">
        <v>45473</v>
      </c>
      <c r="C46" s="35" t="s">
        <v>14</v>
      </c>
      <c r="D46" s="10" t="s">
        <v>15</v>
      </c>
      <c r="E46" s="34" t="str">
        <f>VLOOKUP(D46,'EMPLOYEE-MGT'!A1:D41,4,FALSE)</f>
        <v>Permanent</v>
      </c>
      <c r="F46" s="34" t="str">
        <f>VLOOKUP(D46,'EMPLOYEE-MGT'!A1:D25,2,FALSE)</f>
        <v>SRCW</v>
      </c>
      <c r="G46" s="37" t="s">
        <v>16</v>
      </c>
      <c r="H46" s="41">
        <v>0.33333333333333331</v>
      </c>
      <c r="I46" s="14">
        <v>0.83333333333333337</v>
      </c>
      <c r="J46" s="20" t="b">
        <f t="shared" si="0"/>
        <v>0</v>
      </c>
      <c r="K46">
        <f t="shared" si="3"/>
        <v>12</v>
      </c>
      <c r="L46" s="5">
        <f>VLOOKUP(D46,'EMPLOYEE-MGT'!A1:D26,3,FALSE)</f>
        <v>13.5</v>
      </c>
      <c r="M46" s="29">
        <f t="shared" si="1"/>
        <v>162</v>
      </c>
    </row>
    <row r="47" spans="1:13" ht="15.75">
      <c r="A47" s="31">
        <v>45473</v>
      </c>
      <c r="B47" s="33">
        <v>45473</v>
      </c>
      <c r="C47" s="35" t="s">
        <v>14</v>
      </c>
      <c r="D47" s="10" t="s">
        <v>31</v>
      </c>
      <c r="E47" s="34" t="str">
        <f>VLOOKUP(D47,'EMPLOYEE-MGT'!A1:D36,4,FALSE)</f>
        <v>Permanent</v>
      </c>
      <c r="F47" s="34" t="str">
        <f>VLOOKUP(D47,'EMPLOYEE-MGT'!A1:D27,2,FALSE)</f>
        <v>RCW</v>
      </c>
      <c r="G47" s="37" t="s">
        <v>16</v>
      </c>
      <c r="H47" s="41">
        <v>0.33333333333333331</v>
      </c>
      <c r="I47" s="14">
        <v>0.83333333333333337</v>
      </c>
      <c r="J47" s="20" t="b">
        <f t="shared" si="0"/>
        <v>0</v>
      </c>
      <c r="K47">
        <f t="shared" si="3"/>
        <v>12</v>
      </c>
      <c r="L47" s="5">
        <f>VLOOKUP(D47,'EMPLOYEE-MGT'!A1:D37,3,FALSE)</f>
        <v>12.5</v>
      </c>
      <c r="M47" s="29">
        <f t="shared" si="1"/>
        <v>150</v>
      </c>
    </row>
    <row r="48" spans="1:13" ht="15.75">
      <c r="A48" s="31">
        <v>45473</v>
      </c>
      <c r="B48" s="33">
        <v>45474</v>
      </c>
      <c r="C48" s="35" t="s">
        <v>17</v>
      </c>
      <c r="D48" s="10" t="s">
        <v>28</v>
      </c>
      <c r="E48" s="34" t="str">
        <f>VLOOKUP(D48,'EMPLOYEE-MGT'!A2:D37,4,FALSE)</f>
        <v>Permanent</v>
      </c>
      <c r="F48" s="34" t="str">
        <f>VLOOKUP(D48,'EMPLOYEE-MGT'!A9:D62,2,FALSE)</f>
        <v>SRCW</v>
      </c>
      <c r="G48" s="37" t="s">
        <v>22</v>
      </c>
      <c r="H48" s="41">
        <v>0.83333333333333337</v>
      </c>
      <c r="I48" s="14">
        <v>0.33333333333333331</v>
      </c>
      <c r="J48" s="20" t="b">
        <f t="shared" si="0"/>
        <v>0</v>
      </c>
      <c r="K48">
        <f t="shared" si="3"/>
        <v>12</v>
      </c>
      <c r="L48" s="5">
        <f>VLOOKUP(D48,'EMPLOYEE-MGT'!A2:D38,3,FALSE)</f>
        <v>13.5</v>
      </c>
      <c r="M48" s="29">
        <f t="shared" si="1"/>
        <v>162</v>
      </c>
    </row>
    <row r="49" spans="1:13" ht="15.75">
      <c r="A49" s="31">
        <v>45473</v>
      </c>
      <c r="B49" s="33">
        <v>45474</v>
      </c>
      <c r="C49" s="35" t="s">
        <v>17</v>
      </c>
      <c r="D49" s="10" t="s">
        <v>25</v>
      </c>
      <c r="E49" s="34" t="str">
        <f>VLOOKUP(D49,'EMPLOYEE-MGT'!A3:D38,4,FALSE)</f>
        <v>Permanent</v>
      </c>
      <c r="F49" s="34" t="str">
        <f>VLOOKUP(D49,'EMPLOYEE-MGT'!A10:D63,2,FALSE)</f>
        <v>RCW</v>
      </c>
      <c r="G49" s="37" t="s">
        <v>22</v>
      </c>
      <c r="H49" s="41">
        <v>0.83333333333333337</v>
      </c>
      <c r="I49" s="14">
        <v>0.33333333333333331</v>
      </c>
      <c r="J49" s="20" t="b">
        <f t="shared" si="0"/>
        <v>0</v>
      </c>
      <c r="K49">
        <f t="shared" si="3"/>
        <v>12</v>
      </c>
      <c r="L49" s="5">
        <f>VLOOKUP(D49,'EMPLOYEE-MGT'!A3:D39,3,FALSE)</f>
        <v>12.5</v>
      </c>
      <c r="M49" s="29">
        <f t="shared" si="1"/>
        <v>150</v>
      </c>
    </row>
    <row r="50" spans="1:13" ht="15.75">
      <c r="A50" s="31">
        <v>45473</v>
      </c>
      <c r="B50" s="33">
        <v>45474</v>
      </c>
      <c r="C50" s="35" t="s">
        <v>17</v>
      </c>
      <c r="D50" s="10" t="s">
        <v>24</v>
      </c>
      <c r="E50" s="34" t="str">
        <f>VLOOKUP(D50,'EMPLOYEE-MGT'!A1:D28,4,FALSE)</f>
        <v>Permanent</v>
      </c>
      <c r="F50" s="34" t="str">
        <f>VLOOKUP(D50,'EMPLOYEE-MGT'!A1:D25,2,FALSE)</f>
        <v>RCW</v>
      </c>
      <c r="G50" s="37" t="s">
        <v>22</v>
      </c>
      <c r="H50" s="41">
        <v>0.83333333333333337</v>
      </c>
      <c r="I50" s="14">
        <v>0.33333333333333331</v>
      </c>
      <c r="J50" s="20" t="b">
        <f t="shared" si="0"/>
        <v>0</v>
      </c>
      <c r="K50">
        <f t="shared" si="3"/>
        <v>12</v>
      </c>
      <c r="L50" s="5">
        <f>VLOOKUP(D50,'EMPLOYEE-MGT'!A4:D40,3,FALSE)</f>
        <v>12.5</v>
      </c>
      <c r="M50" s="29">
        <f>L50*K50</f>
        <v>150</v>
      </c>
    </row>
    <row r="51" spans="1:13" ht="15.75">
      <c r="A51" s="31">
        <v>45473</v>
      </c>
      <c r="B51" s="33">
        <v>45474</v>
      </c>
      <c r="C51" s="35" t="s">
        <v>14</v>
      </c>
      <c r="D51" s="10" t="s">
        <v>15</v>
      </c>
      <c r="E51" s="34" t="str">
        <f>VLOOKUP(D51,'EMPLOYEE-MGT'!A2:D29,4,FALSE)</f>
        <v>Permanent</v>
      </c>
      <c r="F51" s="34" t="str">
        <f>VLOOKUP(D51,'EMPLOYEE-MGT'!A2:D26,2,FALSE)</f>
        <v>SRCW</v>
      </c>
      <c r="G51" s="37" t="s">
        <v>22</v>
      </c>
      <c r="H51" s="41">
        <v>0.83333333333333337</v>
      </c>
      <c r="I51" s="14">
        <v>0.33333333333333331</v>
      </c>
      <c r="J51" s="20" t="b">
        <f t="shared" si="0"/>
        <v>0</v>
      </c>
      <c r="K51">
        <f t="shared" si="3"/>
        <v>12</v>
      </c>
      <c r="L51" s="5">
        <f>VLOOKUP(D51,'EMPLOYEE-MGT'!A1:D27,3,FALSE)</f>
        <v>13.5</v>
      </c>
      <c r="M51" s="29">
        <f t="shared" si="1"/>
        <v>162</v>
      </c>
    </row>
    <row r="52" spans="1:13" ht="15.75">
      <c r="A52" s="31">
        <v>45473</v>
      </c>
      <c r="B52" s="33">
        <v>45474</v>
      </c>
      <c r="C52" s="35" t="s">
        <v>14</v>
      </c>
      <c r="D52" s="10" t="s">
        <v>34</v>
      </c>
      <c r="E52" s="34" t="str">
        <f>VLOOKUP(D52,'EMPLOYEE-MGT'!A6:D41,4,FALSE)</f>
        <v>Permanent</v>
      </c>
      <c r="F52" s="34" t="str">
        <f>VLOOKUP(D52,'EMPLOYEE-MGT'!A1:D30,2,FALSE)</f>
        <v>RCW</v>
      </c>
      <c r="G52" s="37" t="s">
        <v>22</v>
      </c>
      <c r="H52" s="41">
        <v>0.83333333333333337</v>
      </c>
      <c r="I52" s="14">
        <v>0.33333333333333331</v>
      </c>
      <c r="J52" s="20" t="b">
        <f t="shared" si="0"/>
        <v>0</v>
      </c>
      <c r="K52">
        <f t="shared" si="3"/>
        <v>12</v>
      </c>
      <c r="L52" s="5">
        <f>VLOOKUP(D52,'EMPLOYEE-MGT'!A2:D28,3,FALSE)</f>
        <v>12.5</v>
      </c>
      <c r="M52" s="29">
        <f t="shared" si="1"/>
        <v>150</v>
      </c>
    </row>
    <row r="53" spans="1:13" ht="15.75">
      <c r="A53" s="31">
        <v>45474</v>
      </c>
      <c r="B53" s="33">
        <v>45474</v>
      </c>
      <c r="C53" s="35" t="s">
        <v>17</v>
      </c>
      <c r="D53" s="10" t="s">
        <v>18</v>
      </c>
      <c r="E53" s="34" t="str">
        <f>VLOOKUP(D53,'EMPLOYEE-MGT'!A1:D29,4,FALSE)</f>
        <v>Permanent</v>
      </c>
      <c r="F53" s="34" t="str">
        <f>VLOOKUP(D53,'EMPLOYEE-MGT'!A2:D31,2,FALSE)</f>
        <v>Team Leader</v>
      </c>
      <c r="G53" s="37" t="s">
        <v>16</v>
      </c>
      <c r="H53" s="41">
        <v>0.33333333333333331</v>
      </c>
      <c r="I53" s="14">
        <v>0.83333333333333337</v>
      </c>
      <c r="J53" s="20" t="b">
        <f t="shared" ref="J53:J86" si="4">IF(K53&gt;12,K53-12)</f>
        <v>0</v>
      </c>
      <c r="K53">
        <f t="shared" ref="K53:K84" si="5">MOD(I53-H53,1)*24</f>
        <v>12</v>
      </c>
      <c r="L53" s="5">
        <f>VLOOKUP(D53,'EMPLOYEE-MGT'!A3:D29,3,FALSE)</f>
        <v>15.5</v>
      </c>
      <c r="M53" s="29">
        <f t="shared" si="1"/>
        <v>186</v>
      </c>
    </row>
    <row r="54" spans="1:13" ht="15.75">
      <c r="A54" s="31">
        <v>45474</v>
      </c>
      <c r="B54" s="33">
        <v>45474</v>
      </c>
      <c r="C54" s="35" t="s">
        <v>17</v>
      </c>
      <c r="D54" s="10" t="s">
        <v>24</v>
      </c>
      <c r="E54" s="34" t="str">
        <f>VLOOKUP(D54,'EMPLOYEE-MGT'!A8:D43,4,FALSE)</f>
        <v>Permanent</v>
      </c>
      <c r="F54" s="34" t="str">
        <f>VLOOKUP(D54,'EMPLOYEE-MGT'!A3:D32,2,FALSE)</f>
        <v>RCW</v>
      </c>
      <c r="G54" s="37" t="s">
        <v>16</v>
      </c>
      <c r="H54" s="41">
        <v>0.33333333333333331</v>
      </c>
      <c r="I54" s="14">
        <v>0.83333333333333337</v>
      </c>
      <c r="J54" s="20" t="b">
        <f t="shared" si="4"/>
        <v>0</v>
      </c>
      <c r="K54">
        <f t="shared" si="5"/>
        <v>12</v>
      </c>
      <c r="L54" s="5">
        <f>VLOOKUP(D54,'EMPLOYEE-MGT'!A4:D30,3,FALSE)</f>
        <v>12.5</v>
      </c>
      <c r="M54" s="29">
        <f t="shared" ref="M54:M85" si="6">L54*K54</f>
        <v>150</v>
      </c>
    </row>
    <row r="55" spans="1:13" ht="15.75">
      <c r="A55" s="31">
        <v>45474</v>
      </c>
      <c r="B55" s="33">
        <v>45474</v>
      </c>
      <c r="C55" s="35" t="s">
        <v>17</v>
      </c>
      <c r="D55" s="10" t="s">
        <v>20</v>
      </c>
      <c r="E55" s="34" t="str">
        <f>VLOOKUP(D55,'EMPLOYEE-MGT'!A9:D44,4,FALSE)</f>
        <v>Bank</v>
      </c>
      <c r="F55" s="34" t="str">
        <f>VLOOKUP(D55,'EMPLOYEE-MGT'!A4:D33,2,FALSE)</f>
        <v>RCW</v>
      </c>
      <c r="G55" s="37" t="s">
        <v>16</v>
      </c>
      <c r="H55" s="41">
        <v>0.33333333333333331</v>
      </c>
      <c r="I55" s="16">
        <v>0.83333333333333337</v>
      </c>
      <c r="J55" s="20" t="b">
        <f t="shared" si="4"/>
        <v>0</v>
      </c>
      <c r="K55">
        <f t="shared" si="5"/>
        <v>12</v>
      </c>
      <c r="L55" s="5">
        <f>VLOOKUP(D55,'EMPLOYEE-MGT'!A5:D31,3,FALSE)</f>
        <v>12.5</v>
      </c>
      <c r="M55" s="29">
        <f t="shared" si="6"/>
        <v>150</v>
      </c>
    </row>
    <row r="56" spans="1:13" ht="15.75">
      <c r="A56" s="31">
        <v>45474</v>
      </c>
      <c r="B56" s="33">
        <v>45474</v>
      </c>
      <c r="C56" s="35" t="s">
        <v>14</v>
      </c>
      <c r="D56" s="10" t="s">
        <v>27</v>
      </c>
      <c r="E56" s="34" t="str">
        <f>VLOOKUP(D56,'EMPLOYEE-MGT'!$A$1:$D$30,4,FALSE)</f>
        <v>Permanent</v>
      </c>
      <c r="F56" s="34" t="str">
        <f>VLOOKUP(D56,'EMPLOYEE-MGT'!A1:D27,2,FALSE)</f>
        <v>Team Leader</v>
      </c>
      <c r="G56" s="37" t="s">
        <v>16</v>
      </c>
      <c r="H56" s="41">
        <v>0.33333333333333331</v>
      </c>
      <c r="I56" s="16">
        <v>0.83333333333333337</v>
      </c>
      <c r="J56" s="20" t="b">
        <f t="shared" si="4"/>
        <v>0</v>
      </c>
      <c r="K56">
        <f t="shared" si="5"/>
        <v>12</v>
      </c>
      <c r="L56" s="5">
        <f>VLOOKUP(D56,'EMPLOYEE-MGT'!A1:D27,3,FALSE)</f>
        <v>15.5</v>
      </c>
      <c r="M56" s="29">
        <f t="shared" si="6"/>
        <v>186</v>
      </c>
    </row>
    <row r="57" spans="1:13" ht="15.75">
      <c r="A57" s="31">
        <v>45474</v>
      </c>
      <c r="B57" s="33">
        <v>45474</v>
      </c>
      <c r="C57" s="35" t="s">
        <v>14</v>
      </c>
      <c r="D57" s="10" t="s">
        <v>21</v>
      </c>
      <c r="E57" s="34" t="str">
        <f>VLOOKUP(D57,'EMPLOYEE-MGT'!$A$1:$D$30,4,FALSE)</f>
        <v>Permanent</v>
      </c>
      <c r="F57" s="34" t="str">
        <f>VLOOKUP(D57,'EMPLOYEE-MGT'!$A$6:$D$35,2,FALSE)</f>
        <v>RCW</v>
      </c>
      <c r="G57" s="37" t="s">
        <v>16</v>
      </c>
      <c r="H57" s="41">
        <v>0.33333333333333331</v>
      </c>
      <c r="I57" s="16">
        <v>0.83333333333333337</v>
      </c>
      <c r="J57" s="20" t="b">
        <f t="shared" si="4"/>
        <v>0</v>
      </c>
      <c r="K57">
        <f t="shared" si="5"/>
        <v>12</v>
      </c>
      <c r="L57" s="5">
        <f>VLOOKUP(D57,'EMPLOYEE-MGT'!A7:D33,3,FALSE)</f>
        <v>12.5</v>
      </c>
      <c r="M57" s="29">
        <f t="shared" si="6"/>
        <v>150</v>
      </c>
    </row>
    <row r="58" spans="1:13" ht="15.75">
      <c r="A58" s="31">
        <v>45474</v>
      </c>
      <c r="B58" s="33">
        <v>45475</v>
      </c>
      <c r="C58" s="35" t="s">
        <v>17</v>
      </c>
      <c r="D58" s="10" t="s">
        <v>23</v>
      </c>
      <c r="E58" s="34" t="str">
        <f>VLOOKUP(D58,'EMPLOYEE-MGT'!$A$1:$D$30,4,FALSE)</f>
        <v>Permanent</v>
      </c>
      <c r="F58" s="34" t="str">
        <f>VLOOKUP(D58,'EMPLOYEE-MGT'!$A$6:$D$35,2,FALSE)</f>
        <v>SRCW</v>
      </c>
      <c r="G58" s="37" t="s">
        <v>22</v>
      </c>
      <c r="H58" s="43">
        <v>0.83333333333333337</v>
      </c>
      <c r="I58" s="16">
        <v>0.33333333333333331</v>
      </c>
      <c r="J58" s="20" t="b">
        <f t="shared" si="4"/>
        <v>0</v>
      </c>
      <c r="K58">
        <f t="shared" si="5"/>
        <v>12</v>
      </c>
      <c r="L58" s="5">
        <f>VLOOKUP(D58,'EMPLOYEE-MGT'!A8:D34,3,FALSE)</f>
        <v>13.5</v>
      </c>
      <c r="M58" s="29">
        <f t="shared" si="6"/>
        <v>162</v>
      </c>
    </row>
    <row r="59" spans="1:13" ht="15.75">
      <c r="A59" s="31">
        <v>45474</v>
      </c>
      <c r="B59" s="33">
        <v>45475</v>
      </c>
      <c r="C59" s="35" t="s">
        <v>17</v>
      </c>
      <c r="D59" s="10" t="s">
        <v>19</v>
      </c>
      <c r="E59" s="34" t="str">
        <f>VLOOKUP(D59,'EMPLOYEE-MGT'!$A$1:$D$30,4,FALSE)</f>
        <v>Permanent</v>
      </c>
      <c r="F59" s="34" t="str">
        <f>VLOOKUP(D59,'EMPLOYEE-MGT'!A1:D25,2,FALSE)</f>
        <v>RCW</v>
      </c>
      <c r="G59" s="37" t="s">
        <v>22</v>
      </c>
      <c r="H59" s="43">
        <v>0.83333333333333337</v>
      </c>
      <c r="I59" s="16">
        <v>0.33333333333333331</v>
      </c>
      <c r="J59" s="20" t="b">
        <f t="shared" si="4"/>
        <v>0</v>
      </c>
      <c r="K59">
        <f t="shared" si="5"/>
        <v>12</v>
      </c>
      <c r="L59" s="5">
        <f>VLOOKUP(D59,'EMPLOYEE-MGT'!A1:D25,3,FALSE)</f>
        <v>12.5</v>
      </c>
      <c r="M59" s="29">
        <f t="shared" si="6"/>
        <v>150</v>
      </c>
    </row>
    <row r="60" spans="1:13" ht="15.75">
      <c r="A60" s="31">
        <v>45474</v>
      </c>
      <c r="B60" s="33">
        <v>45475</v>
      </c>
      <c r="C60" s="35" t="s">
        <v>17</v>
      </c>
      <c r="D60" s="10" t="s">
        <v>31</v>
      </c>
      <c r="E60" s="34" t="str">
        <f>VLOOKUP(D60,'EMPLOYEE-MGT'!$A$1:$D$30,4,FALSE)</f>
        <v>Permanent</v>
      </c>
      <c r="F60" s="34" t="str">
        <f>VLOOKUP(D60,'EMPLOYEE-MGT'!$A$6:$D$35,2,FALSE)</f>
        <v>RCW</v>
      </c>
      <c r="G60" s="37" t="s">
        <v>22</v>
      </c>
      <c r="H60" s="43">
        <v>0.83333333333333337</v>
      </c>
      <c r="I60" s="16">
        <v>0.33333333333333331</v>
      </c>
      <c r="J60" s="20" t="b">
        <f t="shared" si="4"/>
        <v>0</v>
      </c>
      <c r="K60">
        <f t="shared" si="5"/>
        <v>12</v>
      </c>
      <c r="L60" s="5">
        <f>VLOOKUP(D60,'EMPLOYEE-MGT'!A10:D36,3,FALSE)</f>
        <v>12.5</v>
      </c>
      <c r="M60" s="29">
        <f t="shared" si="6"/>
        <v>150</v>
      </c>
    </row>
    <row r="61" spans="1:13" ht="15.75">
      <c r="A61" s="31">
        <v>45474</v>
      </c>
      <c r="B61" s="33">
        <v>45475</v>
      </c>
      <c r="C61" s="35" t="s">
        <v>14</v>
      </c>
      <c r="D61" s="10" t="s">
        <v>28</v>
      </c>
      <c r="E61" s="34" t="str">
        <f>VLOOKUP(D61,'EMPLOYEE-MGT'!$A$1:$D$30,4,FALSE)</f>
        <v>Permanent</v>
      </c>
      <c r="F61" s="34" t="str">
        <f>VLOOKUP(D61,'EMPLOYEE-MGT'!$A$6:$D$35,2,FALSE)</f>
        <v>SRCW</v>
      </c>
      <c r="G61" s="37" t="s">
        <v>22</v>
      </c>
      <c r="H61" s="43">
        <v>0.83333333333333337</v>
      </c>
      <c r="I61" s="16">
        <v>0.33333333333333331</v>
      </c>
      <c r="J61" s="20" t="b">
        <f t="shared" si="4"/>
        <v>0</v>
      </c>
      <c r="K61">
        <f t="shared" si="5"/>
        <v>12</v>
      </c>
      <c r="L61" s="5">
        <f>VLOOKUP(D61,'EMPLOYEE-MGT'!A11:D37,3,FALSE)</f>
        <v>13.5</v>
      </c>
      <c r="M61" s="29">
        <f t="shared" si="6"/>
        <v>162</v>
      </c>
    </row>
    <row r="62" spans="1:13" ht="15.75">
      <c r="A62" s="31">
        <v>45474</v>
      </c>
      <c r="B62" s="33">
        <v>45475</v>
      </c>
      <c r="C62" s="35" t="s">
        <v>14</v>
      </c>
      <c r="D62" s="10" t="s">
        <v>34</v>
      </c>
      <c r="E62" s="34" t="str">
        <f>VLOOKUP(D62,'EMPLOYEE-MGT'!$A$1:$D$30,4,FALSE)</f>
        <v>Permanent</v>
      </c>
      <c r="F62" s="34" t="str">
        <f>VLOOKUP(D62,'EMPLOYEE-MGT'!$A$6:$D$35,2,FALSE)</f>
        <v>RCW</v>
      </c>
      <c r="G62" s="37" t="s">
        <v>22</v>
      </c>
      <c r="H62" s="43">
        <v>0.83333333333333337</v>
      </c>
      <c r="I62" s="16">
        <v>0.33333333333333331</v>
      </c>
      <c r="J62" s="20" t="b">
        <f t="shared" si="4"/>
        <v>0</v>
      </c>
      <c r="K62">
        <f t="shared" si="5"/>
        <v>12</v>
      </c>
      <c r="L62" s="5">
        <f>VLOOKUP(D62,'EMPLOYEE-MGT'!A1:D25,3,FALSE)</f>
        <v>12.5</v>
      </c>
      <c r="M62" s="29">
        <f t="shared" si="6"/>
        <v>150</v>
      </c>
    </row>
    <row r="63" spans="1:13" ht="15.75">
      <c r="A63" s="31">
        <v>45475</v>
      </c>
      <c r="B63" s="33">
        <v>45475</v>
      </c>
      <c r="C63" s="35" t="s">
        <v>17</v>
      </c>
      <c r="D63" s="10" t="s">
        <v>18</v>
      </c>
      <c r="E63" s="34" t="str">
        <f>VLOOKUP(D63,'EMPLOYEE-MGT'!$A$1:$D$30,4,FALSE)</f>
        <v>Permanent</v>
      </c>
      <c r="F63" s="34" t="str">
        <f>VLOOKUP(D63,'EMPLOYEE-MGT'!A1:E25,2,FALSE)</f>
        <v>Team Leader</v>
      </c>
      <c r="G63" s="37" t="s">
        <v>16</v>
      </c>
      <c r="H63" s="43">
        <v>0.33333333333333331</v>
      </c>
      <c r="I63" s="16">
        <v>0.83333333333333337</v>
      </c>
      <c r="J63" s="20" t="b">
        <f t="shared" si="4"/>
        <v>0</v>
      </c>
      <c r="K63">
        <f t="shared" si="5"/>
        <v>12</v>
      </c>
      <c r="L63" s="5">
        <f>VLOOKUP(D63,'EMPLOYEE-MGT'!A2:D26,3,FALSE)</f>
        <v>15.5</v>
      </c>
      <c r="M63" s="29">
        <f t="shared" si="6"/>
        <v>186</v>
      </c>
    </row>
    <row r="64" spans="1:13" ht="15.75">
      <c r="A64" s="31">
        <v>45475</v>
      </c>
      <c r="B64" s="33">
        <v>45475</v>
      </c>
      <c r="C64" s="35" t="s">
        <v>17</v>
      </c>
      <c r="D64" s="10" t="s">
        <v>24</v>
      </c>
      <c r="E64" s="34" t="str">
        <f>VLOOKUP(D64,'EMPLOYEE-MGT'!$A$1:$D$30,4,FALSE)</f>
        <v>Permanent</v>
      </c>
      <c r="F64" s="34" t="str">
        <f>VLOOKUP(D64,'EMPLOYEE-MGT'!$A$6:$D$35,2,FALSE)</f>
        <v>RCW</v>
      </c>
      <c r="G64" s="37" t="s">
        <v>16</v>
      </c>
      <c r="H64" s="43">
        <v>0.33333333333333331</v>
      </c>
      <c r="I64" s="16">
        <v>0.83333333333333337</v>
      </c>
      <c r="J64" s="20" t="b">
        <f t="shared" si="4"/>
        <v>0</v>
      </c>
      <c r="K64">
        <f t="shared" si="5"/>
        <v>12</v>
      </c>
      <c r="L64" s="5">
        <f>VLOOKUP(D64,'EMPLOYEE-MGT'!A3:D27,3,FALSE)</f>
        <v>12.5</v>
      </c>
      <c r="M64" s="29">
        <f t="shared" si="6"/>
        <v>150</v>
      </c>
    </row>
    <row r="65" spans="1:13" ht="15.75">
      <c r="A65" s="31">
        <v>45475</v>
      </c>
      <c r="B65" s="33">
        <v>45475</v>
      </c>
      <c r="C65" s="35" t="s">
        <v>14</v>
      </c>
      <c r="D65" s="10" t="s">
        <v>27</v>
      </c>
      <c r="E65" s="34" t="str">
        <f>VLOOKUP(D65,'EMPLOYEE-MGT'!$A$1:$D$30,4,FALSE)</f>
        <v>Permanent</v>
      </c>
      <c r="F65" s="34" t="str">
        <f>VLOOKUP(D65,'EMPLOYEE-MGT'!A1:E33,2,FALSE)</f>
        <v>Team Leader</v>
      </c>
      <c r="G65" s="37" t="s">
        <v>16</v>
      </c>
      <c r="H65" s="43">
        <v>0.33333333333333331</v>
      </c>
      <c r="I65" s="16">
        <v>0.83333333333333337</v>
      </c>
      <c r="J65" s="20" t="b">
        <f t="shared" si="4"/>
        <v>0</v>
      </c>
      <c r="K65">
        <f t="shared" si="5"/>
        <v>12</v>
      </c>
      <c r="L65" s="5">
        <f>VLOOKUP(D65,'EMPLOYEE-MGT'!A1:D34,3,FALSE)</f>
        <v>15.5</v>
      </c>
      <c r="M65" s="29">
        <f t="shared" si="6"/>
        <v>186</v>
      </c>
    </row>
    <row r="66" spans="1:13" ht="15.75">
      <c r="A66" s="31">
        <v>45475</v>
      </c>
      <c r="B66" s="33">
        <v>45475</v>
      </c>
      <c r="C66" s="35" t="s">
        <v>14</v>
      </c>
      <c r="D66" s="10" t="s">
        <v>21</v>
      </c>
      <c r="E66" s="34" t="str">
        <f>VLOOKUP(D66,'EMPLOYEE-MGT'!$A$1:$D$30,4,FALSE)</f>
        <v>Permanent</v>
      </c>
      <c r="F66" s="34" t="str">
        <f>VLOOKUP(D66,'EMPLOYEE-MGT'!$A$6:$D$35,2,FALSE)</f>
        <v>RCW</v>
      </c>
      <c r="G66" s="37" t="s">
        <v>16</v>
      </c>
      <c r="H66" s="43">
        <v>0.33333333333333331</v>
      </c>
      <c r="I66" s="16">
        <v>0.83333333333333337</v>
      </c>
      <c r="J66" s="20" t="b">
        <f t="shared" si="4"/>
        <v>0</v>
      </c>
      <c r="K66">
        <f t="shared" si="5"/>
        <v>12</v>
      </c>
      <c r="L66" s="5">
        <f>VLOOKUP(D66,'EMPLOYEE-MGT'!$A$5:$D$29,3,FALSE)</f>
        <v>12.5</v>
      </c>
      <c r="M66" s="29">
        <f t="shared" si="6"/>
        <v>150</v>
      </c>
    </row>
    <row r="67" spans="1:13" ht="15.75">
      <c r="A67" s="31">
        <v>45475</v>
      </c>
      <c r="B67" s="33">
        <v>45476</v>
      </c>
      <c r="C67" s="35" t="s">
        <v>17</v>
      </c>
      <c r="D67" s="10" t="s">
        <v>23</v>
      </c>
      <c r="E67" s="34" t="str">
        <f>VLOOKUP(D67,'EMPLOYEE-MGT'!$A$1:$D$30,4,FALSE)</f>
        <v>Permanent</v>
      </c>
      <c r="F67" s="34" t="str">
        <f>VLOOKUP(D67,'EMPLOYEE-MGT'!$A$6:$D$35,2,FALSE)</f>
        <v>SRCW</v>
      </c>
      <c r="G67" s="37" t="s">
        <v>22</v>
      </c>
      <c r="H67" s="43">
        <v>0.83333333333333337</v>
      </c>
      <c r="I67" s="16">
        <v>0.33333333333333331</v>
      </c>
      <c r="J67" s="20" t="b">
        <f t="shared" si="4"/>
        <v>0</v>
      </c>
      <c r="K67">
        <f t="shared" si="5"/>
        <v>12</v>
      </c>
      <c r="L67" s="5">
        <f>VLOOKUP(D67,'EMPLOYEE-MGT'!$A$5:$D$29,3,FALSE)</f>
        <v>13.5</v>
      </c>
      <c r="M67" s="29">
        <f t="shared" si="6"/>
        <v>162</v>
      </c>
    </row>
    <row r="68" spans="1:13" ht="15.75">
      <c r="A68" s="31">
        <v>45475</v>
      </c>
      <c r="B68" s="33">
        <v>45476</v>
      </c>
      <c r="C68" s="35" t="s">
        <v>17</v>
      </c>
      <c r="D68" s="10" t="s">
        <v>19</v>
      </c>
      <c r="E68" s="34" t="str">
        <f>VLOOKUP(D68,'EMPLOYEE-MGT'!$A$1:$D$30,4,FALSE)</f>
        <v>Permanent</v>
      </c>
      <c r="F68" s="34" t="str">
        <f>VLOOKUP(D68,'EMPLOYEE-MGT'!A1:F25,2,FALSE)</f>
        <v>RCW</v>
      </c>
      <c r="G68" s="37" t="s">
        <v>22</v>
      </c>
      <c r="H68" s="43">
        <v>0.83333333333333337</v>
      </c>
      <c r="I68" s="16">
        <v>0.33333333333333331</v>
      </c>
      <c r="J68" s="20" t="b">
        <f t="shared" si="4"/>
        <v>0</v>
      </c>
      <c r="K68">
        <f t="shared" si="5"/>
        <v>12</v>
      </c>
      <c r="L68" s="5">
        <f>VLOOKUP(D68,'EMPLOYEE-MGT'!$A$5:$D$29,3,FALSE)</f>
        <v>12.5</v>
      </c>
      <c r="M68" s="29">
        <f t="shared" si="6"/>
        <v>150</v>
      </c>
    </row>
    <row r="69" spans="1:13" ht="15.75">
      <c r="A69" s="31">
        <v>45475</v>
      </c>
      <c r="B69" s="33">
        <v>45476</v>
      </c>
      <c r="C69" s="35" t="s">
        <v>14</v>
      </c>
      <c r="D69" s="10" t="s">
        <v>33</v>
      </c>
      <c r="E69" s="34" t="str">
        <f>VLOOKUP(D69,'EMPLOYEE-MGT'!$A$1:$D$30,4,FALSE)</f>
        <v>Permanent</v>
      </c>
      <c r="F69" s="34" t="str">
        <f>VLOOKUP(D69,'EMPLOYEE-MGT'!$A$6:$D$35,2,FALSE)</f>
        <v>SRCW</v>
      </c>
      <c r="G69" s="37" t="s">
        <v>22</v>
      </c>
      <c r="H69" s="43">
        <v>0.83333333333333337</v>
      </c>
      <c r="I69" s="16">
        <v>0.33333333333333331</v>
      </c>
      <c r="J69" s="20" t="b">
        <f t="shared" si="4"/>
        <v>0</v>
      </c>
      <c r="K69">
        <f t="shared" si="5"/>
        <v>12</v>
      </c>
      <c r="L69" s="5">
        <f>VLOOKUP(D69,'EMPLOYEE-MGT'!$A$5:$D$29,3,FALSE)</f>
        <v>13.5</v>
      </c>
      <c r="M69" s="29">
        <f t="shared" si="6"/>
        <v>162</v>
      </c>
    </row>
    <row r="70" spans="1:13" ht="15.75">
      <c r="A70" s="31">
        <v>45475</v>
      </c>
      <c r="B70" s="33">
        <v>45476</v>
      </c>
      <c r="C70" s="35" t="s">
        <v>14</v>
      </c>
      <c r="D70" s="10" t="s">
        <v>34</v>
      </c>
      <c r="E70" s="34" t="str">
        <f>VLOOKUP(D70,'EMPLOYEE-MGT'!$A$1:$D$30,4,FALSE)</f>
        <v>Permanent</v>
      </c>
      <c r="F70" s="34" t="str">
        <f>VLOOKUP(D70,'EMPLOYEE-MGT'!$A$6:$D$35,2,FALSE)</f>
        <v>RCW</v>
      </c>
      <c r="G70" s="37" t="s">
        <v>22</v>
      </c>
      <c r="H70" s="43">
        <v>0.83333333333333337</v>
      </c>
      <c r="I70" s="16">
        <v>0.33333333333333331</v>
      </c>
      <c r="J70" s="20" t="b">
        <f t="shared" si="4"/>
        <v>0</v>
      </c>
      <c r="K70">
        <f t="shared" si="5"/>
        <v>12</v>
      </c>
      <c r="L70" s="5">
        <f>VLOOKUP(D70,'EMPLOYEE-MGT'!$A$5:$D$29,3,FALSE)</f>
        <v>12.5</v>
      </c>
      <c r="M70" s="29">
        <f t="shared" si="6"/>
        <v>150</v>
      </c>
    </row>
    <row r="71" spans="1:13" ht="15.75">
      <c r="A71" s="31">
        <v>45476</v>
      </c>
      <c r="B71" s="33">
        <v>45476</v>
      </c>
      <c r="C71" s="35" t="s">
        <v>17</v>
      </c>
      <c r="D71" s="10" t="s">
        <v>30</v>
      </c>
      <c r="E71" s="34" t="str">
        <f>VLOOKUP(D71,'EMPLOYEE-MGT'!$A$1:$D$30,4,FALSE)</f>
        <v>Permanent</v>
      </c>
      <c r="F71" s="34" t="str">
        <f>VLOOKUP(D71,'EMPLOYEE-MGT'!$A$6:$D$35,2,FALSE)</f>
        <v>Team Leader</v>
      </c>
      <c r="G71" s="37" t="s">
        <v>16</v>
      </c>
      <c r="H71" s="43">
        <v>0.33333333333333331</v>
      </c>
      <c r="I71" s="16">
        <v>0.83333333333333337</v>
      </c>
      <c r="J71" s="20" t="b">
        <f t="shared" si="4"/>
        <v>0</v>
      </c>
      <c r="K71">
        <f t="shared" si="5"/>
        <v>12</v>
      </c>
      <c r="L71" s="5">
        <f>VLOOKUP(D71,'EMPLOYEE-MGT'!$A$5:$D$29,3,FALSE)</f>
        <v>15.5</v>
      </c>
      <c r="M71" s="29">
        <f t="shared" si="6"/>
        <v>186</v>
      </c>
    </row>
    <row r="72" spans="1:13" ht="15.75">
      <c r="A72" s="31">
        <v>45476</v>
      </c>
      <c r="B72" s="33">
        <v>45476</v>
      </c>
      <c r="C72" s="35" t="s">
        <v>17</v>
      </c>
      <c r="D72" s="10" t="s">
        <v>25</v>
      </c>
      <c r="E72" s="34" t="str">
        <f>VLOOKUP(D72,'EMPLOYEE-MGT'!$A$1:$D$30,4,FALSE)</f>
        <v>Permanent</v>
      </c>
      <c r="F72" s="34" t="str">
        <f>VLOOKUP(D72,'EMPLOYEE-MGT'!$A$6:$D$35,2,FALSE)</f>
        <v>RCW</v>
      </c>
      <c r="G72" s="37" t="s">
        <v>16</v>
      </c>
      <c r="H72" s="43">
        <v>0.33333333333333331</v>
      </c>
      <c r="I72" s="16">
        <v>0.83333333333333337</v>
      </c>
      <c r="J72" s="20" t="b">
        <f t="shared" si="4"/>
        <v>0</v>
      </c>
      <c r="K72">
        <f t="shared" si="5"/>
        <v>12</v>
      </c>
      <c r="L72" s="5">
        <f>VLOOKUP(D72,'EMPLOYEE-MGT'!$A$5:$D$29,3,FALSE)</f>
        <v>12.5</v>
      </c>
      <c r="M72" s="29">
        <f t="shared" si="6"/>
        <v>150</v>
      </c>
    </row>
    <row r="73" spans="1:13" ht="15.75">
      <c r="A73" s="31">
        <v>45476</v>
      </c>
      <c r="B73" s="33">
        <v>45476</v>
      </c>
      <c r="C73" s="35" t="s">
        <v>14</v>
      </c>
      <c r="D73" s="10" t="s">
        <v>28</v>
      </c>
      <c r="E73" s="34" t="str">
        <f>VLOOKUP(D73,'EMPLOYEE-MGT'!$A$1:$D$30,4,FALSE)</f>
        <v>Permanent</v>
      </c>
      <c r="F73" s="34" t="str">
        <f>VLOOKUP(D73,'EMPLOYEE-MGT'!$A$6:$D$35,2,FALSE)</f>
        <v>SRCW</v>
      </c>
      <c r="G73" s="37" t="s">
        <v>16</v>
      </c>
      <c r="H73" s="43">
        <v>0.33333333333333331</v>
      </c>
      <c r="I73" s="16">
        <v>0.83333333333333337</v>
      </c>
      <c r="J73" s="20" t="b">
        <f t="shared" si="4"/>
        <v>0</v>
      </c>
      <c r="K73">
        <f t="shared" si="5"/>
        <v>12</v>
      </c>
      <c r="L73" s="5">
        <f>VLOOKUP(D73,'EMPLOYEE-MGT'!$A$5:$D$29,3,FALSE)</f>
        <v>13.5</v>
      </c>
      <c r="M73" s="29">
        <f t="shared" si="6"/>
        <v>162</v>
      </c>
    </row>
    <row r="74" spans="1:13" ht="15.75">
      <c r="A74" s="31">
        <v>45476</v>
      </c>
      <c r="B74" s="33">
        <v>45476</v>
      </c>
      <c r="C74" s="35" t="s">
        <v>14</v>
      </c>
      <c r="D74" s="10" t="s">
        <v>20</v>
      </c>
      <c r="E74" s="34" t="str">
        <f>VLOOKUP(D74,'EMPLOYEE-MGT'!$A$1:$D$30,4,FALSE)</f>
        <v>Bank</v>
      </c>
      <c r="F74" s="34" t="str">
        <f>VLOOKUP(D74,'EMPLOYEE-MGT'!$A$6:$D$35,2,FALSE)</f>
        <v>RCW</v>
      </c>
      <c r="G74" s="37" t="s">
        <v>16</v>
      </c>
      <c r="H74" s="43">
        <v>0.33333333333333331</v>
      </c>
      <c r="I74" s="16">
        <v>0.83333333333333337</v>
      </c>
      <c r="J74" s="20" t="b">
        <f t="shared" si="4"/>
        <v>0</v>
      </c>
      <c r="K74">
        <f t="shared" si="5"/>
        <v>12</v>
      </c>
      <c r="L74" s="5">
        <f>VLOOKUP(D74,'EMPLOYEE-MGT'!$A$5:$D$29,3,FALSE)</f>
        <v>12.5</v>
      </c>
      <c r="M74" s="29">
        <f t="shared" si="6"/>
        <v>150</v>
      </c>
    </row>
    <row r="75" spans="1:13" ht="15.75">
      <c r="A75" s="31">
        <v>45476</v>
      </c>
      <c r="B75" s="33">
        <v>45477</v>
      </c>
      <c r="C75" s="35" t="s">
        <v>14</v>
      </c>
      <c r="D75" s="10" t="s">
        <v>33</v>
      </c>
      <c r="E75" s="34" t="str">
        <f>VLOOKUP(D75,'EMPLOYEE-MGT'!$A$1:$D$30,4,FALSE)</f>
        <v>Permanent</v>
      </c>
      <c r="F75" s="34" t="str">
        <f>VLOOKUP(D75,'EMPLOYEE-MGT'!$A$6:$D$35,2,FALSE)</f>
        <v>SRCW</v>
      </c>
      <c r="G75" s="37" t="s">
        <v>22</v>
      </c>
      <c r="H75" s="43">
        <v>0.83333333333333337</v>
      </c>
      <c r="I75" s="16">
        <v>0.33333333333333331</v>
      </c>
      <c r="J75" s="20" t="b">
        <f t="shared" si="4"/>
        <v>0</v>
      </c>
      <c r="K75">
        <f t="shared" si="5"/>
        <v>12</v>
      </c>
      <c r="L75" s="5">
        <f>VLOOKUP(D75,'EMPLOYEE-MGT'!$A$5:$D$29,3,FALSE)</f>
        <v>13.5</v>
      </c>
      <c r="M75" s="29">
        <f t="shared" si="6"/>
        <v>162</v>
      </c>
    </row>
    <row r="76" spans="1:13" ht="15.75">
      <c r="A76" s="31">
        <v>45476</v>
      </c>
      <c r="B76" s="33">
        <v>45477</v>
      </c>
      <c r="C76" s="35" t="s">
        <v>14</v>
      </c>
      <c r="D76" s="10" t="s">
        <v>25</v>
      </c>
      <c r="E76" s="34" t="str">
        <f>VLOOKUP(D76,'EMPLOYEE-MGT'!$A$1:$D$30,4,FALSE)</f>
        <v>Permanent</v>
      </c>
      <c r="F76" s="34" t="str">
        <f>VLOOKUP(D76,'EMPLOYEE-MGT'!$A$6:$D$35,2,FALSE)</f>
        <v>RCW</v>
      </c>
      <c r="G76" s="37" t="s">
        <v>22</v>
      </c>
      <c r="H76" s="43">
        <v>0.83333333333333337</v>
      </c>
      <c r="I76" s="16">
        <v>0.33333333333333331</v>
      </c>
      <c r="J76" s="20" t="b">
        <f t="shared" si="4"/>
        <v>0</v>
      </c>
      <c r="K76">
        <f t="shared" si="5"/>
        <v>12</v>
      </c>
      <c r="L76" s="5">
        <f>VLOOKUP(D76,'EMPLOYEE-MGT'!$A$5:$D$29,3,FALSE)</f>
        <v>12.5</v>
      </c>
      <c r="M76" s="29">
        <f t="shared" si="6"/>
        <v>150</v>
      </c>
    </row>
    <row r="77" spans="1:13" ht="15.75">
      <c r="A77" s="31">
        <v>45476</v>
      </c>
      <c r="B77" s="33">
        <v>45477</v>
      </c>
      <c r="C77" s="35" t="s">
        <v>17</v>
      </c>
      <c r="D77" s="10" t="s">
        <v>23</v>
      </c>
      <c r="E77" s="34" t="str">
        <f>VLOOKUP(D77,'EMPLOYEE-MGT'!$A$1:$D$30,4,FALSE)</f>
        <v>Permanent</v>
      </c>
      <c r="F77" s="34" t="str">
        <f>VLOOKUP(D77,'EMPLOYEE-MGT'!$A$6:$D$35,2,FALSE)</f>
        <v>SRCW</v>
      </c>
      <c r="G77" s="37" t="s">
        <v>22</v>
      </c>
      <c r="H77" s="43">
        <v>0.83333333333333337</v>
      </c>
      <c r="I77" s="16">
        <v>0.33333333333333331</v>
      </c>
      <c r="J77" s="20" t="b">
        <f t="shared" si="4"/>
        <v>0</v>
      </c>
      <c r="K77">
        <f t="shared" si="5"/>
        <v>12</v>
      </c>
      <c r="L77" s="5">
        <f>VLOOKUP(D77,'EMPLOYEE-MGT'!$A$5:$D$29,3,FALSE)</f>
        <v>13.5</v>
      </c>
      <c r="M77" s="29">
        <f t="shared" si="6"/>
        <v>162</v>
      </c>
    </row>
    <row r="78" spans="1:13" ht="15.75">
      <c r="A78" s="31">
        <v>45476</v>
      </c>
      <c r="B78" s="33">
        <v>45477</v>
      </c>
      <c r="C78" s="35" t="s">
        <v>17</v>
      </c>
      <c r="D78" s="10" t="s">
        <v>31</v>
      </c>
      <c r="E78" s="34" t="str">
        <f>VLOOKUP(D78,'EMPLOYEE-MGT'!$A$1:$D$30,4,FALSE)</f>
        <v>Permanent</v>
      </c>
      <c r="F78" s="34" t="str">
        <f>VLOOKUP(D78,'EMPLOYEE-MGT'!$A$6:$D$35,2,FALSE)</f>
        <v>RCW</v>
      </c>
      <c r="G78" s="37" t="s">
        <v>22</v>
      </c>
      <c r="H78" s="43">
        <v>0.83333333333333337</v>
      </c>
      <c r="I78" s="16">
        <v>0.33333333333333331</v>
      </c>
      <c r="J78" s="20" t="b">
        <f t="shared" si="4"/>
        <v>0</v>
      </c>
      <c r="K78">
        <f t="shared" si="5"/>
        <v>12</v>
      </c>
      <c r="L78" s="5">
        <f>VLOOKUP(D78,'EMPLOYEE-MGT'!$A$5:$D$29,3,FALSE)</f>
        <v>12.5</v>
      </c>
      <c r="M78" s="29">
        <f t="shared" si="6"/>
        <v>150</v>
      </c>
    </row>
    <row r="79" spans="1:13" ht="15.75">
      <c r="A79" s="31">
        <v>45477</v>
      </c>
      <c r="B79" s="33">
        <v>45477</v>
      </c>
      <c r="C79" s="35" t="s">
        <v>14</v>
      </c>
      <c r="D79" s="10" t="s">
        <v>35</v>
      </c>
      <c r="E79" s="34" t="str">
        <f>VLOOKUP(D79,'EMPLOYEE-MGT'!$A$1:$D$30,4,FALSE)</f>
        <v>Permanent</v>
      </c>
      <c r="F79" s="34" t="str">
        <f>VLOOKUP(D79,'EMPLOYEE-MGT'!$A$6:$D$35,2,FALSE)</f>
        <v>RM</v>
      </c>
      <c r="G79" s="37" t="s">
        <v>16</v>
      </c>
      <c r="H79" s="43">
        <v>0.33333333333333331</v>
      </c>
      <c r="I79" s="16">
        <v>0.83333333333333337</v>
      </c>
      <c r="J79" s="20" t="b">
        <f t="shared" si="4"/>
        <v>0</v>
      </c>
      <c r="K79">
        <f t="shared" si="5"/>
        <v>12</v>
      </c>
      <c r="L79" s="5">
        <f>VLOOKUP(D79,'EMPLOYEE-MGT'!$A$5:$D$29,3,FALSE)</f>
        <v>0</v>
      </c>
      <c r="M79" s="29">
        <f t="shared" si="6"/>
        <v>0</v>
      </c>
    </row>
    <row r="80" spans="1:13" ht="15.75">
      <c r="A80" s="31">
        <v>45477</v>
      </c>
      <c r="B80" s="33">
        <v>45477</v>
      </c>
      <c r="C80" s="35" t="s">
        <v>14</v>
      </c>
      <c r="D80" s="10" t="s">
        <v>34</v>
      </c>
      <c r="E80" s="34" t="str">
        <f>VLOOKUP(D80,'EMPLOYEE-MGT'!$A$1:$D$30,4,FALSE)</f>
        <v>Permanent</v>
      </c>
      <c r="F80" s="34" t="str">
        <f>VLOOKUP(D80,'EMPLOYEE-MGT'!$A$6:$D$35,2,FALSE)</f>
        <v>RCW</v>
      </c>
      <c r="G80" s="37" t="s">
        <v>16</v>
      </c>
      <c r="H80" s="43">
        <v>0.33333333333333331</v>
      </c>
      <c r="I80" s="16">
        <v>0.83333333333333337</v>
      </c>
      <c r="J80" s="20" t="b">
        <f t="shared" si="4"/>
        <v>0</v>
      </c>
      <c r="K80">
        <f t="shared" si="5"/>
        <v>12</v>
      </c>
      <c r="L80" s="5">
        <f>VLOOKUP(D80,'EMPLOYEE-MGT'!$A$5:$D$29,3,FALSE)</f>
        <v>12.5</v>
      </c>
      <c r="M80" s="29">
        <f t="shared" si="6"/>
        <v>150</v>
      </c>
    </row>
    <row r="81" spans="1:13" ht="15.75">
      <c r="A81" s="31">
        <v>45477</v>
      </c>
      <c r="B81" s="33">
        <v>45477</v>
      </c>
      <c r="C81" s="35" t="s">
        <v>17</v>
      </c>
      <c r="D81" s="10" t="s">
        <v>23</v>
      </c>
      <c r="E81" s="34" t="str">
        <f>VLOOKUP(D81,'EMPLOYEE-MGT'!$A$1:$D$30,4,FALSE)</f>
        <v>Permanent</v>
      </c>
      <c r="F81" s="34" t="str">
        <f>VLOOKUP(D81,'EMPLOYEE-MGT'!$1:$1048576,2,FALSE)</f>
        <v>SRCW</v>
      </c>
      <c r="G81" s="37" t="s">
        <v>16</v>
      </c>
      <c r="H81" s="43">
        <v>0.33333333333333331</v>
      </c>
      <c r="I81" s="16">
        <v>0.83333333333333337</v>
      </c>
      <c r="J81" s="20" t="b">
        <f t="shared" si="4"/>
        <v>0</v>
      </c>
      <c r="K81">
        <f t="shared" si="5"/>
        <v>12</v>
      </c>
      <c r="L81" s="5">
        <f>VLOOKUP(D81,'EMPLOYEE-MGT'!$1:$1048576,3,FALSE)</f>
        <v>13.5</v>
      </c>
      <c r="M81" s="29">
        <f t="shared" si="6"/>
        <v>162</v>
      </c>
    </row>
    <row r="82" spans="1:13" ht="15.75">
      <c r="A82" s="31">
        <v>45477</v>
      </c>
      <c r="B82" s="33">
        <v>45477</v>
      </c>
      <c r="C82" s="35" t="s">
        <v>17</v>
      </c>
      <c r="D82" s="10" t="s">
        <v>26</v>
      </c>
      <c r="E82" s="34" t="str">
        <f>VLOOKUP(D82,'EMPLOYEE-MGT'!$A$1:$D$30,4,FALSE)</f>
        <v>Permanent</v>
      </c>
      <c r="F82" s="34" t="str">
        <f>VLOOKUP(D82,'EMPLOYEE-MGT'!$A$6:$D$35,2,FALSE)</f>
        <v>RCW</v>
      </c>
      <c r="G82" s="37" t="s">
        <v>16</v>
      </c>
      <c r="H82" s="43">
        <v>0.33333333333333331</v>
      </c>
      <c r="I82" s="16">
        <v>0.83333333333333337</v>
      </c>
      <c r="J82" s="20" t="b">
        <f t="shared" si="4"/>
        <v>0</v>
      </c>
      <c r="K82">
        <f t="shared" si="5"/>
        <v>12</v>
      </c>
      <c r="L82" s="5">
        <f>VLOOKUP(D82,'EMPLOYEE-MGT'!$A$5:$D$29,3,FALSE)</f>
        <v>12.5</v>
      </c>
      <c r="M82" s="29">
        <f t="shared" si="6"/>
        <v>150</v>
      </c>
    </row>
    <row r="83" spans="1:13" ht="15.75">
      <c r="A83" s="31">
        <v>45477</v>
      </c>
      <c r="B83" s="33">
        <v>45478</v>
      </c>
      <c r="C83" s="35" t="s">
        <v>14</v>
      </c>
      <c r="D83" s="10" t="s">
        <v>28</v>
      </c>
      <c r="E83" s="34" t="str">
        <f>VLOOKUP(D83,'EMPLOYEE-MGT'!$A$1:$D$30,4,FALSE)</f>
        <v>Permanent</v>
      </c>
      <c r="F83" s="34" t="str">
        <f>VLOOKUP(D83,'EMPLOYEE-MGT'!$A$6:$D$35,2,FALSE)</f>
        <v>SRCW</v>
      </c>
      <c r="G83" s="37" t="s">
        <v>22</v>
      </c>
      <c r="H83" s="43">
        <v>0.83333333333333337</v>
      </c>
      <c r="I83" s="16">
        <v>0.79166666666666663</v>
      </c>
      <c r="J83" s="20">
        <f t="shared" si="4"/>
        <v>11</v>
      </c>
      <c r="K83">
        <f t="shared" si="5"/>
        <v>23</v>
      </c>
      <c r="L83" s="5">
        <f>VLOOKUP(D83,'EMPLOYEE-MGT'!$A$5:$D$29,3,FALSE)</f>
        <v>13.5</v>
      </c>
      <c r="M83" s="29">
        <f t="shared" si="6"/>
        <v>310.5</v>
      </c>
    </row>
    <row r="84" spans="1:13" ht="15.75">
      <c r="A84" s="31">
        <v>45477</v>
      </c>
      <c r="B84" s="33">
        <v>45478</v>
      </c>
      <c r="C84" s="35" t="s">
        <v>14</v>
      </c>
      <c r="D84" s="10" t="s">
        <v>20</v>
      </c>
      <c r="E84" s="34" t="str">
        <f>VLOOKUP(D84,'EMPLOYEE-MGT'!$A$1:$D$30,4,FALSE)</f>
        <v>Bank</v>
      </c>
      <c r="F84" s="34" t="str">
        <f>VLOOKUP(D84,'EMPLOYEE-MGT'!$A$6:$D$35,2,FALSE)</f>
        <v>RCW</v>
      </c>
      <c r="G84" s="37" t="s">
        <v>22</v>
      </c>
      <c r="H84" s="43">
        <v>0.83333333333333337</v>
      </c>
      <c r="I84" s="16">
        <v>0.33333333333333331</v>
      </c>
      <c r="J84" s="20" t="b">
        <f t="shared" si="4"/>
        <v>0</v>
      </c>
      <c r="K84">
        <f t="shared" si="5"/>
        <v>12</v>
      </c>
      <c r="L84" s="5">
        <f>VLOOKUP(D84,'EMPLOYEE-MGT'!$A$5:$D$29,3,FALSE)</f>
        <v>12.5</v>
      </c>
      <c r="M84" s="29">
        <f t="shared" si="6"/>
        <v>150</v>
      </c>
    </row>
    <row r="85" spans="1:13" ht="15.75">
      <c r="A85" s="31">
        <v>45477</v>
      </c>
      <c r="B85" s="33">
        <v>45478</v>
      </c>
      <c r="C85" s="35" t="s">
        <v>17</v>
      </c>
      <c r="D85" s="10" t="s">
        <v>33</v>
      </c>
      <c r="E85" s="34" t="str">
        <f>VLOOKUP(D85,'EMPLOYEE-MGT'!$A$1:$D$30,4,FALSE)</f>
        <v>Permanent</v>
      </c>
      <c r="F85" s="34" t="str">
        <f>VLOOKUP(D85,'EMPLOYEE-MGT'!$A$6:$D$35,2,FALSE)</f>
        <v>SRCW</v>
      </c>
      <c r="G85" s="37" t="s">
        <v>22</v>
      </c>
      <c r="H85" s="43">
        <v>0.83333333333333337</v>
      </c>
      <c r="I85" s="16">
        <v>0.33333333333333331</v>
      </c>
      <c r="J85" s="20" t="b">
        <f t="shared" si="4"/>
        <v>0</v>
      </c>
      <c r="K85">
        <f t="shared" ref="K85:K116" si="7">MOD(I85-H85,1)*24</f>
        <v>12</v>
      </c>
      <c r="L85" s="5">
        <f>VLOOKUP(D85,'EMPLOYEE-MGT'!$A$5:$D$29,3,FALSE)</f>
        <v>13.5</v>
      </c>
      <c r="M85" s="29">
        <f t="shared" si="6"/>
        <v>162</v>
      </c>
    </row>
    <row r="86" spans="1:13" ht="15.75">
      <c r="A86" s="31">
        <v>45477</v>
      </c>
      <c r="B86" s="33">
        <v>45478</v>
      </c>
      <c r="C86" s="35" t="s">
        <v>17</v>
      </c>
      <c r="D86" s="10" t="s">
        <v>29</v>
      </c>
      <c r="E86" s="34" t="str">
        <f>VLOOKUP(D86,'EMPLOYEE-MGT'!$A$1:$D$30,4,FALSE)</f>
        <v>Bank</v>
      </c>
      <c r="F86" s="34" t="str">
        <f>VLOOKUP(D86,'EMPLOYEE-MGT'!$A$6:$D$35,2,FALSE)</f>
        <v>RCW</v>
      </c>
      <c r="G86" s="37" t="s">
        <v>22</v>
      </c>
      <c r="H86" s="43">
        <v>0.83333333333333337</v>
      </c>
      <c r="I86" s="16">
        <v>0.33333333333333331</v>
      </c>
      <c r="J86" s="20" t="b">
        <f t="shared" si="4"/>
        <v>0</v>
      </c>
      <c r="K86">
        <f t="shared" si="7"/>
        <v>12</v>
      </c>
      <c r="L86" s="5">
        <f>VLOOKUP(D86,'EMPLOYEE-MGT'!$A$5:$D$29,3,FALSE)</f>
        <v>12.5</v>
      </c>
      <c r="M86" s="29">
        <f t="shared" ref="M86:M117" si="8">L86*K86</f>
        <v>150</v>
      </c>
    </row>
    <row r="87" spans="1:13" ht="15.75">
      <c r="A87" s="31">
        <v>45477</v>
      </c>
      <c r="B87" s="33">
        <v>45478</v>
      </c>
      <c r="C87" s="35" t="s">
        <v>17</v>
      </c>
      <c r="D87" s="10" t="s">
        <v>25</v>
      </c>
      <c r="E87" s="34" t="str">
        <f>VLOOKUP(D87,'EMPLOYEE-MGT'!$A$1:$D$30,4,FALSE)</f>
        <v>Permanent</v>
      </c>
      <c r="F87" s="34" t="str">
        <f>VLOOKUP(D87,'EMPLOYEE-MGT'!$A$6:$D$35,2,FALSE)</f>
        <v>RCW</v>
      </c>
      <c r="G87" s="37" t="s">
        <v>22</v>
      </c>
      <c r="H87" s="43">
        <v>0.83333333333333337</v>
      </c>
      <c r="I87" s="16">
        <v>0.33333333333333331</v>
      </c>
      <c r="J87" s="20" t="b">
        <f t="shared" ref="J87:J150" si="9">IF(K87&gt;12,K87-12)</f>
        <v>0</v>
      </c>
      <c r="K87">
        <f t="shared" si="7"/>
        <v>12</v>
      </c>
      <c r="L87" s="5">
        <f>VLOOKUP(D87,'EMPLOYEE-MGT'!$A$5:$D$29,3,FALSE)</f>
        <v>12.5</v>
      </c>
      <c r="M87" s="29">
        <f t="shared" si="8"/>
        <v>150</v>
      </c>
    </row>
    <row r="88" spans="1:13" ht="15.75">
      <c r="A88" s="31">
        <v>45478</v>
      </c>
      <c r="B88" s="33">
        <v>45478</v>
      </c>
      <c r="C88" s="35" t="s">
        <v>14</v>
      </c>
      <c r="D88" s="10" t="s">
        <v>27</v>
      </c>
      <c r="E88" s="34" t="str">
        <f>VLOOKUP(D88,'EMPLOYEE-MGT'!$A$1:$D$30,4,FALSE)</f>
        <v>Permanent</v>
      </c>
      <c r="F88" s="34" t="str">
        <f>VLOOKUP(D88,'EMPLOYEE-MGT'!$A$1:$D$27,2,FALSE)</f>
        <v>Team Leader</v>
      </c>
      <c r="G88" s="37" t="s">
        <v>16</v>
      </c>
      <c r="H88" s="43">
        <v>0.33333333333333331</v>
      </c>
      <c r="I88" s="16">
        <v>0.83333333333333337</v>
      </c>
      <c r="J88" s="20" t="b">
        <f t="shared" si="9"/>
        <v>0</v>
      </c>
      <c r="K88">
        <f t="shared" si="7"/>
        <v>12</v>
      </c>
      <c r="L88" s="5">
        <f>VLOOKUP(D88,'EMPLOYEE-MGT'!A1:D36,3,FALSE)</f>
        <v>15.5</v>
      </c>
      <c r="M88" s="29">
        <f t="shared" si="8"/>
        <v>186</v>
      </c>
    </row>
    <row r="89" spans="1:13" ht="15.75">
      <c r="A89" s="31">
        <v>45478</v>
      </c>
      <c r="B89" s="33">
        <v>45478</v>
      </c>
      <c r="C89" s="35" t="s">
        <v>14</v>
      </c>
      <c r="D89" s="10" t="s">
        <v>21</v>
      </c>
      <c r="E89" s="34" t="str">
        <f>VLOOKUP(D89,'EMPLOYEE-MGT'!$A$1:$D$30,4,FALSE)</f>
        <v>Permanent</v>
      </c>
      <c r="F89" s="34" t="str">
        <f>VLOOKUP(D89,'EMPLOYEE-MGT'!$A$6:$D$35,2,FALSE)</f>
        <v>RCW</v>
      </c>
      <c r="G89" s="37" t="s">
        <v>16</v>
      </c>
      <c r="H89" s="43">
        <v>0.33333333333333331</v>
      </c>
      <c r="I89" s="16">
        <v>0.83333333333333337</v>
      </c>
      <c r="J89" s="20" t="b">
        <f t="shared" si="9"/>
        <v>0</v>
      </c>
      <c r="K89">
        <f t="shared" si="7"/>
        <v>12</v>
      </c>
      <c r="L89" s="5">
        <f>VLOOKUP(D89,'EMPLOYEE-MGT'!$A$5:$D$29,3,FALSE)</f>
        <v>12.5</v>
      </c>
      <c r="M89" s="29">
        <f t="shared" si="8"/>
        <v>150</v>
      </c>
    </row>
    <row r="90" spans="1:13" ht="15.75">
      <c r="A90" s="31">
        <v>45478</v>
      </c>
      <c r="B90" s="33">
        <v>45478</v>
      </c>
      <c r="C90" s="35" t="s">
        <v>17</v>
      </c>
      <c r="D90" s="10" t="s">
        <v>30</v>
      </c>
      <c r="E90" s="34" t="str">
        <f>VLOOKUP(D90,'EMPLOYEE-MGT'!$A$1:$D$30,4,FALSE)</f>
        <v>Permanent</v>
      </c>
      <c r="F90" s="34" t="str">
        <f>VLOOKUP(D90,'EMPLOYEE-MGT'!$A$6:$D$35,2,FALSE)</f>
        <v>Team Leader</v>
      </c>
      <c r="G90" s="37" t="s">
        <v>16</v>
      </c>
      <c r="H90" s="43">
        <v>0.33333333333333331</v>
      </c>
      <c r="I90" s="16">
        <v>0.83333333333333337</v>
      </c>
      <c r="J90" s="20" t="b">
        <f t="shared" si="9"/>
        <v>0</v>
      </c>
      <c r="K90">
        <f t="shared" si="7"/>
        <v>12</v>
      </c>
      <c r="L90" s="5">
        <f>VLOOKUP(D90,'EMPLOYEE-MGT'!$A$5:$D$29,3,FALSE)</f>
        <v>15.5</v>
      </c>
      <c r="M90" s="29">
        <f t="shared" si="8"/>
        <v>186</v>
      </c>
    </row>
    <row r="91" spans="1:13" ht="15.75">
      <c r="A91" s="31">
        <v>45478</v>
      </c>
      <c r="B91" s="33">
        <v>45478</v>
      </c>
      <c r="C91" s="35" t="s">
        <v>17</v>
      </c>
      <c r="D91" s="10" t="s">
        <v>24</v>
      </c>
      <c r="E91" s="34" t="str">
        <f>VLOOKUP(D91,'EMPLOYEE-MGT'!$A$1:$D$30,4,FALSE)</f>
        <v>Permanent</v>
      </c>
      <c r="F91" s="34" t="str">
        <f>VLOOKUP(D91,'EMPLOYEE-MGT'!$A$6:$D$35,2,FALSE)</f>
        <v>RCW</v>
      </c>
      <c r="G91" s="37" t="s">
        <v>16</v>
      </c>
      <c r="H91" s="43">
        <v>0.33333333333333331</v>
      </c>
      <c r="I91" s="16">
        <v>0.83333333333333337</v>
      </c>
      <c r="J91" s="20" t="b">
        <f t="shared" si="9"/>
        <v>0</v>
      </c>
      <c r="K91">
        <f t="shared" si="7"/>
        <v>12</v>
      </c>
      <c r="L91" s="5">
        <f>VLOOKUP(D91,'EMPLOYEE-MGT'!$A$5:$D$29,3,FALSE)</f>
        <v>12.5</v>
      </c>
      <c r="M91" s="29">
        <f t="shared" si="8"/>
        <v>150</v>
      </c>
    </row>
    <row r="92" spans="1:13" ht="15.75">
      <c r="A92" s="31">
        <v>45478</v>
      </c>
      <c r="B92" s="33">
        <v>45479</v>
      </c>
      <c r="C92" s="35" t="s">
        <v>14</v>
      </c>
      <c r="D92" s="10" t="s">
        <v>24</v>
      </c>
      <c r="E92" s="34" t="str">
        <f>VLOOKUP(D92,'EMPLOYEE-MGT'!$A$1:$D$30,4,FALSE)</f>
        <v>Permanent</v>
      </c>
      <c r="F92" s="34" t="str">
        <f>VLOOKUP(D92,'EMPLOYEE-MGT'!$A$6:$D$35,2,FALSE)</f>
        <v>RCW</v>
      </c>
      <c r="G92" s="37" t="s">
        <v>22</v>
      </c>
      <c r="H92" s="43">
        <v>0.33333333333333331</v>
      </c>
      <c r="I92" s="16">
        <v>0.83333333333333337</v>
      </c>
      <c r="J92" s="20" t="b">
        <f t="shared" si="9"/>
        <v>0</v>
      </c>
      <c r="K92">
        <f t="shared" si="7"/>
        <v>12</v>
      </c>
      <c r="L92" s="5">
        <f>VLOOKUP(D92,'EMPLOYEE-MGT'!$A$5:$D$29,3,FALSE)</f>
        <v>12.5</v>
      </c>
      <c r="M92" s="29">
        <f t="shared" si="8"/>
        <v>150</v>
      </c>
    </row>
    <row r="93" spans="1:13" ht="15.75">
      <c r="A93" s="31">
        <v>45478</v>
      </c>
      <c r="B93" s="33">
        <v>45479</v>
      </c>
      <c r="C93" s="35" t="s">
        <v>14</v>
      </c>
      <c r="D93" s="10" t="s">
        <v>20</v>
      </c>
      <c r="E93" s="34" t="str">
        <f>VLOOKUP(D93,'EMPLOYEE-MGT'!$A$1:$D$30,4,FALSE)</f>
        <v>Bank</v>
      </c>
      <c r="F93" s="34" t="str">
        <f>VLOOKUP(D93,'EMPLOYEE-MGT'!$A$6:$D$35,2,FALSE)</f>
        <v>RCW</v>
      </c>
      <c r="G93" s="37" t="s">
        <v>22</v>
      </c>
      <c r="H93" s="43">
        <v>0.33333333333333331</v>
      </c>
      <c r="I93" s="16">
        <v>0.83333333333333337</v>
      </c>
      <c r="J93" s="20" t="b">
        <f t="shared" si="9"/>
        <v>0</v>
      </c>
      <c r="K93">
        <f t="shared" si="7"/>
        <v>12</v>
      </c>
      <c r="L93" s="5">
        <f>VLOOKUP(D93,'EMPLOYEE-MGT'!A1:E25,3,FALSE)</f>
        <v>12.5</v>
      </c>
      <c r="M93" s="29">
        <f t="shared" si="8"/>
        <v>150</v>
      </c>
    </row>
    <row r="94" spans="1:13" ht="15.75">
      <c r="A94" s="31">
        <v>45478</v>
      </c>
      <c r="B94" s="33">
        <v>45479</v>
      </c>
      <c r="C94" s="35" t="s">
        <v>17</v>
      </c>
      <c r="D94" s="10" t="s">
        <v>34</v>
      </c>
      <c r="E94" s="34" t="str">
        <f>VLOOKUP(D94,'EMPLOYEE-MGT'!$A$1:$D$30,4,FALSE)</f>
        <v>Permanent</v>
      </c>
      <c r="F94" s="34" t="str">
        <f>VLOOKUP(D94,'EMPLOYEE-MGT'!$A$6:$D$35,2,FALSE)</f>
        <v>RCW</v>
      </c>
      <c r="G94" s="37" t="s">
        <v>22</v>
      </c>
      <c r="H94" s="43">
        <v>0.83333333333333337</v>
      </c>
      <c r="I94" s="16">
        <v>0.33333333333333331</v>
      </c>
      <c r="J94" s="20" t="b">
        <f t="shared" si="9"/>
        <v>0</v>
      </c>
      <c r="K94">
        <f t="shared" si="7"/>
        <v>12</v>
      </c>
      <c r="L94" s="5">
        <f>VLOOKUP(D94,'EMPLOYEE-MGT'!A1:E25,3,FALSE)</f>
        <v>12.5</v>
      </c>
      <c r="M94" s="29">
        <f t="shared" si="8"/>
        <v>150</v>
      </c>
    </row>
    <row r="95" spans="1:13" ht="15.75">
      <c r="A95" s="31">
        <v>45478</v>
      </c>
      <c r="B95" s="33">
        <v>45479</v>
      </c>
      <c r="C95" s="35" t="s">
        <v>17</v>
      </c>
      <c r="D95" s="10" t="s">
        <v>19</v>
      </c>
      <c r="E95" s="34" t="str">
        <f>VLOOKUP(D95,'EMPLOYEE-MGT'!$A$1:$D$30,4,FALSE)</f>
        <v>Permanent</v>
      </c>
      <c r="F95" s="34" t="str">
        <f>VLOOKUP(D95,'EMPLOYEE-MGT'!$A$1:$D$26,2,FALSE)</f>
        <v>RCW</v>
      </c>
      <c r="G95" s="37" t="s">
        <v>22</v>
      </c>
      <c r="H95" s="43">
        <v>0.83333333333333337</v>
      </c>
      <c r="I95" s="16">
        <v>0.33333333333333331</v>
      </c>
      <c r="J95" s="20" t="b">
        <f t="shared" si="9"/>
        <v>0</v>
      </c>
      <c r="K95">
        <f t="shared" si="7"/>
        <v>12</v>
      </c>
      <c r="L95" s="5">
        <f>VLOOKUP(D95,'EMPLOYEE-MGT'!$A$5:$D$29,3,FALSE)</f>
        <v>12.5</v>
      </c>
      <c r="M95" s="29">
        <f t="shared" si="8"/>
        <v>150</v>
      </c>
    </row>
    <row r="96" spans="1:13" ht="15.75">
      <c r="A96" s="31">
        <v>45478</v>
      </c>
      <c r="B96" s="33">
        <v>45479</v>
      </c>
      <c r="C96" s="35" t="s">
        <v>17</v>
      </c>
      <c r="D96" s="10" t="s">
        <v>25</v>
      </c>
      <c r="E96" s="34" t="str">
        <f>VLOOKUP(D96,'EMPLOYEE-MGT'!$A$1:$D$30,4,FALSE)</f>
        <v>Permanent</v>
      </c>
      <c r="F96" s="34" t="str">
        <f>VLOOKUP(D96,'EMPLOYEE-MGT'!$A$1:$D$26,2,FALSE)</f>
        <v>RCW</v>
      </c>
      <c r="G96" s="37" t="s">
        <v>22</v>
      </c>
      <c r="H96" s="43">
        <v>0.83333333333333337</v>
      </c>
      <c r="I96" s="16">
        <v>0.33333333333333331</v>
      </c>
      <c r="J96" s="20" t="b">
        <f t="shared" si="9"/>
        <v>0</v>
      </c>
      <c r="K96">
        <f t="shared" si="7"/>
        <v>12</v>
      </c>
      <c r="L96" s="5">
        <f>VLOOKUP(D96,'EMPLOYEE-MGT'!$A$5:$D$29,3,FALSE)</f>
        <v>12.5</v>
      </c>
      <c r="M96" s="29">
        <f t="shared" si="8"/>
        <v>150</v>
      </c>
    </row>
    <row r="97" spans="1:13" ht="15.75">
      <c r="A97" s="31">
        <v>45479</v>
      </c>
      <c r="B97" s="33">
        <v>45479</v>
      </c>
      <c r="C97" s="35" t="s">
        <v>14</v>
      </c>
      <c r="D97" s="10" t="s">
        <v>27</v>
      </c>
      <c r="E97" s="34" t="str">
        <f>VLOOKUP(D97,'EMPLOYEE-MGT'!$A$1:$D$30,4,FALSE)</f>
        <v>Permanent</v>
      </c>
      <c r="F97" s="34" t="str">
        <f>VLOOKUP(D97,'EMPLOYEE-MGT'!$A$1:$D$26,2,FALSE)</f>
        <v>Team Leader</v>
      </c>
      <c r="G97" s="37" t="s">
        <v>16</v>
      </c>
      <c r="H97" s="43">
        <v>0.83333333333333337</v>
      </c>
      <c r="I97" s="16">
        <v>0.33333333333333331</v>
      </c>
      <c r="J97" s="20" t="b">
        <f t="shared" si="9"/>
        <v>0</v>
      </c>
      <c r="K97">
        <f t="shared" si="7"/>
        <v>12</v>
      </c>
      <c r="L97" s="5">
        <f>VLOOKUP(D97,'EMPLOYEE-MGT'!A1:D25,3,FALSE)</f>
        <v>15.5</v>
      </c>
      <c r="M97" s="29">
        <f t="shared" si="8"/>
        <v>186</v>
      </c>
    </row>
    <row r="98" spans="1:13" ht="15.75">
      <c r="A98" s="31">
        <v>45479</v>
      </c>
      <c r="B98" s="33">
        <v>45479</v>
      </c>
      <c r="C98" s="35" t="s">
        <v>14</v>
      </c>
      <c r="D98" s="10" t="s">
        <v>21</v>
      </c>
      <c r="E98" s="34" t="str">
        <f>VLOOKUP(D98,'EMPLOYEE-MGT'!$A$1:$D$30,4,FALSE)</f>
        <v>Permanent</v>
      </c>
      <c r="F98" s="34" t="str">
        <f>VLOOKUP(D98,'EMPLOYEE-MGT'!$A$1:$D$26,2,FALSE)</f>
        <v>RCW</v>
      </c>
      <c r="G98" s="37" t="s">
        <v>16</v>
      </c>
      <c r="H98" s="43">
        <v>0.83333333333333337</v>
      </c>
      <c r="I98" s="16">
        <v>0.33333333333333331</v>
      </c>
      <c r="J98" s="20" t="b">
        <f t="shared" si="9"/>
        <v>0</v>
      </c>
      <c r="K98">
        <f t="shared" si="7"/>
        <v>12</v>
      </c>
      <c r="L98" s="5">
        <f>VLOOKUP(D98,'EMPLOYEE-MGT'!$A$5:$D$29,3,FALSE)</f>
        <v>12.5</v>
      </c>
      <c r="M98" s="29">
        <f t="shared" si="8"/>
        <v>150</v>
      </c>
    </row>
    <row r="99" spans="1:13" ht="15.75">
      <c r="A99" s="31">
        <v>45479</v>
      </c>
      <c r="B99" s="33">
        <v>45479</v>
      </c>
      <c r="C99" s="35" t="s">
        <v>17</v>
      </c>
      <c r="D99" s="10" t="s">
        <v>18</v>
      </c>
      <c r="E99" s="34" t="str">
        <f>VLOOKUP(D99,'EMPLOYEE-MGT'!$A$1:$D$30,4,FALSE)</f>
        <v>Permanent</v>
      </c>
      <c r="F99" s="34" t="str">
        <f>VLOOKUP(D99,'EMPLOYEE-MGT'!$A$1:$D$26,2,FALSE)</f>
        <v>Team Leader</v>
      </c>
      <c r="G99" s="37" t="s">
        <v>16</v>
      </c>
      <c r="H99" s="43">
        <v>0.33333333333333331</v>
      </c>
      <c r="I99" s="16">
        <v>0.83333333333333337</v>
      </c>
      <c r="J99" s="20" t="b">
        <f t="shared" si="9"/>
        <v>0</v>
      </c>
      <c r="K99">
        <f t="shared" si="7"/>
        <v>12</v>
      </c>
      <c r="L99" s="5">
        <f>VLOOKUP(D99,'EMPLOYEE-MGT'!A1:D25,3,FALSE)</f>
        <v>15.5</v>
      </c>
      <c r="M99" s="29">
        <f t="shared" si="8"/>
        <v>186</v>
      </c>
    </row>
    <row r="100" spans="1:13" ht="15.75">
      <c r="A100" s="31">
        <v>45479</v>
      </c>
      <c r="B100" s="33">
        <v>45479</v>
      </c>
      <c r="C100" s="35" t="s">
        <v>17</v>
      </c>
      <c r="D100" s="10" t="s">
        <v>24</v>
      </c>
      <c r="E100" s="34" t="str">
        <f>VLOOKUP(D100,'EMPLOYEE-MGT'!$A$1:$D$30,4,FALSE)</f>
        <v>Permanent</v>
      </c>
      <c r="F100" s="34" t="str">
        <f>VLOOKUP(D100,'EMPLOYEE-MGT'!$A$1:$D$26,2,FALSE)</f>
        <v>RCW</v>
      </c>
      <c r="G100" s="37" t="s">
        <v>16</v>
      </c>
      <c r="H100" s="43">
        <v>0.33333333333333331</v>
      </c>
      <c r="I100" s="16">
        <v>0.83333333333333337</v>
      </c>
      <c r="J100" s="20" t="b">
        <f t="shared" si="9"/>
        <v>0</v>
      </c>
      <c r="K100">
        <f t="shared" si="7"/>
        <v>12</v>
      </c>
      <c r="L100" s="5">
        <f>VLOOKUP(D100,'EMPLOYEE-MGT'!A2:D26,3,FALSE)</f>
        <v>12.5</v>
      </c>
      <c r="M100" s="29">
        <f t="shared" si="8"/>
        <v>150</v>
      </c>
    </row>
    <row r="101" spans="1:13" ht="15.75">
      <c r="A101" s="31">
        <v>45479</v>
      </c>
      <c r="B101" s="33">
        <v>45480</v>
      </c>
      <c r="C101" s="35" t="s">
        <v>14</v>
      </c>
      <c r="D101" s="10" t="s">
        <v>33</v>
      </c>
      <c r="E101" s="34" t="str">
        <f>VLOOKUP(D101,'EMPLOYEE-MGT'!$A$1:$D$30,4,FALSE)</f>
        <v>Permanent</v>
      </c>
      <c r="F101" s="34" t="str">
        <f>VLOOKUP(D101,'EMPLOYEE-MGT'!$A$1:$D$26,2,FALSE)</f>
        <v>SRCW</v>
      </c>
      <c r="G101" s="37" t="s">
        <v>22</v>
      </c>
      <c r="H101" s="43">
        <v>0.33333333333333331</v>
      </c>
      <c r="I101" s="16">
        <v>0.83333333333333337</v>
      </c>
      <c r="J101" s="20" t="b">
        <f t="shared" si="9"/>
        <v>0</v>
      </c>
      <c r="K101">
        <f t="shared" si="7"/>
        <v>12</v>
      </c>
      <c r="L101" s="5">
        <f>VLOOKUP(D101,'EMPLOYEE-MGT'!A1:D25,3,FALSE)</f>
        <v>13.5</v>
      </c>
      <c r="M101" s="29">
        <f t="shared" si="8"/>
        <v>162</v>
      </c>
    </row>
    <row r="102" spans="1:13" ht="15.75">
      <c r="A102" s="31">
        <v>45479</v>
      </c>
      <c r="B102" s="33">
        <v>45480</v>
      </c>
      <c r="C102" s="35" t="s">
        <v>14</v>
      </c>
      <c r="D102" s="10" t="s">
        <v>34</v>
      </c>
      <c r="E102" s="34" t="str">
        <f>VLOOKUP(D102,'EMPLOYEE-MGT'!$A$1:$D$30,4,FALSE)</f>
        <v>Permanent</v>
      </c>
      <c r="F102" s="34" t="str">
        <f>VLOOKUP(D102,'EMPLOYEE-MGT'!$A$1:$D$26,2,FALSE)</f>
        <v>RCW</v>
      </c>
      <c r="G102" s="37" t="s">
        <v>22</v>
      </c>
      <c r="H102" s="43">
        <v>0.33333333333333331</v>
      </c>
      <c r="I102" s="16">
        <v>0.83333333333333337</v>
      </c>
      <c r="J102" s="20" t="b">
        <f t="shared" si="9"/>
        <v>0</v>
      </c>
      <c r="K102">
        <f t="shared" si="7"/>
        <v>12</v>
      </c>
      <c r="L102" s="5">
        <f>VLOOKUP(D102,'EMPLOYEE-MGT'!$A$1:$D$25,3,FALSE)</f>
        <v>12.5</v>
      </c>
      <c r="M102" s="29">
        <f t="shared" si="8"/>
        <v>150</v>
      </c>
    </row>
    <row r="103" spans="1:13" ht="15.75">
      <c r="A103" s="31">
        <v>45479</v>
      </c>
      <c r="B103" s="33">
        <v>45480</v>
      </c>
      <c r="C103" s="35" t="s">
        <v>17</v>
      </c>
      <c r="D103" s="10" t="s">
        <v>23</v>
      </c>
      <c r="E103" s="34" t="str">
        <f>VLOOKUP(D103,'EMPLOYEE-MGT'!$A$1:$D$30,4,FALSE)</f>
        <v>Permanent</v>
      </c>
      <c r="F103" s="34" t="str">
        <f>VLOOKUP(D103,'EMPLOYEE-MGT'!$A$1:$D$26,2,FALSE)</f>
        <v>SRCW</v>
      </c>
      <c r="G103" s="37" t="s">
        <v>22</v>
      </c>
      <c r="H103" s="43">
        <v>0.83333333333333337</v>
      </c>
      <c r="I103" s="16">
        <v>0.33333333333333331</v>
      </c>
      <c r="J103" s="20" t="b">
        <f t="shared" si="9"/>
        <v>0</v>
      </c>
      <c r="K103">
        <f t="shared" si="7"/>
        <v>12</v>
      </c>
      <c r="L103" s="5">
        <f>VLOOKUP(D103,'EMPLOYEE-MGT'!$A$5:$D$29,3,FALSE)</f>
        <v>13.5</v>
      </c>
      <c r="M103" s="29">
        <f t="shared" si="8"/>
        <v>162</v>
      </c>
    </row>
    <row r="104" spans="1:13" ht="15.75">
      <c r="A104" s="31">
        <v>45479</v>
      </c>
      <c r="B104" s="33">
        <v>45480</v>
      </c>
      <c r="C104" s="35" t="s">
        <v>17</v>
      </c>
      <c r="D104" s="10" t="s">
        <v>19</v>
      </c>
      <c r="E104" s="34" t="str">
        <f>VLOOKUP(D104,'EMPLOYEE-MGT'!$A$1:$D$30,4,FALSE)</f>
        <v>Permanent</v>
      </c>
      <c r="F104" s="34" t="str">
        <f>VLOOKUP(D104,'EMPLOYEE-MGT'!$A$1:$D$26,2,FALSE)</f>
        <v>RCW</v>
      </c>
      <c r="G104" s="37" t="s">
        <v>22</v>
      </c>
      <c r="H104" s="43">
        <v>0.83333333333333337</v>
      </c>
      <c r="I104" s="16">
        <v>0.33333333333333331</v>
      </c>
      <c r="J104" s="20" t="b">
        <f t="shared" si="9"/>
        <v>0</v>
      </c>
      <c r="K104">
        <f t="shared" si="7"/>
        <v>12</v>
      </c>
      <c r="L104" s="5">
        <f>VLOOKUP(D104,'EMPLOYEE-MGT'!$A$5:$D$29,3,FALSE)</f>
        <v>12.5</v>
      </c>
      <c r="M104" s="29">
        <f t="shared" si="8"/>
        <v>150</v>
      </c>
    </row>
    <row r="105" spans="1:13" ht="15.75">
      <c r="A105" s="31">
        <v>45480</v>
      </c>
      <c r="B105" s="33">
        <v>45480</v>
      </c>
      <c r="C105" s="35" t="s">
        <v>14</v>
      </c>
      <c r="D105" s="10" t="s">
        <v>27</v>
      </c>
      <c r="E105" s="34" t="str">
        <f>VLOOKUP(D105,'EMPLOYEE-MGT'!$A$1:$D$30,4,FALSE)</f>
        <v>Permanent</v>
      </c>
      <c r="F105" s="34" t="str">
        <f>VLOOKUP(D105,'EMPLOYEE-MGT'!$A$1:$D$26,2,FALSE)</f>
        <v>Team Leader</v>
      </c>
      <c r="G105" s="37" t="s">
        <v>16</v>
      </c>
      <c r="H105" s="43">
        <v>0.33333333333333331</v>
      </c>
      <c r="I105" s="16">
        <v>0.83333333333333337</v>
      </c>
      <c r="J105" s="20" t="b">
        <f t="shared" si="9"/>
        <v>0</v>
      </c>
      <c r="K105">
        <f t="shared" si="7"/>
        <v>12</v>
      </c>
      <c r="L105" s="5">
        <f>VLOOKUP(D105,'EMPLOYEE-MGT'!A1:D33,3,FALSE)</f>
        <v>15.5</v>
      </c>
      <c r="M105" s="29">
        <f t="shared" si="8"/>
        <v>186</v>
      </c>
    </row>
    <row r="106" spans="1:13" ht="15.75">
      <c r="A106" s="31">
        <v>45480</v>
      </c>
      <c r="B106" s="33">
        <v>45480</v>
      </c>
      <c r="C106" s="35" t="s">
        <v>14</v>
      </c>
      <c r="D106" s="10" t="s">
        <v>31</v>
      </c>
      <c r="E106" s="34" t="str">
        <f>VLOOKUP(D106,'EMPLOYEE-MGT'!$A$1:$D$30,4,FALSE)</f>
        <v>Permanent</v>
      </c>
      <c r="F106" s="34" t="str">
        <f>VLOOKUP(D106,'EMPLOYEE-MGT'!$A$1:$D$26,2,FALSE)</f>
        <v>RCW</v>
      </c>
      <c r="G106" s="37" t="s">
        <v>16</v>
      </c>
      <c r="H106" s="43">
        <v>0.33333333333333331</v>
      </c>
      <c r="I106" s="16">
        <v>0.83333333333333337</v>
      </c>
      <c r="J106" s="20" t="b">
        <f t="shared" si="9"/>
        <v>0</v>
      </c>
      <c r="K106">
        <f t="shared" si="7"/>
        <v>12</v>
      </c>
      <c r="L106" s="5">
        <f>VLOOKUP(D106,'EMPLOYEE-MGT'!$A$5:$D$29,3,FALSE)</f>
        <v>12.5</v>
      </c>
      <c r="M106" s="29">
        <f t="shared" si="8"/>
        <v>150</v>
      </c>
    </row>
    <row r="107" spans="1:13" ht="15.75">
      <c r="A107" s="31">
        <v>45480</v>
      </c>
      <c r="B107" s="33">
        <v>45480</v>
      </c>
      <c r="C107" s="35" t="s">
        <v>17</v>
      </c>
      <c r="D107" s="10" t="s">
        <v>18</v>
      </c>
      <c r="E107" s="34" t="str">
        <f>VLOOKUP(D107,'EMPLOYEE-MGT'!$A$1:$D$30,4,FALSE)</f>
        <v>Permanent</v>
      </c>
      <c r="F107" s="34" t="str">
        <f>VLOOKUP(D107,'EMPLOYEE-MGT'!$A$1:$D$26,2,FALSE)</f>
        <v>Team Leader</v>
      </c>
      <c r="G107" s="37" t="s">
        <v>16</v>
      </c>
      <c r="H107" s="43">
        <v>0.33333333333333331</v>
      </c>
      <c r="I107" s="16">
        <v>0.83333333333333337</v>
      </c>
      <c r="J107" s="20" t="b">
        <f t="shared" si="9"/>
        <v>0</v>
      </c>
      <c r="K107">
        <f t="shared" si="7"/>
        <v>12</v>
      </c>
      <c r="L107" s="5">
        <f>VLOOKUP(D107,'EMPLOYEE-MGT'!$A$1:$D$25,3,FALSE)</f>
        <v>15.5</v>
      </c>
      <c r="M107" s="29">
        <f t="shared" si="8"/>
        <v>186</v>
      </c>
    </row>
    <row r="108" spans="1:13" ht="15.75">
      <c r="A108" s="31">
        <v>45480</v>
      </c>
      <c r="B108" s="33">
        <v>45480</v>
      </c>
      <c r="C108" s="35" t="s">
        <v>17</v>
      </c>
      <c r="D108" s="10" t="s">
        <v>24</v>
      </c>
      <c r="E108" s="34" t="str">
        <f>VLOOKUP(D108,'EMPLOYEE-MGT'!$A$1:$D$30,4,FALSE)</f>
        <v>Permanent</v>
      </c>
      <c r="F108" s="34" t="str">
        <f>VLOOKUP(D108,'EMPLOYEE-MGT'!$A$1:$D$26,2,FALSE)</f>
        <v>RCW</v>
      </c>
      <c r="G108" s="37" t="s">
        <v>16</v>
      </c>
      <c r="H108" s="43">
        <v>0.33333333333333331</v>
      </c>
      <c r="I108" s="16">
        <v>0.83333333333333337</v>
      </c>
      <c r="J108" s="20" t="b">
        <f t="shared" si="9"/>
        <v>0</v>
      </c>
      <c r="K108">
        <f t="shared" si="7"/>
        <v>12</v>
      </c>
      <c r="L108" s="5">
        <f>VLOOKUP(D108,'EMPLOYEE-MGT'!$A$5:$D$29,3,FALSE)</f>
        <v>12.5</v>
      </c>
      <c r="M108" s="29">
        <f t="shared" si="8"/>
        <v>150</v>
      </c>
    </row>
    <row r="109" spans="1:13" ht="15.75">
      <c r="A109" s="31">
        <v>45480</v>
      </c>
      <c r="B109" s="33">
        <v>45481</v>
      </c>
      <c r="C109" s="35" t="s">
        <v>14</v>
      </c>
      <c r="D109" s="10" t="s">
        <v>28</v>
      </c>
      <c r="E109" s="34" t="str">
        <f>VLOOKUP(D109,'EMPLOYEE-MGT'!$A$1:$D$30,4,FALSE)</f>
        <v>Permanent</v>
      </c>
      <c r="F109" s="34" t="str">
        <f>VLOOKUP(D109,'EMPLOYEE-MGT'!$A$1:$D$26,2,FALSE)</f>
        <v>SRCW</v>
      </c>
      <c r="G109" s="37" t="s">
        <v>22</v>
      </c>
      <c r="H109" s="43">
        <v>0.83333333333333337</v>
      </c>
      <c r="I109" s="16">
        <v>0.33333333333333331</v>
      </c>
      <c r="J109" s="20" t="b">
        <f t="shared" si="9"/>
        <v>0</v>
      </c>
      <c r="K109">
        <f t="shared" si="7"/>
        <v>12</v>
      </c>
      <c r="L109" s="5">
        <f>VLOOKUP(D109,'EMPLOYEE-MGT'!$A$1:$D$25,3,FALSE)</f>
        <v>13.5</v>
      </c>
      <c r="M109" s="29">
        <f t="shared" si="8"/>
        <v>162</v>
      </c>
    </row>
    <row r="110" spans="1:13" ht="15.75">
      <c r="A110" s="31">
        <v>45480</v>
      </c>
      <c r="B110" s="33">
        <v>45481</v>
      </c>
      <c r="C110" s="35" t="s">
        <v>14</v>
      </c>
      <c r="D110" s="10" t="s">
        <v>34</v>
      </c>
      <c r="E110" s="34" t="str">
        <f>VLOOKUP(D110,'EMPLOYEE-MGT'!$A$1:$D$30,4,FALSE)</f>
        <v>Permanent</v>
      </c>
      <c r="F110" s="34" t="str">
        <f>VLOOKUP(D110,'EMPLOYEE-MGT'!$A$1:$D$26,2,FALSE)</f>
        <v>RCW</v>
      </c>
      <c r="G110" s="37" t="s">
        <v>22</v>
      </c>
      <c r="H110" s="43">
        <v>0.83333333333333337</v>
      </c>
      <c r="I110" s="16">
        <v>0.33333333333333331</v>
      </c>
      <c r="J110" s="20" t="b">
        <f t="shared" si="9"/>
        <v>0</v>
      </c>
      <c r="K110">
        <f t="shared" si="7"/>
        <v>12</v>
      </c>
      <c r="L110" s="5">
        <f>VLOOKUP(D110,'EMPLOYEE-MGT'!$A$1:$D$26,3,FALSE)</f>
        <v>12.5</v>
      </c>
      <c r="M110" s="29">
        <f t="shared" si="8"/>
        <v>150</v>
      </c>
    </row>
    <row r="111" spans="1:13" ht="15.75">
      <c r="A111" s="31">
        <v>45480</v>
      </c>
      <c r="B111" s="33">
        <v>45481</v>
      </c>
      <c r="C111" s="35" t="s">
        <v>17</v>
      </c>
      <c r="D111" s="10" t="s">
        <v>23</v>
      </c>
      <c r="E111" s="34" t="str">
        <f>VLOOKUP(D111,'EMPLOYEE-MGT'!$A$1:$D$30,4,FALSE)</f>
        <v>Permanent</v>
      </c>
      <c r="F111" s="34" t="str">
        <f>VLOOKUP(D111,'EMPLOYEE-MGT'!$A$1:$D$26,2,FALSE)</f>
        <v>SRCW</v>
      </c>
      <c r="G111" s="37" t="s">
        <v>22</v>
      </c>
      <c r="H111" s="43">
        <v>0.83333333333333337</v>
      </c>
      <c r="I111" s="16">
        <v>0.33333333333333331</v>
      </c>
      <c r="J111" s="20" t="b">
        <f t="shared" si="9"/>
        <v>0</v>
      </c>
      <c r="K111">
        <f t="shared" si="7"/>
        <v>12</v>
      </c>
      <c r="L111" s="5">
        <f>VLOOKUP(D111,'EMPLOYEE-MGT'!$A$5:$D$29,3,FALSE)</f>
        <v>13.5</v>
      </c>
      <c r="M111" s="29">
        <f t="shared" si="8"/>
        <v>162</v>
      </c>
    </row>
    <row r="112" spans="1:13" ht="15.75">
      <c r="A112" s="31">
        <v>45480</v>
      </c>
      <c r="B112" s="33">
        <v>45481</v>
      </c>
      <c r="C112" s="35" t="s">
        <v>17</v>
      </c>
      <c r="D112" s="10" t="s">
        <v>19</v>
      </c>
      <c r="E112" s="34" t="str">
        <f>VLOOKUP(D112,'EMPLOYEE-MGT'!$A$1:$D$30,4,FALSE)</f>
        <v>Permanent</v>
      </c>
      <c r="F112" s="34" t="str">
        <f>VLOOKUP(D112,'EMPLOYEE-MGT'!$A$1:$D$26,2,FALSE)</f>
        <v>RCW</v>
      </c>
      <c r="G112" s="37" t="s">
        <v>22</v>
      </c>
      <c r="H112" s="43">
        <v>0.83333333333333337</v>
      </c>
      <c r="I112" s="16">
        <v>0.33333333333333331</v>
      </c>
      <c r="J112" s="20" t="b">
        <f t="shared" si="9"/>
        <v>0</v>
      </c>
      <c r="K112">
        <f t="shared" si="7"/>
        <v>12</v>
      </c>
      <c r="L112" s="5">
        <f>VLOOKUP(D112,'EMPLOYEE-MGT'!$A$5:$D$29,3,FALSE)</f>
        <v>12.5</v>
      </c>
      <c r="M112" s="29">
        <f t="shared" si="8"/>
        <v>150</v>
      </c>
    </row>
    <row r="113" spans="1:13" ht="15.75">
      <c r="A113" s="31">
        <v>45481</v>
      </c>
      <c r="B113" s="33">
        <v>45481</v>
      </c>
      <c r="C113" s="35" t="s">
        <v>14</v>
      </c>
      <c r="D113" s="10" t="s">
        <v>34</v>
      </c>
      <c r="E113" s="34" t="str">
        <f>VLOOKUP(D113,'EMPLOYEE-MGT'!$A$1:$D$30,4,FALSE)</f>
        <v>Permanent</v>
      </c>
      <c r="F113" s="34" t="str">
        <f>VLOOKUP(D113,'EMPLOYEE-MGT'!$A$1:$D$26,2,FALSE)</f>
        <v>RCW</v>
      </c>
      <c r="G113" s="37" t="s">
        <v>16</v>
      </c>
      <c r="H113" s="43">
        <v>0.33333333333333331</v>
      </c>
      <c r="I113" s="16">
        <v>0.83333333333333337</v>
      </c>
      <c r="J113" s="20" t="b">
        <f t="shared" si="9"/>
        <v>0</v>
      </c>
      <c r="K113">
        <f t="shared" si="7"/>
        <v>12</v>
      </c>
      <c r="L113" s="5">
        <f>VLOOKUP(D113,'EMPLOYEE-MGT'!A1:D31,3,FALSE)</f>
        <v>12.5</v>
      </c>
      <c r="M113" s="29">
        <f t="shared" si="8"/>
        <v>150</v>
      </c>
    </row>
    <row r="114" spans="1:13" ht="15.75">
      <c r="A114" s="31">
        <v>45481</v>
      </c>
      <c r="B114" s="33">
        <v>45481</v>
      </c>
      <c r="C114" s="35" t="s">
        <v>14</v>
      </c>
      <c r="D114" s="10" t="s">
        <v>21</v>
      </c>
      <c r="E114" s="34" t="str">
        <f>VLOOKUP(D114,'EMPLOYEE-MGT'!$A$1:$D$30,4,FALSE)</f>
        <v>Permanent</v>
      </c>
      <c r="F114" s="34" t="str">
        <f>VLOOKUP(D114,'EMPLOYEE-MGT'!$A$1:$D$26,2,FALSE)</f>
        <v>RCW</v>
      </c>
      <c r="G114" s="37" t="s">
        <v>16</v>
      </c>
      <c r="H114" s="43">
        <v>0.33333333333333331</v>
      </c>
      <c r="I114" s="16">
        <v>0.83333333333333337</v>
      </c>
      <c r="J114" s="20" t="b">
        <f t="shared" si="9"/>
        <v>0</v>
      </c>
      <c r="K114">
        <f t="shared" si="7"/>
        <v>12</v>
      </c>
      <c r="L114" s="5">
        <f>VLOOKUP(D114,'EMPLOYEE-MGT'!A2:D32,3,FALSE)</f>
        <v>12.5</v>
      </c>
      <c r="M114" s="29">
        <f t="shared" si="8"/>
        <v>150</v>
      </c>
    </row>
    <row r="115" spans="1:13" ht="15.75">
      <c r="A115" s="31">
        <v>45481</v>
      </c>
      <c r="B115" s="33">
        <v>45481</v>
      </c>
      <c r="C115" s="35" t="s">
        <v>17</v>
      </c>
      <c r="D115" s="10" t="s">
        <v>30</v>
      </c>
      <c r="E115" s="34" t="str">
        <f>VLOOKUP(D115,'EMPLOYEE-MGT'!$A$1:$D$30,4,FALSE)</f>
        <v>Permanent</v>
      </c>
      <c r="F115" s="34" t="str">
        <f>VLOOKUP(D115,'EMPLOYEE-MGT'!$A$1:$D$26,2,FALSE)</f>
        <v>Team Leader</v>
      </c>
      <c r="G115" s="37" t="s">
        <v>16</v>
      </c>
      <c r="H115" s="43">
        <v>0.33333333333333331</v>
      </c>
      <c r="I115" s="16">
        <v>0.83333333333333337</v>
      </c>
      <c r="J115" s="20" t="b">
        <f t="shared" si="9"/>
        <v>0</v>
      </c>
      <c r="K115">
        <f t="shared" si="7"/>
        <v>12</v>
      </c>
      <c r="L115" s="5">
        <f>VLOOKUP(D115,'EMPLOYEE-MGT'!$A$5:$D$29,3,FALSE)</f>
        <v>15.5</v>
      </c>
      <c r="M115" s="29">
        <f t="shared" si="8"/>
        <v>186</v>
      </c>
    </row>
    <row r="116" spans="1:13" ht="15.75">
      <c r="A116" s="31">
        <v>45481</v>
      </c>
      <c r="B116" s="33">
        <v>45481</v>
      </c>
      <c r="C116" s="35" t="s">
        <v>17</v>
      </c>
      <c r="D116" s="10" t="s">
        <v>26</v>
      </c>
      <c r="E116" s="34" t="str">
        <f>VLOOKUP(D116,'EMPLOYEE-MGT'!$A$1:$D$30,4,FALSE)</f>
        <v>Permanent</v>
      </c>
      <c r="F116" s="34" t="str">
        <f>VLOOKUP(D116,'EMPLOYEE-MGT'!$A$1:$D$26,2,FALSE)</f>
        <v>RCW</v>
      </c>
      <c r="G116" s="37" t="s">
        <v>16</v>
      </c>
      <c r="H116" s="43">
        <v>0.33333333333333331</v>
      </c>
      <c r="I116" s="16">
        <v>0.83333333333333337</v>
      </c>
      <c r="J116" s="20" t="b">
        <f t="shared" si="9"/>
        <v>0</v>
      </c>
      <c r="K116">
        <f t="shared" si="7"/>
        <v>12</v>
      </c>
      <c r="L116" s="5">
        <f>VLOOKUP(D116,'EMPLOYEE-MGT'!$A$5:$D$29,3,FALSE)</f>
        <v>12.5</v>
      </c>
      <c r="M116" s="29">
        <f t="shared" si="8"/>
        <v>150</v>
      </c>
    </row>
    <row r="117" spans="1:13" ht="15.75">
      <c r="A117" s="31">
        <v>45481</v>
      </c>
      <c r="B117" s="33">
        <v>45482</v>
      </c>
      <c r="C117" s="35" t="s">
        <v>14</v>
      </c>
      <c r="D117" s="10" t="s">
        <v>28</v>
      </c>
      <c r="E117" s="34" t="str">
        <f>VLOOKUP(D117,'EMPLOYEE-MGT'!$A$1:$D$30,4,FALSE)</f>
        <v>Permanent</v>
      </c>
      <c r="F117" s="34" t="str">
        <f>VLOOKUP(D117,'EMPLOYEE-MGT'!$A$1:$D$26,2,FALSE)</f>
        <v>SRCW</v>
      </c>
      <c r="G117" s="37" t="s">
        <v>22</v>
      </c>
      <c r="H117" s="43">
        <v>0.83333333333333337</v>
      </c>
      <c r="I117" s="16">
        <v>0.33333333333333331</v>
      </c>
      <c r="J117" s="20" t="b">
        <f t="shared" si="9"/>
        <v>0</v>
      </c>
      <c r="K117">
        <f t="shared" ref="K117:K149" si="10">MOD(I117-H117,1)*24</f>
        <v>12</v>
      </c>
      <c r="L117" s="5">
        <f>VLOOKUP(D117,'EMPLOYEE-MGT'!$A$5:$D$29,3,FALSE)</f>
        <v>13.5</v>
      </c>
      <c r="M117" s="29">
        <f t="shared" si="8"/>
        <v>162</v>
      </c>
    </row>
    <row r="118" spans="1:13" ht="15.75">
      <c r="A118" s="31">
        <v>45481</v>
      </c>
      <c r="B118" s="33">
        <v>45482</v>
      </c>
      <c r="C118" s="35" t="s">
        <v>14</v>
      </c>
      <c r="D118" s="10" t="s">
        <v>31</v>
      </c>
      <c r="E118" s="34" t="str">
        <f>VLOOKUP(D118,'EMPLOYEE-MGT'!$A$1:$D$30,4,FALSE)</f>
        <v>Permanent</v>
      </c>
      <c r="F118" s="34" t="str">
        <f>VLOOKUP(D118,'EMPLOYEE-MGT'!$A$1:$D$26,2,FALSE)</f>
        <v>RCW</v>
      </c>
      <c r="G118" s="37" t="s">
        <v>22</v>
      </c>
      <c r="H118" s="43">
        <v>0.83333333333333337</v>
      </c>
      <c r="I118" s="16">
        <v>0.33333333333333331</v>
      </c>
      <c r="J118" s="20" t="b">
        <f t="shared" si="9"/>
        <v>0</v>
      </c>
      <c r="K118">
        <f t="shared" si="10"/>
        <v>12</v>
      </c>
      <c r="L118" s="5">
        <f>VLOOKUP(D118,'EMPLOYEE-MGT'!$A$5:$D$29,3,FALSE)</f>
        <v>12.5</v>
      </c>
      <c r="M118" s="29">
        <f t="shared" ref="M118:M149" si="11">L118*K118</f>
        <v>150</v>
      </c>
    </row>
    <row r="119" spans="1:13" ht="15.75">
      <c r="A119" s="31">
        <v>45481</v>
      </c>
      <c r="B119" s="33">
        <v>45482</v>
      </c>
      <c r="C119" s="35" t="s">
        <v>17</v>
      </c>
      <c r="D119" s="10" t="s">
        <v>33</v>
      </c>
      <c r="E119" s="34" t="str">
        <f>VLOOKUP(D119,'EMPLOYEE-MGT'!$A$1:$D$30,4,FALSE)</f>
        <v>Permanent</v>
      </c>
      <c r="F119" s="34" t="str">
        <f>VLOOKUP(D119,'EMPLOYEE-MGT'!$A$1:$D$26,2,FALSE)</f>
        <v>SRCW</v>
      </c>
      <c r="G119" s="37" t="s">
        <v>22</v>
      </c>
      <c r="H119" s="43">
        <v>0.83333333333333337</v>
      </c>
      <c r="I119" s="16">
        <v>0.33333333333333331</v>
      </c>
      <c r="J119" s="20" t="b">
        <f t="shared" si="9"/>
        <v>0</v>
      </c>
      <c r="K119">
        <f t="shared" si="10"/>
        <v>12</v>
      </c>
      <c r="L119" s="5">
        <f>VLOOKUP(D119,'EMPLOYEE-MGT'!$A$5:$D$29,3,FALSE)</f>
        <v>13.5</v>
      </c>
      <c r="M119" s="29">
        <f t="shared" si="11"/>
        <v>162</v>
      </c>
    </row>
    <row r="120" spans="1:13" ht="15.75">
      <c r="A120" s="31">
        <v>45481</v>
      </c>
      <c r="B120" s="33">
        <v>45482</v>
      </c>
      <c r="C120" s="35" t="s">
        <v>17</v>
      </c>
      <c r="D120" s="10" t="s">
        <v>25</v>
      </c>
      <c r="E120" s="34" t="str">
        <f>VLOOKUP(D120,'EMPLOYEE-MGT'!$A$1:$D$30,4,FALSE)</f>
        <v>Permanent</v>
      </c>
      <c r="F120" s="34" t="str">
        <f>VLOOKUP(D120,'EMPLOYEE-MGT'!$A$1:$D$26,2,FALSE)</f>
        <v>RCW</v>
      </c>
      <c r="G120" s="37" t="s">
        <v>22</v>
      </c>
      <c r="H120" s="43">
        <v>0.83333333333333337</v>
      </c>
      <c r="I120" s="16">
        <v>0.33333333333333331</v>
      </c>
      <c r="J120" s="20" t="b">
        <f t="shared" si="9"/>
        <v>0</v>
      </c>
      <c r="K120">
        <f t="shared" si="10"/>
        <v>12</v>
      </c>
      <c r="L120" s="5">
        <f>VLOOKUP(D120,'EMPLOYEE-MGT'!$A$5:$D$29,3,FALSE)</f>
        <v>12.5</v>
      </c>
      <c r="M120" s="29">
        <f t="shared" si="11"/>
        <v>150</v>
      </c>
    </row>
    <row r="121" spans="1:13" ht="15.75">
      <c r="A121" s="31">
        <v>45481</v>
      </c>
      <c r="B121" s="33">
        <v>45481</v>
      </c>
      <c r="C121" s="35"/>
      <c r="D121" s="10" t="s">
        <v>36</v>
      </c>
      <c r="E121" s="34">
        <f>VLOOKUP(D121,'EMPLOYEE-MGT'!$A$1:$D$30,4,FALSE)</f>
        <v>0</v>
      </c>
      <c r="F121" s="34">
        <f>VLOOKUP(D121,'EMPLOYEE-MGT'!$A$1:$D$26,2,FALSE)</f>
        <v>0</v>
      </c>
      <c r="G121" s="37"/>
      <c r="J121" s="20" t="b">
        <f t="shared" si="9"/>
        <v>0</v>
      </c>
      <c r="K121">
        <f t="shared" si="10"/>
        <v>0</v>
      </c>
      <c r="L121" s="5">
        <f>VLOOKUP(D121,'EMPLOYEE-MGT'!$A$5:$D$29,3,FALSE)</f>
        <v>0</v>
      </c>
      <c r="M121" s="29">
        <f t="shared" si="11"/>
        <v>0</v>
      </c>
    </row>
    <row r="122" spans="1:13" ht="15.75">
      <c r="A122" s="31">
        <v>45481</v>
      </c>
      <c r="B122" s="33">
        <v>45481</v>
      </c>
      <c r="C122" s="35"/>
      <c r="D122" s="10" t="s">
        <v>36</v>
      </c>
      <c r="E122" s="34">
        <f>VLOOKUP(D122,'EMPLOYEE-MGT'!$A$1:$D$30,4,FALSE)</f>
        <v>0</v>
      </c>
      <c r="F122" s="34">
        <f>VLOOKUP(D122,'EMPLOYEE-MGT'!$A$1:$D$26,2,FALSE)</f>
        <v>0</v>
      </c>
      <c r="G122" s="37"/>
      <c r="J122" s="20" t="b">
        <f t="shared" si="9"/>
        <v>0</v>
      </c>
      <c r="K122">
        <f t="shared" si="10"/>
        <v>0</v>
      </c>
      <c r="L122" s="5">
        <f>VLOOKUP(D122,'EMPLOYEE-MGT'!$A$5:$D$29,3,FALSE)</f>
        <v>0</v>
      </c>
      <c r="M122" s="29">
        <f t="shared" si="11"/>
        <v>0</v>
      </c>
    </row>
    <row r="123" spans="1:13" ht="15.75">
      <c r="A123" s="31">
        <v>45481</v>
      </c>
      <c r="B123" s="33">
        <v>45481</v>
      </c>
      <c r="D123" s="10" t="s">
        <v>36</v>
      </c>
      <c r="E123" s="34">
        <f>VLOOKUP(D123,'EMPLOYEE-MGT'!$A$1:$D$30,4,FALSE)</f>
        <v>0</v>
      </c>
      <c r="F123" s="34">
        <f>VLOOKUP(D123,'EMPLOYEE-MGT'!$A$1:$D$26,2,FALSE)</f>
        <v>0</v>
      </c>
      <c r="G123" s="37"/>
      <c r="J123" s="20" t="b">
        <f t="shared" si="9"/>
        <v>0</v>
      </c>
      <c r="K123">
        <f t="shared" si="10"/>
        <v>0</v>
      </c>
      <c r="L123" s="5">
        <f>VLOOKUP(D123,'EMPLOYEE-MGT'!$A$5:$D$29,3,FALSE)</f>
        <v>0</v>
      </c>
      <c r="M123" s="29">
        <f t="shared" si="11"/>
        <v>0</v>
      </c>
    </row>
    <row r="124" spans="1:13" ht="15.75">
      <c r="A124" s="31">
        <v>45481</v>
      </c>
      <c r="B124" s="33">
        <v>45482</v>
      </c>
      <c r="D124" s="10" t="s">
        <v>36</v>
      </c>
      <c r="E124" s="34">
        <f>VLOOKUP(D124,'EMPLOYEE-MGT'!$A$1:$D$30,4,FALSE)</f>
        <v>0</v>
      </c>
      <c r="F124" s="34">
        <f>VLOOKUP(D124,'EMPLOYEE-MGT'!$A$1:$D$26,2,FALSE)</f>
        <v>0</v>
      </c>
      <c r="G124" s="37"/>
      <c r="J124" s="20" t="b">
        <f t="shared" si="9"/>
        <v>0</v>
      </c>
      <c r="K124">
        <f t="shared" si="10"/>
        <v>0</v>
      </c>
      <c r="L124" s="5">
        <f>VLOOKUP(D124,'EMPLOYEE-MGT'!$A$5:$D$29,3,FALSE)</f>
        <v>0</v>
      </c>
      <c r="M124" s="29">
        <f t="shared" si="11"/>
        <v>0</v>
      </c>
    </row>
    <row r="125" spans="1:13" ht="15.75">
      <c r="A125" s="31">
        <v>45481</v>
      </c>
      <c r="B125" s="33">
        <v>45482</v>
      </c>
      <c r="D125" s="10" t="s">
        <v>36</v>
      </c>
      <c r="E125" s="34">
        <f>VLOOKUP(D125,'EMPLOYEE-MGT'!$A$1:$D$30,4,FALSE)</f>
        <v>0</v>
      </c>
      <c r="F125" s="34">
        <f>VLOOKUP(D125,'EMPLOYEE-MGT'!$A$1:$D$26,2,FALSE)</f>
        <v>0</v>
      </c>
      <c r="G125" s="37"/>
      <c r="J125" s="20" t="b">
        <f t="shared" si="9"/>
        <v>0</v>
      </c>
      <c r="K125">
        <f t="shared" si="10"/>
        <v>0</v>
      </c>
      <c r="L125" s="5">
        <f>VLOOKUP(D125,'EMPLOYEE-MGT'!$A$5:$D$29,3,FALSE)</f>
        <v>0</v>
      </c>
      <c r="M125" s="29">
        <f t="shared" si="11"/>
        <v>0</v>
      </c>
    </row>
    <row r="126" spans="1:13" ht="15.75">
      <c r="A126" s="31">
        <v>45481</v>
      </c>
      <c r="B126" s="33">
        <v>45482</v>
      </c>
      <c r="D126" s="10" t="s">
        <v>36</v>
      </c>
      <c r="E126" s="34">
        <f>VLOOKUP(D126,'EMPLOYEE-MGT'!$A$1:$D$30,4,FALSE)</f>
        <v>0</v>
      </c>
      <c r="F126" s="34">
        <f>VLOOKUP(D126,'EMPLOYEE-MGT'!$A$1:$D$26,2,FALSE)</f>
        <v>0</v>
      </c>
      <c r="G126" s="37"/>
      <c r="J126" s="20" t="b">
        <f t="shared" si="9"/>
        <v>0</v>
      </c>
      <c r="K126">
        <f t="shared" si="10"/>
        <v>0</v>
      </c>
      <c r="L126" s="5">
        <f>VLOOKUP(D126,'EMPLOYEE-MGT'!$A$5:$D$29,3,FALSE)</f>
        <v>0</v>
      </c>
      <c r="M126" s="29">
        <f t="shared" si="11"/>
        <v>0</v>
      </c>
    </row>
    <row r="127" spans="1:13" ht="15.75">
      <c r="A127" s="31">
        <v>45481</v>
      </c>
      <c r="B127" s="33">
        <v>45482</v>
      </c>
      <c r="D127" s="10" t="s">
        <v>36</v>
      </c>
      <c r="E127" s="34">
        <f>VLOOKUP(D127,'EMPLOYEE-MGT'!$A$1:$D$30,4,FALSE)</f>
        <v>0</v>
      </c>
      <c r="F127" s="34">
        <f>VLOOKUP(D127,'EMPLOYEE-MGT'!$A$1:$D$26,2,FALSE)</f>
        <v>0</v>
      </c>
      <c r="G127" s="37"/>
      <c r="J127" s="20" t="b">
        <f t="shared" si="9"/>
        <v>0</v>
      </c>
      <c r="K127">
        <f t="shared" si="10"/>
        <v>0</v>
      </c>
      <c r="L127" s="5">
        <f>VLOOKUP(D127,'EMPLOYEE-MGT'!$A$5:$D$29,3,FALSE)</f>
        <v>0</v>
      </c>
      <c r="M127" s="29">
        <f t="shared" si="11"/>
        <v>0</v>
      </c>
    </row>
    <row r="128" spans="1:13" ht="15.75">
      <c r="A128" s="31">
        <v>45481</v>
      </c>
      <c r="B128" s="33">
        <v>45482</v>
      </c>
      <c r="D128" s="10" t="s">
        <v>36</v>
      </c>
      <c r="E128" s="34">
        <f>VLOOKUP(D128,'EMPLOYEE-MGT'!$A$1:$D$30,4,FALSE)</f>
        <v>0</v>
      </c>
      <c r="F128" s="34">
        <f>VLOOKUP(D128,'EMPLOYEE-MGT'!$A$1:$D$26,2,FALSE)</f>
        <v>0</v>
      </c>
      <c r="G128" s="37"/>
      <c r="J128" s="20" t="b">
        <f t="shared" si="9"/>
        <v>0</v>
      </c>
      <c r="K128">
        <f t="shared" si="10"/>
        <v>0</v>
      </c>
      <c r="L128" s="5">
        <f>VLOOKUP(D128,'EMPLOYEE-MGT'!$A$5:$D$29,3,FALSE)</f>
        <v>0</v>
      </c>
      <c r="M128" s="29">
        <f t="shared" si="11"/>
        <v>0</v>
      </c>
    </row>
    <row r="129" spans="1:13" ht="15.75">
      <c r="A129" s="31">
        <v>45482</v>
      </c>
      <c r="B129" s="33">
        <v>45482</v>
      </c>
      <c r="D129" s="10" t="s">
        <v>36</v>
      </c>
      <c r="E129" s="34">
        <f>VLOOKUP(D129,'EMPLOYEE-MGT'!$A$1:$D$30,4,FALSE)</f>
        <v>0</v>
      </c>
      <c r="F129" s="34">
        <f>VLOOKUP(D129,'EMPLOYEE-MGT'!$A$1:$D$26,2,FALSE)</f>
        <v>0</v>
      </c>
      <c r="G129" s="37"/>
      <c r="J129" s="20" t="b">
        <f t="shared" si="9"/>
        <v>0</v>
      </c>
      <c r="K129">
        <f t="shared" si="10"/>
        <v>0</v>
      </c>
      <c r="L129" s="5">
        <f>VLOOKUP(D129,'EMPLOYEE-MGT'!$A$5:$D$29,3,FALSE)</f>
        <v>0</v>
      </c>
      <c r="M129" s="29">
        <f t="shared" si="11"/>
        <v>0</v>
      </c>
    </row>
    <row r="130" spans="1:13" ht="15.75">
      <c r="A130" s="31">
        <v>45482</v>
      </c>
      <c r="B130" s="33">
        <v>45482</v>
      </c>
      <c r="D130" s="10" t="s">
        <v>36</v>
      </c>
      <c r="E130" s="34">
        <f>VLOOKUP(D130,'EMPLOYEE-MGT'!$A$1:$D$30,4,FALSE)</f>
        <v>0</v>
      </c>
      <c r="F130" s="34">
        <f>VLOOKUP(D130,'EMPLOYEE-MGT'!$A$1:$D$26,2,FALSE)</f>
        <v>0</v>
      </c>
      <c r="G130" s="37"/>
      <c r="J130" s="20" t="b">
        <f t="shared" si="9"/>
        <v>0</v>
      </c>
      <c r="K130">
        <f t="shared" si="10"/>
        <v>0</v>
      </c>
      <c r="L130" s="5">
        <f>VLOOKUP(D130,'EMPLOYEE-MGT'!$A$5:$D$29,3,FALSE)</f>
        <v>0</v>
      </c>
      <c r="M130" s="29">
        <f t="shared" si="11"/>
        <v>0</v>
      </c>
    </row>
    <row r="131" spans="1:13" ht="15.75">
      <c r="A131" s="31">
        <v>45482</v>
      </c>
      <c r="B131" s="33">
        <v>45482</v>
      </c>
      <c r="D131" s="10" t="s">
        <v>36</v>
      </c>
      <c r="E131" s="34">
        <f>VLOOKUP(D131,'EMPLOYEE-MGT'!$A$1:$D$30,4,FALSE)</f>
        <v>0</v>
      </c>
      <c r="F131" s="34">
        <f>VLOOKUP(D131,'EMPLOYEE-MGT'!$A$1:$D$26,2,FALSE)</f>
        <v>0</v>
      </c>
      <c r="G131" s="37"/>
      <c r="J131" s="20" t="b">
        <f t="shared" si="9"/>
        <v>0</v>
      </c>
      <c r="K131">
        <f t="shared" si="10"/>
        <v>0</v>
      </c>
      <c r="L131" s="5">
        <f>VLOOKUP(D131,'EMPLOYEE-MGT'!$A$5:$D$29,3,FALSE)</f>
        <v>0</v>
      </c>
      <c r="M131" s="29">
        <f t="shared" si="11"/>
        <v>0</v>
      </c>
    </row>
    <row r="132" spans="1:13" ht="15.75">
      <c r="A132" s="31">
        <v>45482</v>
      </c>
      <c r="B132" s="33">
        <v>45482</v>
      </c>
      <c r="D132" s="10" t="s">
        <v>36</v>
      </c>
      <c r="E132" s="34">
        <f>VLOOKUP(D132,'EMPLOYEE-MGT'!$A$1:$D$30,4,FALSE)</f>
        <v>0</v>
      </c>
      <c r="F132" s="34">
        <f>VLOOKUP(D132,'EMPLOYEE-MGT'!$A$1:$D$26,2,FALSE)</f>
        <v>0</v>
      </c>
      <c r="G132" s="37"/>
      <c r="J132" s="20" t="b">
        <f t="shared" si="9"/>
        <v>0</v>
      </c>
      <c r="K132">
        <f t="shared" si="10"/>
        <v>0</v>
      </c>
      <c r="L132" s="5">
        <f>VLOOKUP(D132,'EMPLOYEE-MGT'!$A$5:$D$29,3,FALSE)</f>
        <v>0</v>
      </c>
      <c r="M132" s="29">
        <f t="shared" si="11"/>
        <v>0</v>
      </c>
    </row>
    <row r="133" spans="1:13" ht="15.75">
      <c r="A133" s="31">
        <v>45482</v>
      </c>
      <c r="B133" s="33">
        <v>45482</v>
      </c>
      <c r="D133" s="10" t="s">
        <v>36</v>
      </c>
      <c r="E133" s="34">
        <f>VLOOKUP(D133,'EMPLOYEE-MGT'!$A$1:$D$30,4,FALSE)</f>
        <v>0</v>
      </c>
      <c r="F133" s="34">
        <f>VLOOKUP(D133,'EMPLOYEE-MGT'!$A$1:$D$26,2,FALSE)</f>
        <v>0</v>
      </c>
      <c r="G133" s="37"/>
      <c r="J133" s="20" t="b">
        <f t="shared" si="9"/>
        <v>0</v>
      </c>
      <c r="K133">
        <f t="shared" si="10"/>
        <v>0</v>
      </c>
      <c r="L133" s="5">
        <f>VLOOKUP(D133,'EMPLOYEE-MGT'!$A$5:$D$29,3,FALSE)</f>
        <v>0</v>
      </c>
      <c r="M133" s="29">
        <f t="shared" si="11"/>
        <v>0</v>
      </c>
    </row>
    <row r="134" spans="1:13" ht="15.75">
      <c r="A134" s="31">
        <v>45482</v>
      </c>
      <c r="B134" s="33">
        <v>45483</v>
      </c>
      <c r="D134" s="10" t="s">
        <v>36</v>
      </c>
      <c r="E134" s="34">
        <f>VLOOKUP(D134,'EMPLOYEE-MGT'!$A$1:$D$30,4,FALSE)</f>
        <v>0</v>
      </c>
      <c r="F134" s="34">
        <f>VLOOKUP(D134,'EMPLOYEE-MGT'!$A$1:$D$26,2,FALSE)</f>
        <v>0</v>
      </c>
      <c r="G134" s="37"/>
      <c r="J134" s="20" t="b">
        <f t="shared" si="9"/>
        <v>0</v>
      </c>
      <c r="K134">
        <f t="shared" si="10"/>
        <v>0</v>
      </c>
      <c r="L134" s="5">
        <f>VLOOKUP(D134,'EMPLOYEE-MGT'!$A$5:$D$29,3,FALSE)</f>
        <v>0</v>
      </c>
      <c r="M134" s="29">
        <f t="shared" si="11"/>
        <v>0</v>
      </c>
    </row>
    <row r="135" spans="1:13" ht="15.75">
      <c r="A135" s="31">
        <v>45482</v>
      </c>
      <c r="B135" s="33">
        <v>45483</v>
      </c>
      <c r="D135" s="10" t="s">
        <v>36</v>
      </c>
      <c r="E135" s="34">
        <f>VLOOKUP(D135,'EMPLOYEE-MGT'!$A$1:$D$30,4,FALSE)</f>
        <v>0</v>
      </c>
      <c r="F135" s="34">
        <f>VLOOKUP(D135,'EMPLOYEE-MGT'!$A$1:$D$26,2,FALSE)</f>
        <v>0</v>
      </c>
      <c r="G135" s="37"/>
      <c r="J135" s="20" t="b">
        <f t="shared" si="9"/>
        <v>0</v>
      </c>
      <c r="K135">
        <f t="shared" si="10"/>
        <v>0</v>
      </c>
      <c r="L135" s="5">
        <f>VLOOKUP(D135,'EMPLOYEE-MGT'!$A$5:$D$29,3,FALSE)</f>
        <v>0</v>
      </c>
      <c r="M135" s="29">
        <f t="shared" si="11"/>
        <v>0</v>
      </c>
    </row>
    <row r="136" spans="1:13" ht="15.75">
      <c r="A136" s="31">
        <v>45482</v>
      </c>
      <c r="B136" s="33">
        <v>45483</v>
      </c>
      <c r="D136" s="10" t="s">
        <v>36</v>
      </c>
      <c r="E136" s="34">
        <f>VLOOKUP(D136,'EMPLOYEE-MGT'!$A$1:$D$30,4,FALSE)</f>
        <v>0</v>
      </c>
      <c r="F136" s="34">
        <f>VLOOKUP(D136,'EMPLOYEE-MGT'!$A$1:$D$26,2,FALSE)</f>
        <v>0</v>
      </c>
      <c r="G136" s="37"/>
      <c r="J136" s="20" t="b">
        <f t="shared" si="9"/>
        <v>0</v>
      </c>
      <c r="K136">
        <f t="shared" si="10"/>
        <v>0</v>
      </c>
      <c r="L136" s="5">
        <f>VLOOKUP(D136,'EMPLOYEE-MGT'!$A$5:$D$29,3,FALSE)</f>
        <v>0</v>
      </c>
      <c r="M136" s="29">
        <f t="shared" si="11"/>
        <v>0</v>
      </c>
    </row>
    <row r="137" spans="1:13" ht="15.75">
      <c r="A137" s="31">
        <v>45482</v>
      </c>
      <c r="B137" s="33">
        <v>45483</v>
      </c>
      <c r="D137" s="10" t="s">
        <v>36</v>
      </c>
      <c r="E137" s="34">
        <f>VLOOKUP(D137,'EMPLOYEE-MGT'!$A$1:$D$30,4,FALSE)</f>
        <v>0</v>
      </c>
      <c r="F137" s="34">
        <f>VLOOKUP(D137,'EMPLOYEE-MGT'!$A$1:$D$26,2,FALSE)</f>
        <v>0</v>
      </c>
      <c r="G137" s="37"/>
      <c r="J137" s="20" t="b">
        <f t="shared" si="9"/>
        <v>0</v>
      </c>
      <c r="K137">
        <f t="shared" si="10"/>
        <v>0</v>
      </c>
      <c r="L137" s="5">
        <f>VLOOKUP(D137,'EMPLOYEE-MGT'!$A$5:$D$29,3,FALSE)</f>
        <v>0</v>
      </c>
      <c r="M137" s="29">
        <f t="shared" si="11"/>
        <v>0</v>
      </c>
    </row>
    <row r="138" spans="1:13" ht="15.75">
      <c r="A138" s="31">
        <v>45482</v>
      </c>
      <c r="B138" s="33">
        <v>45483</v>
      </c>
      <c r="D138" s="10" t="s">
        <v>36</v>
      </c>
      <c r="E138" s="34">
        <f>VLOOKUP(D138,'EMPLOYEE-MGT'!$A$1:$D$30,4,FALSE)</f>
        <v>0</v>
      </c>
      <c r="F138" s="34">
        <f>VLOOKUP(D138,'EMPLOYEE-MGT'!$A$1:$D$26,2,FALSE)</f>
        <v>0</v>
      </c>
      <c r="G138" s="37"/>
      <c r="J138" s="20" t="b">
        <f t="shared" si="9"/>
        <v>0</v>
      </c>
      <c r="K138">
        <f t="shared" si="10"/>
        <v>0</v>
      </c>
      <c r="L138" s="5">
        <f>VLOOKUP(D138,'EMPLOYEE-MGT'!$A$5:$D$29,3,FALSE)</f>
        <v>0</v>
      </c>
      <c r="M138" s="29">
        <f t="shared" si="11"/>
        <v>0</v>
      </c>
    </row>
    <row r="139" spans="1:13" ht="15.75">
      <c r="A139" s="31">
        <v>45483</v>
      </c>
      <c r="B139" s="33">
        <v>45483</v>
      </c>
      <c r="D139" s="10" t="s">
        <v>36</v>
      </c>
      <c r="E139" s="34">
        <f>VLOOKUP(D139,'EMPLOYEE-MGT'!$A$1:$D$30,4,FALSE)</f>
        <v>0</v>
      </c>
      <c r="F139" s="34">
        <f>VLOOKUP(D139,'EMPLOYEE-MGT'!$A$1:$D$26,2,FALSE)</f>
        <v>0</v>
      </c>
      <c r="G139" s="37"/>
      <c r="J139" s="20" t="b">
        <f t="shared" si="9"/>
        <v>0</v>
      </c>
      <c r="K139">
        <f t="shared" si="10"/>
        <v>0</v>
      </c>
      <c r="L139" s="5">
        <f>VLOOKUP(D139,'EMPLOYEE-MGT'!$A$5:$D$29,3,FALSE)</f>
        <v>0</v>
      </c>
      <c r="M139" s="29">
        <f t="shared" si="11"/>
        <v>0</v>
      </c>
    </row>
    <row r="140" spans="1:13" ht="15.75">
      <c r="A140" s="31">
        <v>45483</v>
      </c>
      <c r="B140" s="33">
        <v>45483</v>
      </c>
      <c r="D140" s="10" t="s">
        <v>36</v>
      </c>
      <c r="E140" s="34">
        <f>VLOOKUP(D140,'EMPLOYEE-MGT'!$A$1:$D$30,4,FALSE)</f>
        <v>0</v>
      </c>
      <c r="F140" s="34">
        <f>VLOOKUP(D140,'EMPLOYEE-MGT'!$A$1:$D$26,2,FALSE)</f>
        <v>0</v>
      </c>
      <c r="G140" s="37"/>
      <c r="J140" s="20" t="b">
        <f t="shared" si="9"/>
        <v>0</v>
      </c>
      <c r="K140">
        <f t="shared" si="10"/>
        <v>0</v>
      </c>
      <c r="L140" s="5">
        <f>VLOOKUP(D140,'EMPLOYEE-MGT'!$A$5:$D$29,3,FALSE)</f>
        <v>0</v>
      </c>
      <c r="M140" s="29">
        <f t="shared" si="11"/>
        <v>0</v>
      </c>
    </row>
    <row r="141" spans="1:13" ht="15.75">
      <c r="A141" s="31">
        <v>45483</v>
      </c>
      <c r="B141" s="33">
        <v>45483</v>
      </c>
      <c r="D141" s="10" t="s">
        <v>36</v>
      </c>
      <c r="E141" s="34">
        <f>VLOOKUP(D141,'EMPLOYEE-MGT'!$A$1:$D$30,4,FALSE)</f>
        <v>0</v>
      </c>
      <c r="F141" s="34">
        <f>VLOOKUP(D141,'EMPLOYEE-MGT'!$A$1:$D$26,2,FALSE)</f>
        <v>0</v>
      </c>
      <c r="G141" s="37"/>
      <c r="J141" s="20" t="b">
        <f t="shared" si="9"/>
        <v>0</v>
      </c>
      <c r="K141">
        <f t="shared" si="10"/>
        <v>0</v>
      </c>
      <c r="L141" s="5">
        <f>VLOOKUP(D141,'EMPLOYEE-MGT'!$A$5:$D$29,3,FALSE)</f>
        <v>0</v>
      </c>
      <c r="M141" s="29">
        <f t="shared" si="11"/>
        <v>0</v>
      </c>
    </row>
    <row r="142" spans="1:13" ht="15.75">
      <c r="A142" s="31">
        <v>45483</v>
      </c>
      <c r="B142" s="33">
        <v>45483</v>
      </c>
      <c r="D142" s="10" t="s">
        <v>36</v>
      </c>
      <c r="E142" s="34">
        <f>VLOOKUP(D142,'EMPLOYEE-MGT'!$A$1:$D$30,4,FALSE)</f>
        <v>0</v>
      </c>
      <c r="F142" s="34">
        <f>VLOOKUP(D142,'EMPLOYEE-MGT'!$A$1:$D$26,2,FALSE)</f>
        <v>0</v>
      </c>
      <c r="G142" s="37"/>
      <c r="J142" s="20" t="b">
        <f t="shared" si="9"/>
        <v>0</v>
      </c>
      <c r="K142">
        <f t="shared" si="10"/>
        <v>0</v>
      </c>
      <c r="L142" s="5">
        <f>VLOOKUP(D142,'EMPLOYEE-MGT'!$A$5:$D$29,3,FALSE)</f>
        <v>0</v>
      </c>
      <c r="M142" s="29">
        <f t="shared" si="11"/>
        <v>0</v>
      </c>
    </row>
    <row r="143" spans="1:13" ht="15.75">
      <c r="A143" s="31">
        <v>45483</v>
      </c>
      <c r="B143" s="33">
        <v>45483</v>
      </c>
      <c r="D143" s="10" t="s">
        <v>36</v>
      </c>
      <c r="E143" s="34">
        <f>VLOOKUP(D143,'EMPLOYEE-MGT'!$A$1:$D$30,4,FALSE)</f>
        <v>0</v>
      </c>
      <c r="F143" s="34">
        <f>VLOOKUP(D143,'EMPLOYEE-MGT'!$A$1:$D$26,2,FALSE)</f>
        <v>0</v>
      </c>
      <c r="G143" s="37"/>
      <c r="J143" s="20" t="b">
        <f t="shared" si="9"/>
        <v>0</v>
      </c>
      <c r="K143">
        <f t="shared" si="10"/>
        <v>0</v>
      </c>
      <c r="L143" s="5">
        <f>VLOOKUP(D143,'EMPLOYEE-MGT'!$A$5:$D$29,3,FALSE)</f>
        <v>0</v>
      </c>
      <c r="M143" s="29">
        <f t="shared" si="11"/>
        <v>0</v>
      </c>
    </row>
    <row r="144" spans="1:13" ht="15.75">
      <c r="A144" s="31">
        <v>45483</v>
      </c>
      <c r="B144" s="33">
        <v>45484</v>
      </c>
      <c r="D144" s="10" t="s">
        <v>36</v>
      </c>
      <c r="E144" s="34">
        <f>VLOOKUP(D144,'EMPLOYEE-MGT'!$A$1:$D$30,4,FALSE)</f>
        <v>0</v>
      </c>
      <c r="F144" s="34">
        <f>VLOOKUP(D144,'EMPLOYEE-MGT'!$A$1:$D$26,2,FALSE)</f>
        <v>0</v>
      </c>
      <c r="G144" s="37"/>
      <c r="J144" s="20" t="b">
        <f t="shared" si="9"/>
        <v>0</v>
      </c>
      <c r="K144">
        <f t="shared" si="10"/>
        <v>0</v>
      </c>
      <c r="L144" s="5">
        <f>VLOOKUP(D144,'EMPLOYEE-MGT'!$A$5:$D$29,3,FALSE)</f>
        <v>0</v>
      </c>
      <c r="M144" s="29">
        <f t="shared" si="11"/>
        <v>0</v>
      </c>
    </row>
    <row r="145" spans="1:13" ht="15.75">
      <c r="A145" s="31">
        <v>45483</v>
      </c>
      <c r="B145" s="33">
        <v>45484</v>
      </c>
      <c r="D145" s="10" t="s">
        <v>36</v>
      </c>
      <c r="E145" s="34">
        <f>VLOOKUP(D145,'EMPLOYEE-MGT'!$A$1:$D$30,4,FALSE)</f>
        <v>0</v>
      </c>
      <c r="F145" s="34">
        <f>VLOOKUP(D145,'EMPLOYEE-MGT'!$A$1:$D$26,2,FALSE)</f>
        <v>0</v>
      </c>
      <c r="G145" s="37"/>
      <c r="J145" s="20" t="b">
        <f t="shared" si="9"/>
        <v>0</v>
      </c>
      <c r="K145">
        <f t="shared" si="10"/>
        <v>0</v>
      </c>
      <c r="L145" s="5">
        <f>VLOOKUP(D145,'EMPLOYEE-MGT'!$A$5:$D$29,3,FALSE)</f>
        <v>0</v>
      </c>
      <c r="M145" s="29">
        <f t="shared" si="11"/>
        <v>0</v>
      </c>
    </row>
    <row r="146" spans="1:13" ht="15.75">
      <c r="A146" s="31">
        <v>45483</v>
      </c>
      <c r="B146" s="33">
        <v>45484</v>
      </c>
      <c r="D146" s="10" t="s">
        <v>36</v>
      </c>
      <c r="E146" s="34">
        <f>VLOOKUP(D146,'EMPLOYEE-MGT'!$A$1:$D$30,4,FALSE)</f>
        <v>0</v>
      </c>
      <c r="F146" s="34">
        <f>VLOOKUP(D146,'EMPLOYEE-MGT'!$A$1:$D$26,2,FALSE)</f>
        <v>0</v>
      </c>
      <c r="G146" s="37"/>
      <c r="J146" s="20" t="b">
        <f t="shared" si="9"/>
        <v>0</v>
      </c>
      <c r="K146">
        <f t="shared" si="10"/>
        <v>0</v>
      </c>
      <c r="L146" s="5">
        <f>VLOOKUP(D146,'EMPLOYEE-MGT'!$A$5:$D$29,3,FALSE)</f>
        <v>0</v>
      </c>
      <c r="M146" s="29">
        <f t="shared" si="11"/>
        <v>0</v>
      </c>
    </row>
    <row r="147" spans="1:13" ht="15.75">
      <c r="A147" s="31">
        <v>45483</v>
      </c>
      <c r="B147" s="33">
        <v>45484</v>
      </c>
      <c r="D147" s="10" t="s">
        <v>36</v>
      </c>
      <c r="E147" s="34">
        <f>VLOOKUP(D147,'EMPLOYEE-MGT'!$A$1:$D$30,4,FALSE)</f>
        <v>0</v>
      </c>
      <c r="F147" s="34">
        <f>VLOOKUP(D147,'EMPLOYEE-MGT'!$A$1:$D$26,2,FALSE)</f>
        <v>0</v>
      </c>
      <c r="G147" s="37"/>
      <c r="J147" s="20" t="b">
        <f t="shared" si="9"/>
        <v>0</v>
      </c>
      <c r="K147">
        <f t="shared" si="10"/>
        <v>0</v>
      </c>
      <c r="L147" s="5">
        <f>VLOOKUP(D147,'EMPLOYEE-MGT'!$A$5:$D$29,3,FALSE)</f>
        <v>0</v>
      </c>
      <c r="M147" s="29">
        <f t="shared" si="11"/>
        <v>0</v>
      </c>
    </row>
    <row r="148" spans="1:13" ht="15.75">
      <c r="A148" s="31">
        <v>45483</v>
      </c>
      <c r="B148" s="33">
        <v>45484</v>
      </c>
      <c r="D148" s="10" t="s">
        <v>36</v>
      </c>
      <c r="E148" s="34">
        <f>VLOOKUP(D148,'EMPLOYEE-MGT'!$A$1:$D$30,4,FALSE)</f>
        <v>0</v>
      </c>
      <c r="F148" s="34">
        <f>VLOOKUP(D148,'EMPLOYEE-MGT'!$A$1:$D$26,2,FALSE)</f>
        <v>0</v>
      </c>
      <c r="G148" s="37"/>
      <c r="J148" s="20" t="b">
        <f t="shared" si="9"/>
        <v>0</v>
      </c>
      <c r="K148">
        <f t="shared" si="10"/>
        <v>0</v>
      </c>
      <c r="L148" s="5">
        <f>VLOOKUP(D148,'EMPLOYEE-MGT'!$A$5:$D$29,3,FALSE)</f>
        <v>0</v>
      </c>
      <c r="M148" s="29">
        <f t="shared" si="11"/>
        <v>0</v>
      </c>
    </row>
    <row r="149" spans="1:13" ht="15.75">
      <c r="A149" s="31">
        <v>45484</v>
      </c>
      <c r="B149" s="33">
        <v>45484</v>
      </c>
      <c r="D149" s="10" t="s">
        <v>36</v>
      </c>
      <c r="E149" s="34">
        <f>VLOOKUP(D149,'EMPLOYEE-MGT'!$A$1:$D$30,4,FALSE)</f>
        <v>0</v>
      </c>
      <c r="F149" s="34">
        <f>VLOOKUP(D149,'EMPLOYEE-MGT'!$A$1:$D$26,2,FALSE)</f>
        <v>0</v>
      </c>
      <c r="G149" s="37"/>
      <c r="J149" s="20" t="b">
        <f t="shared" si="9"/>
        <v>0</v>
      </c>
      <c r="K149">
        <f t="shared" si="10"/>
        <v>0</v>
      </c>
      <c r="L149" s="5">
        <f>VLOOKUP(D149,'EMPLOYEE-MGT'!$A$5:$D$29,3,FALSE)</f>
        <v>0</v>
      </c>
      <c r="M149" s="29">
        <f t="shared" si="11"/>
        <v>0</v>
      </c>
    </row>
    <row r="150" spans="1:13" ht="15.75">
      <c r="A150" s="31">
        <v>45484</v>
      </c>
      <c r="B150" s="33">
        <v>45484</v>
      </c>
      <c r="D150" s="10" t="s">
        <v>36</v>
      </c>
      <c r="E150" s="34">
        <f>VLOOKUP(D150,'EMPLOYEE-MGT'!$A$1:$D$30,4,FALSE)</f>
        <v>0</v>
      </c>
      <c r="F150" s="34">
        <f>VLOOKUP(D150,'EMPLOYEE-MGT'!$A$1:$D$26,2,FALSE)</f>
        <v>0</v>
      </c>
      <c r="G150" s="37"/>
      <c r="J150" s="20" t="b">
        <f t="shared" si="9"/>
        <v>0</v>
      </c>
      <c r="K150">
        <f t="shared" ref="K150:K181" si="12">MOD(I150-H150,1)*24</f>
        <v>0</v>
      </c>
      <c r="L150" s="5">
        <f>VLOOKUP(D150,'EMPLOYEE-MGT'!$A$5:$D$29,3,FALSE)</f>
        <v>0</v>
      </c>
      <c r="M150" s="29">
        <f t="shared" ref="M150:M181" si="13">L150*K150</f>
        <v>0</v>
      </c>
    </row>
    <row r="151" spans="1:13" ht="15.75">
      <c r="A151" s="31">
        <v>45484</v>
      </c>
      <c r="B151" s="33">
        <v>45484</v>
      </c>
      <c r="D151" s="10" t="s">
        <v>36</v>
      </c>
      <c r="E151" s="34">
        <f>VLOOKUP(D151,'EMPLOYEE-MGT'!$A$1:$D$30,4,FALSE)</f>
        <v>0</v>
      </c>
      <c r="F151" s="34">
        <f>VLOOKUP(D151,'EMPLOYEE-MGT'!$A$1:$D$26,2,FALSE)</f>
        <v>0</v>
      </c>
      <c r="G151" s="37"/>
      <c r="J151" s="20" t="b">
        <f t="shared" ref="J151:J214" si="14">IF(K151&gt;12,K151-12)</f>
        <v>0</v>
      </c>
      <c r="K151">
        <f t="shared" si="12"/>
        <v>0</v>
      </c>
      <c r="L151" s="5">
        <f>VLOOKUP(D151,'EMPLOYEE-MGT'!$A$5:$D$29,3,FALSE)</f>
        <v>0</v>
      </c>
      <c r="M151" s="29">
        <f t="shared" si="13"/>
        <v>0</v>
      </c>
    </row>
    <row r="152" spans="1:13" ht="15.75">
      <c r="A152" s="31">
        <v>45484</v>
      </c>
      <c r="B152" s="33">
        <v>45484</v>
      </c>
      <c r="D152" s="10" t="s">
        <v>36</v>
      </c>
      <c r="E152" s="34">
        <f>VLOOKUP(D152,'EMPLOYEE-MGT'!$A$1:$D$30,4,FALSE)</f>
        <v>0</v>
      </c>
      <c r="F152" s="34">
        <f>VLOOKUP(D152,'EMPLOYEE-MGT'!$A$1:$D$26,2,FALSE)</f>
        <v>0</v>
      </c>
      <c r="G152" s="37"/>
      <c r="J152" s="20" t="b">
        <f t="shared" si="14"/>
        <v>0</v>
      </c>
      <c r="K152">
        <f t="shared" si="12"/>
        <v>0</v>
      </c>
      <c r="L152" s="5">
        <f>VLOOKUP(D152,'EMPLOYEE-MGT'!$A$5:$D$29,3,FALSE)</f>
        <v>0</v>
      </c>
      <c r="M152" s="29">
        <f t="shared" si="13"/>
        <v>0</v>
      </c>
    </row>
    <row r="153" spans="1:13" ht="15.75">
      <c r="A153" s="31">
        <v>45484</v>
      </c>
      <c r="B153" s="33">
        <v>45484</v>
      </c>
      <c r="D153" s="10" t="s">
        <v>36</v>
      </c>
      <c r="E153" s="34">
        <f>VLOOKUP(D153,'EMPLOYEE-MGT'!$A$1:$D$30,4,FALSE)</f>
        <v>0</v>
      </c>
      <c r="F153" s="34">
        <f>VLOOKUP(D153,'EMPLOYEE-MGT'!$A$1:$D$26,2,FALSE)</f>
        <v>0</v>
      </c>
      <c r="G153" s="37"/>
      <c r="J153" s="20" t="b">
        <f t="shared" si="14"/>
        <v>0</v>
      </c>
      <c r="K153">
        <f t="shared" si="12"/>
        <v>0</v>
      </c>
      <c r="L153" s="5">
        <f>VLOOKUP(D153,'EMPLOYEE-MGT'!$A$5:$D$29,3,FALSE)</f>
        <v>0</v>
      </c>
      <c r="M153" s="29">
        <f t="shared" si="13"/>
        <v>0</v>
      </c>
    </row>
    <row r="154" spans="1:13" ht="15.75">
      <c r="A154" s="31">
        <v>45484</v>
      </c>
      <c r="B154" s="33">
        <v>45485</v>
      </c>
      <c r="D154" s="10" t="s">
        <v>36</v>
      </c>
      <c r="E154" s="34">
        <f>VLOOKUP(D154,'EMPLOYEE-MGT'!$A$1:$D$30,4,FALSE)</f>
        <v>0</v>
      </c>
      <c r="F154" s="34">
        <f>VLOOKUP(D154,'EMPLOYEE-MGT'!$A$1:$D$26,2,FALSE)</f>
        <v>0</v>
      </c>
      <c r="G154" s="37"/>
      <c r="J154" s="20" t="b">
        <f t="shared" si="14"/>
        <v>0</v>
      </c>
      <c r="K154">
        <f t="shared" si="12"/>
        <v>0</v>
      </c>
      <c r="L154" s="5">
        <f>VLOOKUP(D154,'EMPLOYEE-MGT'!$A$5:$D$29,3,FALSE)</f>
        <v>0</v>
      </c>
      <c r="M154" s="29">
        <f t="shared" si="13"/>
        <v>0</v>
      </c>
    </row>
    <row r="155" spans="1:13" ht="15.75">
      <c r="A155" s="31">
        <v>45484</v>
      </c>
      <c r="B155" s="33">
        <v>45485</v>
      </c>
      <c r="D155" s="10" t="s">
        <v>36</v>
      </c>
      <c r="E155" s="34">
        <f>VLOOKUP(D155,'EMPLOYEE-MGT'!$A$1:$D$30,4,FALSE)</f>
        <v>0</v>
      </c>
      <c r="F155" s="34">
        <f>VLOOKUP(D155,'EMPLOYEE-MGT'!$A$1:$D$26,2,FALSE)</f>
        <v>0</v>
      </c>
      <c r="G155" s="37"/>
      <c r="J155" s="20" t="b">
        <f t="shared" si="14"/>
        <v>0</v>
      </c>
      <c r="K155">
        <f t="shared" si="12"/>
        <v>0</v>
      </c>
      <c r="L155" s="5">
        <f>VLOOKUP(D155,'EMPLOYEE-MGT'!$A$5:$D$29,3,FALSE)</f>
        <v>0</v>
      </c>
      <c r="M155" s="29">
        <f t="shared" si="13"/>
        <v>0</v>
      </c>
    </row>
    <row r="156" spans="1:13" ht="15.75">
      <c r="A156" s="31">
        <v>45484</v>
      </c>
      <c r="B156" s="33">
        <v>45485</v>
      </c>
      <c r="D156" s="10" t="s">
        <v>36</v>
      </c>
      <c r="E156" s="34">
        <f>VLOOKUP(D156,'EMPLOYEE-MGT'!$A$1:$D$30,4,FALSE)</f>
        <v>0</v>
      </c>
      <c r="F156" s="34">
        <f>VLOOKUP(D156,'EMPLOYEE-MGT'!$A$1:$D$26,2,FALSE)</f>
        <v>0</v>
      </c>
      <c r="G156" s="37"/>
      <c r="J156" s="20" t="b">
        <f t="shared" si="14"/>
        <v>0</v>
      </c>
      <c r="K156">
        <f t="shared" si="12"/>
        <v>0</v>
      </c>
      <c r="L156" s="5">
        <f>VLOOKUP(D156,'EMPLOYEE-MGT'!$A$5:$D$29,3,FALSE)</f>
        <v>0</v>
      </c>
      <c r="M156" s="29">
        <f t="shared" si="13"/>
        <v>0</v>
      </c>
    </row>
    <row r="157" spans="1:13" ht="15.75">
      <c r="A157" s="31">
        <v>45484</v>
      </c>
      <c r="B157" s="33">
        <v>45485</v>
      </c>
      <c r="D157" s="10" t="s">
        <v>36</v>
      </c>
      <c r="E157" s="34">
        <f>VLOOKUP(D157,'EMPLOYEE-MGT'!$A$1:$D$30,4,FALSE)</f>
        <v>0</v>
      </c>
      <c r="F157" s="34">
        <f>VLOOKUP(D157,'EMPLOYEE-MGT'!$A$1:$D$26,2,FALSE)</f>
        <v>0</v>
      </c>
      <c r="G157" s="37"/>
      <c r="J157" s="20" t="b">
        <f t="shared" si="14"/>
        <v>0</v>
      </c>
      <c r="K157">
        <f t="shared" si="12"/>
        <v>0</v>
      </c>
      <c r="L157" s="5">
        <f>VLOOKUP(D157,'EMPLOYEE-MGT'!$A$5:$D$29,3,FALSE)</f>
        <v>0</v>
      </c>
      <c r="M157" s="29">
        <f t="shared" si="13"/>
        <v>0</v>
      </c>
    </row>
    <row r="158" spans="1:13" ht="15.75">
      <c r="A158" s="31">
        <v>45484</v>
      </c>
      <c r="B158" s="33">
        <v>45485</v>
      </c>
      <c r="D158" s="10" t="s">
        <v>36</v>
      </c>
      <c r="E158" s="34">
        <f>VLOOKUP(D158,'EMPLOYEE-MGT'!$A$1:$D$30,4,FALSE)</f>
        <v>0</v>
      </c>
      <c r="F158" s="34">
        <f>VLOOKUP(D158,'EMPLOYEE-MGT'!$A$1:$D$26,2,FALSE)</f>
        <v>0</v>
      </c>
      <c r="G158" s="37"/>
      <c r="J158" s="20" t="b">
        <f t="shared" si="14"/>
        <v>0</v>
      </c>
      <c r="K158">
        <f t="shared" si="12"/>
        <v>0</v>
      </c>
      <c r="L158" s="5">
        <f>VLOOKUP(D158,'EMPLOYEE-MGT'!$A$5:$D$29,3,FALSE)</f>
        <v>0</v>
      </c>
      <c r="M158" s="29">
        <f t="shared" si="13"/>
        <v>0</v>
      </c>
    </row>
    <row r="159" spans="1:13" ht="15.75">
      <c r="A159" s="31">
        <v>45485</v>
      </c>
      <c r="B159" s="33">
        <v>45485</v>
      </c>
      <c r="D159" s="10" t="s">
        <v>36</v>
      </c>
      <c r="E159" s="34">
        <f>VLOOKUP(D159,'EMPLOYEE-MGT'!$A$1:$D$30,4,FALSE)</f>
        <v>0</v>
      </c>
      <c r="F159" s="34">
        <f>VLOOKUP(D159,'EMPLOYEE-MGT'!$A$1:$D$26,2,FALSE)</f>
        <v>0</v>
      </c>
      <c r="G159" s="37"/>
      <c r="J159" s="20" t="b">
        <f t="shared" si="14"/>
        <v>0</v>
      </c>
      <c r="K159">
        <f t="shared" si="12"/>
        <v>0</v>
      </c>
      <c r="L159" s="5">
        <f>VLOOKUP(D159,'EMPLOYEE-MGT'!$A$5:$D$29,3,FALSE)</f>
        <v>0</v>
      </c>
      <c r="M159" s="29">
        <f t="shared" si="13"/>
        <v>0</v>
      </c>
    </row>
    <row r="160" spans="1:13" ht="15.75">
      <c r="A160" s="31">
        <v>45485</v>
      </c>
      <c r="B160" s="33">
        <v>45485</v>
      </c>
      <c r="D160" s="10" t="s">
        <v>36</v>
      </c>
      <c r="E160" s="34">
        <f>VLOOKUP(D160,'EMPLOYEE-MGT'!$A$1:$D$30,4,FALSE)</f>
        <v>0</v>
      </c>
      <c r="F160" s="34">
        <f>VLOOKUP(D160,'EMPLOYEE-MGT'!$A$1:$D$26,2,FALSE)</f>
        <v>0</v>
      </c>
      <c r="G160" s="37"/>
      <c r="J160" s="20" t="b">
        <f t="shared" si="14"/>
        <v>0</v>
      </c>
      <c r="K160">
        <f t="shared" si="12"/>
        <v>0</v>
      </c>
      <c r="L160" s="5">
        <f>VLOOKUP(D160,'EMPLOYEE-MGT'!$A$5:$D$29,3,FALSE)</f>
        <v>0</v>
      </c>
      <c r="M160" s="29">
        <f t="shared" si="13"/>
        <v>0</v>
      </c>
    </row>
    <row r="161" spans="1:13" ht="15.75">
      <c r="A161" s="31">
        <v>45485</v>
      </c>
      <c r="B161" s="33">
        <v>45485</v>
      </c>
      <c r="D161" s="10" t="s">
        <v>36</v>
      </c>
      <c r="E161" s="34">
        <f>VLOOKUP(D161,'EMPLOYEE-MGT'!$A$1:$D$30,4,FALSE)</f>
        <v>0</v>
      </c>
      <c r="F161" s="34">
        <f>VLOOKUP(D161,'EMPLOYEE-MGT'!$A$1:$D$26,2,FALSE)</f>
        <v>0</v>
      </c>
      <c r="G161" s="37"/>
      <c r="J161" s="20" t="b">
        <f t="shared" si="14"/>
        <v>0</v>
      </c>
      <c r="K161">
        <f t="shared" si="12"/>
        <v>0</v>
      </c>
      <c r="L161" s="5">
        <f>VLOOKUP(D161,'EMPLOYEE-MGT'!$A$5:$D$29,3,FALSE)</f>
        <v>0</v>
      </c>
      <c r="M161" s="29">
        <f t="shared" si="13"/>
        <v>0</v>
      </c>
    </row>
    <row r="162" spans="1:13" ht="15.75">
      <c r="A162" s="31">
        <v>45485</v>
      </c>
      <c r="B162" s="33">
        <v>45485</v>
      </c>
      <c r="D162" s="10" t="s">
        <v>36</v>
      </c>
      <c r="E162" s="34">
        <f>VLOOKUP(D162,'EMPLOYEE-MGT'!$A$1:$D$30,4,FALSE)</f>
        <v>0</v>
      </c>
      <c r="F162" s="34">
        <f>VLOOKUP(D162,'EMPLOYEE-MGT'!$A$1:$D$26,2,FALSE)</f>
        <v>0</v>
      </c>
      <c r="G162" s="37"/>
      <c r="J162" s="20" t="b">
        <f t="shared" si="14"/>
        <v>0</v>
      </c>
      <c r="K162">
        <f t="shared" si="12"/>
        <v>0</v>
      </c>
      <c r="L162" s="5">
        <f>VLOOKUP(D162,'EMPLOYEE-MGT'!$A$5:$D$29,3,FALSE)</f>
        <v>0</v>
      </c>
      <c r="M162" s="29">
        <f t="shared" si="13"/>
        <v>0</v>
      </c>
    </row>
    <row r="163" spans="1:13" ht="15.75">
      <c r="A163" s="31">
        <v>45485</v>
      </c>
      <c r="B163" s="33">
        <v>45485</v>
      </c>
      <c r="D163" s="10" t="s">
        <v>36</v>
      </c>
      <c r="E163" s="34">
        <f>VLOOKUP(D163,'EMPLOYEE-MGT'!$A$1:$D$30,4,FALSE)</f>
        <v>0</v>
      </c>
      <c r="F163" s="34">
        <f>VLOOKUP(D163,'EMPLOYEE-MGT'!$A$1:$D$26,2,FALSE)</f>
        <v>0</v>
      </c>
      <c r="G163" s="37"/>
      <c r="J163" s="20" t="b">
        <f t="shared" si="14"/>
        <v>0</v>
      </c>
      <c r="K163">
        <f t="shared" si="12"/>
        <v>0</v>
      </c>
      <c r="L163" s="5">
        <f>VLOOKUP(D163,'EMPLOYEE-MGT'!$A$5:$D$29,3,FALSE)</f>
        <v>0</v>
      </c>
      <c r="M163" s="29">
        <f t="shared" si="13"/>
        <v>0</v>
      </c>
    </row>
    <row r="164" spans="1:13" ht="15.75">
      <c r="A164" s="31">
        <v>45485</v>
      </c>
      <c r="B164" s="33">
        <v>45486</v>
      </c>
      <c r="D164" s="10" t="s">
        <v>36</v>
      </c>
      <c r="E164" s="34">
        <f>VLOOKUP(D164,'EMPLOYEE-MGT'!$A$1:$D$30,4,FALSE)</f>
        <v>0</v>
      </c>
      <c r="F164" s="34">
        <f>VLOOKUP(D164,'EMPLOYEE-MGT'!$A$1:$D$26,2,FALSE)</f>
        <v>0</v>
      </c>
      <c r="G164" s="37"/>
      <c r="J164" s="20" t="b">
        <f t="shared" si="14"/>
        <v>0</v>
      </c>
      <c r="K164">
        <f t="shared" si="12"/>
        <v>0</v>
      </c>
      <c r="L164" s="5">
        <f>VLOOKUP(D164,'EMPLOYEE-MGT'!$A$5:$D$29,3,FALSE)</f>
        <v>0</v>
      </c>
      <c r="M164" s="29">
        <f t="shared" si="13"/>
        <v>0</v>
      </c>
    </row>
    <row r="165" spans="1:13" ht="15.75">
      <c r="A165" s="31">
        <v>45485</v>
      </c>
      <c r="B165" s="33">
        <v>45486</v>
      </c>
      <c r="D165" s="10" t="s">
        <v>36</v>
      </c>
      <c r="E165" s="34">
        <f>VLOOKUP(D165,'EMPLOYEE-MGT'!$A$1:$D$30,4,FALSE)</f>
        <v>0</v>
      </c>
      <c r="F165" s="34">
        <f>VLOOKUP(D165,'EMPLOYEE-MGT'!$A$1:$D$26,2,FALSE)</f>
        <v>0</v>
      </c>
      <c r="G165" s="37"/>
      <c r="J165" s="20" t="b">
        <f t="shared" si="14"/>
        <v>0</v>
      </c>
      <c r="K165">
        <f t="shared" si="12"/>
        <v>0</v>
      </c>
      <c r="L165" s="5">
        <f>VLOOKUP(D165,'EMPLOYEE-MGT'!$A$5:$D$29,3,FALSE)</f>
        <v>0</v>
      </c>
      <c r="M165" s="29">
        <f t="shared" si="13"/>
        <v>0</v>
      </c>
    </row>
    <row r="166" spans="1:13" ht="15.75">
      <c r="A166" s="31">
        <v>45485</v>
      </c>
      <c r="B166" s="33">
        <v>45486</v>
      </c>
      <c r="D166" s="10" t="s">
        <v>36</v>
      </c>
      <c r="E166" s="34">
        <f>VLOOKUP(D166,'EMPLOYEE-MGT'!$A$1:$D$30,4,FALSE)</f>
        <v>0</v>
      </c>
      <c r="F166" s="34">
        <f>VLOOKUP(D166,'EMPLOYEE-MGT'!$A$1:$D$26,2,FALSE)</f>
        <v>0</v>
      </c>
      <c r="G166" s="37"/>
      <c r="J166" s="20" t="b">
        <f t="shared" si="14"/>
        <v>0</v>
      </c>
      <c r="K166">
        <f t="shared" si="12"/>
        <v>0</v>
      </c>
      <c r="L166" s="5">
        <f>VLOOKUP(D166,'EMPLOYEE-MGT'!$A$5:$D$29,3,FALSE)</f>
        <v>0</v>
      </c>
      <c r="M166" s="29">
        <f t="shared" si="13"/>
        <v>0</v>
      </c>
    </row>
    <row r="167" spans="1:13" ht="15.75">
      <c r="A167" s="31">
        <v>45485</v>
      </c>
      <c r="B167" s="33">
        <v>45486</v>
      </c>
      <c r="D167" s="10" t="s">
        <v>36</v>
      </c>
      <c r="E167" s="34">
        <f>VLOOKUP(D167,'EMPLOYEE-MGT'!$A$1:$D$30,4,FALSE)</f>
        <v>0</v>
      </c>
      <c r="F167" s="34">
        <f>VLOOKUP(D167,'EMPLOYEE-MGT'!$A$1:$D$26,2,FALSE)</f>
        <v>0</v>
      </c>
      <c r="G167" s="37"/>
      <c r="J167" s="20" t="b">
        <f t="shared" si="14"/>
        <v>0</v>
      </c>
      <c r="K167">
        <f t="shared" si="12"/>
        <v>0</v>
      </c>
      <c r="L167" s="5">
        <f>VLOOKUP(D167,'EMPLOYEE-MGT'!$A$5:$D$29,3,FALSE)</f>
        <v>0</v>
      </c>
      <c r="M167" s="29">
        <f t="shared" si="13"/>
        <v>0</v>
      </c>
    </row>
    <row r="168" spans="1:13" ht="15.75">
      <c r="A168" s="31">
        <v>45485</v>
      </c>
      <c r="B168" s="33">
        <v>45486</v>
      </c>
      <c r="D168" s="10" t="s">
        <v>36</v>
      </c>
      <c r="E168" s="34">
        <f>VLOOKUP(D168,'EMPLOYEE-MGT'!$A$1:$D$30,4,FALSE)</f>
        <v>0</v>
      </c>
      <c r="F168" s="34">
        <f>VLOOKUP(D168,'EMPLOYEE-MGT'!$A$1:$D$26,2,FALSE)</f>
        <v>0</v>
      </c>
      <c r="G168" s="37"/>
      <c r="J168" s="20" t="b">
        <f t="shared" si="14"/>
        <v>0</v>
      </c>
      <c r="K168">
        <f t="shared" si="12"/>
        <v>0</v>
      </c>
      <c r="L168" s="5">
        <f>VLOOKUP(D168,'EMPLOYEE-MGT'!$A$5:$D$29,3,FALSE)</f>
        <v>0</v>
      </c>
      <c r="M168" s="29">
        <f t="shared" si="13"/>
        <v>0</v>
      </c>
    </row>
    <row r="169" spans="1:13" ht="15.75">
      <c r="A169" s="31">
        <v>45486</v>
      </c>
      <c r="B169" s="33">
        <v>45486</v>
      </c>
      <c r="D169" s="10" t="s">
        <v>36</v>
      </c>
      <c r="E169" s="34">
        <f>VLOOKUP(D169,'EMPLOYEE-MGT'!$A$1:$D$30,4,FALSE)</f>
        <v>0</v>
      </c>
      <c r="F169" s="34">
        <f>VLOOKUP(D169,'EMPLOYEE-MGT'!$A$1:$D$26,2,FALSE)</f>
        <v>0</v>
      </c>
      <c r="G169" s="37"/>
      <c r="J169" s="20" t="b">
        <f t="shared" si="14"/>
        <v>0</v>
      </c>
      <c r="K169">
        <f t="shared" si="12"/>
        <v>0</v>
      </c>
      <c r="L169" s="5">
        <f>VLOOKUP(D169,'EMPLOYEE-MGT'!$A$5:$D$29,3,FALSE)</f>
        <v>0</v>
      </c>
      <c r="M169" s="29">
        <f t="shared" si="13"/>
        <v>0</v>
      </c>
    </row>
    <row r="170" spans="1:13" ht="15.75">
      <c r="A170" s="31">
        <v>45486</v>
      </c>
      <c r="B170" s="33">
        <v>45486</v>
      </c>
      <c r="D170" s="10" t="s">
        <v>36</v>
      </c>
      <c r="E170" s="34">
        <f>VLOOKUP(D170,'EMPLOYEE-MGT'!$A$1:$D$30,4,FALSE)</f>
        <v>0</v>
      </c>
      <c r="F170" s="34">
        <f>VLOOKUP(D170,'EMPLOYEE-MGT'!$A$1:$D$26,2,FALSE)</f>
        <v>0</v>
      </c>
      <c r="G170" s="37"/>
      <c r="J170" s="20" t="b">
        <f t="shared" si="14"/>
        <v>0</v>
      </c>
      <c r="K170">
        <f t="shared" si="12"/>
        <v>0</v>
      </c>
      <c r="L170" s="5">
        <f>VLOOKUP(D170,'EMPLOYEE-MGT'!$A$5:$D$29,3,FALSE)</f>
        <v>0</v>
      </c>
      <c r="M170" s="29">
        <f t="shared" si="13"/>
        <v>0</v>
      </c>
    </row>
    <row r="171" spans="1:13" ht="15.75">
      <c r="A171" s="31">
        <v>45486</v>
      </c>
      <c r="B171" s="33">
        <v>45486</v>
      </c>
      <c r="D171" s="10" t="s">
        <v>36</v>
      </c>
      <c r="E171" s="34">
        <f>VLOOKUP(D171,'EMPLOYEE-MGT'!$A$1:$D$30,4,FALSE)</f>
        <v>0</v>
      </c>
      <c r="F171" s="34">
        <f>VLOOKUP(D171,'EMPLOYEE-MGT'!$A$1:$D$26,2,FALSE)</f>
        <v>0</v>
      </c>
      <c r="G171" s="37"/>
      <c r="J171" s="20" t="b">
        <f t="shared" si="14"/>
        <v>0</v>
      </c>
      <c r="K171">
        <f t="shared" si="12"/>
        <v>0</v>
      </c>
      <c r="L171" s="5">
        <f>VLOOKUP(D171,'EMPLOYEE-MGT'!$A$5:$D$29,3,FALSE)</f>
        <v>0</v>
      </c>
      <c r="M171" s="29">
        <f t="shared" si="13"/>
        <v>0</v>
      </c>
    </row>
    <row r="172" spans="1:13" ht="15.75">
      <c r="A172" s="31">
        <v>45486</v>
      </c>
      <c r="B172" s="33">
        <v>45486</v>
      </c>
      <c r="D172" s="10" t="s">
        <v>36</v>
      </c>
      <c r="E172" s="34">
        <f>VLOOKUP(D172,'EMPLOYEE-MGT'!$A$1:$D$30,4,FALSE)</f>
        <v>0</v>
      </c>
      <c r="F172" s="34">
        <f>VLOOKUP(D172,'EMPLOYEE-MGT'!$A$1:$D$26,2,FALSE)</f>
        <v>0</v>
      </c>
      <c r="G172" s="37"/>
      <c r="J172" s="20" t="b">
        <f t="shared" si="14"/>
        <v>0</v>
      </c>
      <c r="K172">
        <f t="shared" si="12"/>
        <v>0</v>
      </c>
      <c r="L172" s="5">
        <f>VLOOKUP(D172,'EMPLOYEE-MGT'!$A$5:$D$29,3,FALSE)</f>
        <v>0</v>
      </c>
      <c r="M172" s="29">
        <f t="shared" si="13"/>
        <v>0</v>
      </c>
    </row>
    <row r="173" spans="1:13" ht="15.75">
      <c r="A173" s="31">
        <v>45486</v>
      </c>
      <c r="B173" s="33">
        <v>45486</v>
      </c>
      <c r="D173" s="10" t="s">
        <v>36</v>
      </c>
      <c r="E173" s="34">
        <f>VLOOKUP(D173,'EMPLOYEE-MGT'!$A$1:$D$30,4,FALSE)</f>
        <v>0</v>
      </c>
      <c r="F173" s="34">
        <f>VLOOKUP(D173,'EMPLOYEE-MGT'!$A$1:$D$26,2,FALSE)</f>
        <v>0</v>
      </c>
      <c r="G173" s="37"/>
      <c r="J173" s="20" t="b">
        <f t="shared" si="14"/>
        <v>0</v>
      </c>
      <c r="K173">
        <f t="shared" si="12"/>
        <v>0</v>
      </c>
      <c r="L173" s="5">
        <f>VLOOKUP(D173,'EMPLOYEE-MGT'!$A$5:$D$29,3,FALSE)</f>
        <v>0</v>
      </c>
      <c r="M173" s="29">
        <f t="shared" si="13"/>
        <v>0</v>
      </c>
    </row>
    <row r="174" spans="1:13" ht="15.75">
      <c r="A174" s="31">
        <v>45486</v>
      </c>
      <c r="B174" s="33">
        <v>45487</v>
      </c>
      <c r="D174" s="10" t="s">
        <v>36</v>
      </c>
      <c r="E174" s="34">
        <f>VLOOKUP(D174,'EMPLOYEE-MGT'!$A$1:$D$30,4,FALSE)</f>
        <v>0</v>
      </c>
      <c r="F174" s="34">
        <f>VLOOKUP(D174,'EMPLOYEE-MGT'!$A$1:$D$26,2,FALSE)</f>
        <v>0</v>
      </c>
      <c r="G174" s="37"/>
      <c r="J174" s="20" t="b">
        <f t="shared" si="14"/>
        <v>0</v>
      </c>
      <c r="K174">
        <f t="shared" si="12"/>
        <v>0</v>
      </c>
      <c r="L174" s="5">
        <f>VLOOKUP(D174,'EMPLOYEE-MGT'!$A$5:$D$29,3,FALSE)</f>
        <v>0</v>
      </c>
      <c r="M174" s="29">
        <f t="shared" si="13"/>
        <v>0</v>
      </c>
    </row>
    <row r="175" spans="1:13" ht="15.75">
      <c r="A175" s="31">
        <v>45486</v>
      </c>
      <c r="B175" s="33">
        <v>45487</v>
      </c>
      <c r="D175" s="10" t="s">
        <v>36</v>
      </c>
      <c r="E175" s="34">
        <f>VLOOKUP(D175,'EMPLOYEE-MGT'!$A$1:$D$30,4,FALSE)</f>
        <v>0</v>
      </c>
      <c r="F175" s="34">
        <f>VLOOKUP(D175,'EMPLOYEE-MGT'!$A$1:$D$26,2,FALSE)</f>
        <v>0</v>
      </c>
      <c r="G175" s="37"/>
      <c r="J175" s="20" t="b">
        <f t="shared" si="14"/>
        <v>0</v>
      </c>
      <c r="K175">
        <f t="shared" si="12"/>
        <v>0</v>
      </c>
      <c r="L175" s="5">
        <f>VLOOKUP(D175,'EMPLOYEE-MGT'!$A$5:$D$29,3,FALSE)</f>
        <v>0</v>
      </c>
      <c r="M175" s="29">
        <f t="shared" si="13"/>
        <v>0</v>
      </c>
    </row>
    <row r="176" spans="1:13" ht="15.75">
      <c r="A176" s="31">
        <v>45486</v>
      </c>
      <c r="B176" s="33">
        <v>45487</v>
      </c>
      <c r="D176" s="10" t="s">
        <v>36</v>
      </c>
      <c r="E176" s="34">
        <f>VLOOKUP(D176,'EMPLOYEE-MGT'!$A$1:$D$30,4,FALSE)</f>
        <v>0</v>
      </c>
      <c r="F176" s="34">
        <f>VLOOKUP(D176,'EMPLOYEE-MGT'!$A$1:$D$26,2,FALSE)</f>
        <v>0</v>
      </c>
      <c r="G176" s="37"/>
      <c r="J176" s="20" t="b">
        <f t="shared" si="14"/>
        <v>0</v>
      </c>
      <c r="K176">
        <f t="shared" si="12"/>
        <v>0</v>
      </c>
      <c r="L176" s="5">
        <f>VLOOKUP(D176,'EMPLOYEE-MGT'!$A$5:$D$29,3,FALSE)</f>
        <v>0</v>
      </c>
      <c r="M176" s="29">
        <f t="shared" si="13"/>
        <v>0</v>
      </c>
    </row>
    <row r="177" spans="1:13" ht="15.75">
      <c r="A177" s="31">
        <v>45486</v>
      </c>
      <c r="B177" s="33">
        <v>45487</v>
      </c>
      <c r="D177" s="10" t="s">
        <v>36</v>
      </c>
      <c r="E177" s="34">
        <f>VLOOKUP(D177,'EMPLOYEE-MGT'!$A$1:$D$30,4,FALSE)</f>
        <v>0</v>
      </c>
      <c r="F177" s="34">
        <f>VLOOKUP(D177,'EMPLOYEE-MGT'!$A$1:$D$26,2,FALSE)</f>
        <v>0</v>
      </c>
      <c r="G177" s="37"/>
      <c r="J177" s="20" t="b">
        <f t="shared" si="14"/>
        <v>0</v>
      </c>
      <c r="K177">
        <f t="shared" si="12"/>
        <v>0</v>
      </c>
      <c r="L177" s="5">
        <f>VLOOKUP(D177,'EMPLOYEE-MGT'!$A$5:$D$29,3,FALSE)</f>
        <v>0</v>
      </c>
      <c r="M177" s="29">
        <f t="shared" si="13"/>
        <v>0</v>
      </c>
    </row>
    <row r="178" spans="1:13" ht="15.75">
      <c r="A178" s="31">
        <v>45486</v>
      </c>
      <c r="B178" s="33">
        <v>45487</v>
      </c>
      <c r="D178" s="10" t="s">
        <v>36</v>
      </c>
      <c r="E178" s="34">
        <f>VLOOKUP(D178,'EMPLOYEE-MGT'!$A$1:$D$30,4,FALSE)</f>
        <v>0</v>
      </c>
      <c r="F178" s="34">
        <f>VLOOKUP(D178,'EMPLOYEE-MGT'!$A$1:$D$26,2,FALSE)</f>
        <v>0</v>
      </c>
      <c r="G178" s="37"/>
      <c r="J178" s="20" t="b">
        <f t="shared" si="14"/>
        <v>0</v>
      </c>
      <c r="K178">
        <f t="shared" si="12"/>
        <v>0</v>
      </c>
      <c r="L178" s="5">
        <f>VLOOKUP(D178,'EMPLOYEE-MGT'!$A$5:$D$29,3,FALSE)</f>
        <v>0</v>
      </c>
      <c r="M178" s="29">
        <f t="shared" si="13"/>
        <v>0</v>
      </c>
    </row>
    <row r="179" spans="1:13" ht="15.75">
      <c r="A179" s="31">
        <v>45487</v>
      </c>
      <c r="B179" s="33">
        <v>45487</v>
      </c>
      <c r="D179" s="10" t="s">
        <v>36</v>
      </c>
      <c r="E179" s="34">
        <f>VLOOKUP(D179,'EMPLOYEE-MGT'!$A$1:$D$30,4,FALSE)</f>
        <v>0</v>
      </c>
      <c r="F179" s="34">
        <f>VLOOKUP(D179,'EMPLOYEE-MGT'!$A$1:$D$26,2,FALSE)</f>
        <v>0</v>
      </c>
      <c r="G179" s="37"/>
      <c r="J179" s="20" t="b">
        <f t="shared" si="14"/>
        <v>0</v>
      </c>
      <c r="K179">
        <f t="shared" si="12"/>
        <v>0</v>
      </c>
      <c r="L179" s="5">
        <f>VLOOKUP(D179,'EMPLOYEE-MGT'!$A$5:$D$29,3,FALSE)</f>
        <v>0</v>
      </c>
      <c r="M179" s="29">
        <f t="shared" si="13"/>
        <v>0</v>
      </c>
    </row>
    <row r="180" spans="1:13" ht="15.75">
      <c r="A180" s="31">
        <v>45487</v>
      </c>
      <c r="B180" s="33">
        <v>45487</v>
      </c>
      <c r="D180" s="10" t="s">
        <v>36</v>
      </c>
      <c r="E180" s="34">
        <f>VLOOKUP(D180,'EMPLOYEE-MGT'!$A$1:$D$30,4,FALSE)</f>
        <v>0</v>
      </c>
      <c r="F180" s="34">
        <f>VLOOKUP(D180,'EMPLOYEE-MGT'!$A$1:$D$26,2,FALSE)</f>
        <v>0</v>
      </c>
      <c r="G180" s="37"/>
      <c r="J180" s="20" t="b">
        <f t="shared" si="14"/>
        <v>0</v>
      </c>
      <c r="K180">
        <f t="shared" si="12"/>
        <v>0</v>
      </c>
      <c r="L180" s="5">
        <f>VLOOKUP(D180,'EMPLOYEE-MGT'!$A$5:$D$29,3,FALSE)</f>
        <v>0</v>
      </c>
      <c r="M180" s="29">
        <f t="shared" si="13"/>
        <v>0</v>
      </c>
    </row>
    <row r="181" spans="1:13" ht="15.75">
      <c r="A181" s="31">
        <v>45487</v>
      </c>
      <c r="B181" s="33">
        <v>45487</v>
      </c>
      <c r="D181" s="10" t="s">
        <v>36</v>
      </c>
      <c r="E181" s="34">
        <f>VLOOKUP(D181,'EMPLOYEE-MGT'!$A$1:$D$30,4,FALSE)</f>
        <v>0</v>
      </c>
      <c r="F181" s="34">
        <f>VLOOKUP(D181,'EMPLOYEE-MGT'!$A$1:$D$26,2,FALSE)</f>
        <v>0</v>
      </c>
      <c r="G181" s="37"/>
      <c r="J181" s="20" t="b">
        <f t="shared" si="14"/>
        <v>0</v>
      </c>
      <c r="K181">
        <f t="shared" si="12"/>
        <v>0</v>
      </c>
      <c r="L181" s="5">
        <f>VLOOKUP(D181,'EMPLOYEE-MGT'!$A$5:$D$29,3,FALSE)</f>
        <v>0</v>
      </c>
      <c r="M181" s="29">
        <f t="shared" si="13"/>
        <v>0</v>
      </c>
    </row>
    <row r="182" spans="1:13" ht="15.75">
      <c r="A182" s="31">
        <v>45487</v>
      </c>
      <c r="B182" s="33">
        <v>45487</v>
      </c>
      <c r="D182" s="10" t="s">
        <v>36</v>
      </c>
      <c r="E182" s="34">
        <f>VLOOKUP(D182,'EMPLOYEE-MGT'!$A$1:$D$30,4,FALSE)</f>
        <v>0</v>
      </c>
      <c r="F182" s="34">
        <f>VLOOKUP(D182,'EMPLOYEE-MGT'!$A$1:$D$26,2,FALSE)</f>
        <v>0</v>
      </c>
      <c r="G182" s="37"/>
      <c r="J182" s="20" t="b">
        <f t="shared" si="14"/>
        <v>0</v>
      </c>
      <c r="K182">
        <f t="shared" ref="K182:K213" si="15">MOD(I182-H182,1)*24</f>
        <v>0</v>
      </c>
      <c r="L182" s="5">
        <f>VLOOKUP(D182,'EMPLOYEE-MGT'!$A$5:$D$29,3,FALSE)</f>
        <v>0</v>
      </c>
      <c r="M182" s="29">
        <f t="shared" ref="M182:M213" si="16">L182*K182</f>
        <v>0</v>
      </c>
    </row>
    <row r="183" spans="1:13" ht="15.75">
      <c r="A183" s="31">
        <v>45487</v>
      </c>
      <c r="B183" s="33">
        <v>45487</v>
      </c>
      <c r="D183" s="10" t="s">
        <v>36</v>
      </c>
      <c r="E183" s="34">
        <f>VLOOKUP(D183,'EMPLOYEE-MGT'!$A$1:$D$30,4,FALSE)</f>
        <v>0</v>
      </c>
      <c r="F183" s="34">
        <f>VLOOKUP(D183,'EMPLOYEE-MGT'!$A$1:$D$26,2,FALSE)</f>
        <v>0</v>
      </c>
      <c r="G183" s="37"/>
      <c r="J183" s="20" t="b">
        <f t="shared" si="14"/>
        <v>0</v>
      </c>
      <c r="K183">
        <f t="shared" si="15"/>
        <v>0</v>
      </c>
      <c r="L183" s="5">
        <f>VLOOKUP(D183,'EMPLOYEE-MGT'!$A$5:$D$29,3,FALSE)</f>
        <v>0</v>
      </c>
      <c r="M183" s="29">
        <f t="shared" si="16"/>
        <v>0</v>
      </c>
    </row>
    <row r="184" spans="1:13" ht="15.75">
      <c r="A184" s="31">
        <v>45487</v>
      </c>
      <c r="B184" s="33">
        <v>45488</v>
      </c>
      <c r="D184" s="10" t="s">
        <v>36</v>
      </c>
      <c r="E184" s="34">
        <f>VLOOKUP(D184,'EMPLOYEE-MGT'!$A$1:$D$30,4,FALSE)</f>
        <v>0</v>
      </c>
      <c r="F184" s="34">
        <f>VLOOKUP(D184,'EMPLOYEE-MGT'!$A$1:$D$26,2,FALSE)</f>
        <v>0</v>
      </c>
      <c r="G184" s="37"/>
      <c r="J184" s="20" t="b">
        <f t="shared" si="14"/>
        <v>0</v>
      </c>
      <c r="K184">
        <f t="shared" si="15"/>
        <v>0</v>
      </c>
      <c r="L184" s="5">
        <f>VLOOKUP(D184,'EMPLOYEE-MGT'!$A$5:$D$29,3,FALSE)</f>
        <v>0</v>
      </c>
      <c r="M184" s="29">
        <f t="shared" si="16"/>
        <v>0</v>
      </c>
    </row>
    <row r="185" spans="1:13" ht="15.75">
      <c r="A185" s="31">
        <v>45487</v>
      </c>
      <c r="B185" s="33">
        <v>45488</v>
      </c>
      <c r="D185" s="10" t="s">
        <v>36</v>
      </c>
      <c r="E185" s="34">
        <f>VLOOKUP(D185,'EMPLOYEE-MGT'!$A$1:$D$30,4,FALSE)</f>
        <v>0</v>
      </c>
      <c r="F185" s="34">
        <f>VLOOKUP(D185,'EMPLOYEE-MGT'!$A$1:$D$26,2,FALSE)</f>
        <v>0</v>
      </c>
      <c r="G185" s="37"/>
      <c r="J185" s="20" t="b">
        <f t="shared" si="14"/>
        <v>0</v>
      </c>
      <c r="K185">
        <f t="shared" si="15"/>
        <v>0</v>
      </c>
      <c r="L185" s="5">
        <f>VLOOKUP(D185,'EMPLOYEE-MGT'!$A$5:$D$29,3,FALSE)</f>
        <v>0</v>
      </c>
      <c r="M185" s="29">
        <f t="shared" si="16"/>
        <v>0</v>
      </c>
    </row>
    <row r="186" spans="1:13" ht="15.75">
      <c r="A186" s="31">
        <v>45487</v>
      </c>
      <c r="B186" s="33">
        <v>45488</v>
      </c>
      <c r="D186" s="10" t="s">
        <v>36</v>
      </c>
      <c r="E186" s="34">
        <f>VLOOKUP(D186,'EMPLOYEE-MGT'!$A$1:$D$30,4,FALSE)</f>
        <v>0</v>
      </c>
      <c r="F186" s="34">
        <f>VLOOKUP(D186,'EMPLOYEE-MGT'!$A$1:$D$26,2,FALSE)</f>
        <v>0</v>
      </c>
      <c r="G186" s="37"/>
      <c r="J186" s="20" t="b">
        <f t="shared" si="14"/>
        <v>0</v>
      </c>
      <c r="K186">
        <f t="shared" si="15"/>
        <v>0</v>
      </c>
      <c r="L186" s="5">
        <f>VLOOKUP(D186,'EMPLOYEE-MGT'!$A$5:$D$29,3,FALSE)</f>
        <v>0</v>
      </c>
      <c r="M186" s="29">
        <f t="shared" si="16"/>
        <v>0</v>
      </c>
    </row>
    <row r="187" spans="1:13" ht="15.75">
      <c r="A187" s="31">
        <v>45487</v>
      </c>
      <c r="B187" s="33">
        <v>45488</v>
      </c>
      <c r="D187" s="10" t="s">
        <v>36</v>
      </c>
      <c r="E187" s="34">
        <f>VLOOKUP(D187,'EMPLOYEE-MGT'!$A$1:$D$30,4,FALSE)</f>
        <v>0</v>
      </c>
      <c r="F187" s="34">
        <f>VLOOKUP(D187,'EMPLOYEE-MGT'!$A$1:$D$26,2,FALSE)</f>
        <v>0</v>
      </c>
      <c r="G187" s="37"/>
      <c r="J187" s="20" t="b">
        <f t="shared" si="14"/>
        <v>0</v>
      </c>
      <c r="K187">
        <f t="shared" si="15"/>
        <v>0</v>
      </c>
      <c r="L187" s="5">
        <f>VLOOKUP(D187,'EMPLOYEE-MGT'!$A$5:$D$29,3,FALSE)</f>
        <v>0</v>
      </c>
      <c r="M187" s="29">
        <f t="shared" si="16"/>
        <v>0</v>
      </c>
    </row>
    <row r="188" spans="1:13" ht="15.75">
      <c r="A188" s="31">
        <v>45487</v>
      </c>
      <c r="B188" s="33">
        <v>45488</v>
      </c>
      <c r="D188" s="10" t="s">
        <v>36</v>
      </c>
      <c r="E188" s="34">
        <f>VLOOKUP(D188,'EMPLOYEE-MGT'!$A$1:$D$30,4,FALSE)</f>
        <v>0</v>
      </c>
      <c r="F188" s="34">
        <f>VLOOKUP(D188,'EMPLOYEE-MGT'!$A$1:$D$26,2,FALSE)</f>
        <v>0</v>
      </c>
      <c r="G188" s="37"/>
      <c r="J188" s="20" t="b">
        <f t="shared" si="14"/>
        <v>0</v>
      </c>
      <c r="K188">
        <f t="shared" si="15"/>
        <v>0</v>
      </c>
      <c r="L188" s="5">
        <f>VLOOKUP(D188,'EMPLOYEE-MGT'!$A$5:$D$29,3,FALSE)</f>
        <v>0</v>
      </c>
      <c r="M188" s="29">
        <f t="shared" si="16"/>
        <v>0</v>
      </c>
    </row>
    <row r="189" spans="1:13" ht="15.75">
      <c r="A189" s="31">
        <v>45488</v>
      </c>
      <c r="B189" s="33">
        <v>45488</v>
      </c>
      <c r="D189" s="10" t="s">
        <v>36</v>
      </c>
      <c r="E189" s="34">
        <f>VLOOKUP(D189,'EMPLOYEE-MGT'!$A$1:$D$30,4,FALSE)</f>
        <v>0</v>
      </c>
      <c r="F189" s="34">
        <f>VLOOKUP(D189,'EMPLOYEE-MGT'!$A$1:$D$26,2,FALSE)</f>
        <v>0</v>
      </c>
      <c r="G189" s="37"/>
      <c r="J189" s="20" t="b">
        <f t="shared" si="14"/>
        <v>0</v>
      </c>
      <c r="K189">
        <f t="shared" si="15"/>
        <v>0</v>
      </c>
      <c r="L189" s="5">
        <f>VLOOKUP(D189,'EMPLOYEE-MGT'!$A$5:$D$29,3,FALSE)</f>
        <v>0</v>
      </c>
      <c r="M189" s="29">
        <f t="shared" si="16"/>
        <v>0</v>
      </c>
    </row>
    <row r="190" spans="1:13" ht="15.75">
      <c r="A190" s="31">
        <v>45488</v>
      </c>
      <c r="B190" s="33">
        <v>45488</v>
      </c>
      <c r="D190" s="10" t="s">
        <v>36</v>
      </c>
      <c r="E190" s="34">
        <f>VLOOKUP(D190,'EMPLOYEE-MGT'!$A$1:$D$30,4,FALSE)</f>
        <v>0</v>
      </c>
      <c r="F190" s="34">
        <f>VLOOKUP(D190,'EMPLOYEE-MGT'!$A$1:$D$26,2,FALSE)</f>
        <v>0</v>
      </c>
      <c r="G190" s="37"/>
      <c r="J190" s="20" t="b">
        <f t="shared" si="14"/>
        <v>0</v>
      </c>
      <c r="K190">
        <f t="shared" si="15"/>
        <v>0</v>
      </c>
      <c r="L190" s="5">
        <f>VLOOKUP(D190,'EMPLOYEE-MGT'!$A$5:$D$29,3,FALSE)</f>
        <v>0</v>
      </c>
      <c r="M190" s="29">
        <f t="shared" si="16"/>
        <v>0</v>
      </c>
    </row>
    <row r="191" spans="1:13" ht="15.75">
      <c r="A191" s="31">
        <v>45488</v>
      </c>
      <c r="B191" s="33">
        <v>45488</v>
      </c>
      <c r="D191" s="10" t="s">
        <v>36</v>
      </c>
      <c r="E191" s="34">
        <f>VLOOKUP(D191,'EMPLOYEE-MGT'!$A$1:$D$30,4,FALSE)</f>
        <v>0</v>
      </c>
      <c r="F191" s="34">
        <f>VLOOKUP(D191,'EMPLOYEE-MGT'!$A$1:$D$26,2,FALSE)</f>
        <v>0</v>
      </c>
      <c r="G191" s="37"/>
      <c r="J191" s="20" t="b">
        <f t="shared" si="14"/>
        <v>0</v>
      </c>
      <c r="K191">
        <f t="shared" si="15"/>
        <v>0</v>
      </c>
      <c r="L191" s="5">
        <f>VLOOKUP(D191,'EMPLOYEE-MGT'!$A$5:$D$29,3,FALSE)</f>
        <v>0</v>
      </c>
      <c r="M191" s="29">
        <f t="shared" si="16"/>
        <v>0</v>
      </c>
    </row>
    <row r="192" spans="1:13" ht="15.75">
      <c r="A192" s="31">
        <v>45488</v>
      </c>
      <c r="B192" s="33">
        <v>45488</v>
      </c>
      <c r="D192" s="10" t="s">
        <v>36</v>
      </c>
      <c r="E192" s="34">
        <f>VLOOKUP(D192,'EMPLOYEE-MGT'!$A$1:$D$30,4,FALSE)</f>
        <v>0</v>
      </c>
      <c r="F192" s="34">
        <f>VLOOKUP(D192,'EMPLOYEE-MGT'!$A$1:$D$26,2,FALSE)</f>
        <v>0</v>
      </c>
      <c r="G192" s="37"/>
      <c r="J192" s="20" t="b">
        <f t="shared" si="14"/>
        <v>0</v>
      </c>
      <c r="K192">
        <f t="shared" si="15"/>
        <v>0</v>
      </c>
      <c r="L192" s="5">
        <f>VLOOKUP(D192,'EMPLOYEE-MGT'!$A$5:$D$29,3,FALSE)</f>
        <v>0</v>
      </c>
      <c r="M192" s="29">
        <f t="shared" si="16"/>
        <v>0</v>
      </c>
    </row>
    <row r="193" spans="1:13" ht="15.75">
      <c r="A193" s="31">
        <v>45488</v>
      </c>
      <c r="B193" s="33">
        <v>45488</v>
      </c>
      <c r="D193" s="10" t="s">
        <v>36</v>
      </c>
      <c r="E193" s="34">
        <f>VLOOKUP(D193,'EMPLOYEE-MGT'!$A$1:$D$30,4,FALSE)</f>
        <v>0</v>
      </c>
      <c r="F193" s="34">
        <f>VLOOKUP(D193,'EMPLOYEE-MGT'!$A$1:$D$26,2,FALSE)</f>
        <v>0</v>
      </c>
      <c r="G193" s="37"/>
      <c r="J193" s="20" t="b">
        <f t="shared" si="14"/>
        <v>0</v>
      </c>
      <c r="K193">
        <f t="shared" si="15"/>
        <v>0</v>
      </c>
      <c r="L193" s="5">
        <f>VLOOKUP(D193,'EMPLOYEE-MGT'!$A$5:$D$29,3,FALSE)</f>
        <v>0</v>
      </c>
      <c r="M193" s="29">
        <f t="shared" si="16"/>
        <v>0</v>
      </c>
    </row>
    <row r="194" spans="1:13" ht="15.75">
      <c r="A194" s="31">
        <v>45488</v>
      </c>
      <c r="B194" s="33">
        <v>45489</v>
      </c>
      <c r="D194" s="10" t="s">
        <v>36</v>
      </c>
      <c r="E194" s="34">
        <f>VLOOKUP(D194,'EMPLOYEE-MGT'!$A$1:$D$30,4,FALSE)</f>
        <v>0</v>
      </c>
      <c r="F194" s="34">
        <f>VLOOKUP(D194,'EMPLOYEE-MGT'!$A$1:$D$26,2,FALSE)</f>
        <v>0</v>
      </c>
      <c r="G194" s="37"/>
      <c r="J194" s="20" t="b">
        <f t="shared" si="14"/>
        <v>0</v>
      </c>
      <c r="K194">
        <f t="shared" si="15"/>
        <v>0</v>
      </c>
      <c r="L194" s="5">
        <f>VLOOKUP(D194,'EMPLOYEE-MGT'!$A$5:$D$29,3,FALSE)</f>
        <v>0</v>
      </c>
      <c r="M194" s="29">
        <f t="shared" si="16"/>
        <v>0</v>
      </c>
    </row>
    <row r="195" spans="1:13" ht="15.75">
      <c r="A195" s="31">
        <v>45488</v>
      </c>
      <c r="B195" s="33">
        <v>45489</v>
      </c>
      <c r="D195" s="10" t="s">
        <v>36</v>
      </c>
      <c r="E195" s="34">
        <f>VLOOKUP(D195,'EMPLOYEE-MGT'!$A$1:$D$30,4,FALSE)</f>
        <v>0</v>
      </c>
      <c r="F195" s="34">
        <f>VLOOKUP(D195,'EMPLOYEE-MGT'!$A$1:$D$26,2,FALSE)</f>
        <v>0</v>
      </c>
      <c r="G195" s="37"/>
      <c r="J195" s="20" t="b">
        <f t="shared" si="14"/>
        <v>0</v>
      </c>
      <c r="K195">
        <f t="shared" si="15"/>
        <v>0</v>
      </c>
      <c r="L195" s="5">
        <f>VLOOKUP(D195,'EMPLOYEE-MGT'!$A$5:$D$29,3,FALSE)</f>
        <v>0</v>
      </c>
      <c r="M195" s="29">
        <f t="shared" si="16"/>
        <v>0</v>
      </c>
    </row>
    <row r="196" spans="1:13" ht="15.75">
      <c r="A196" s="31">
        <v>45488</v>
      </c>
      <c r="B196" s="33">
        <v>45489</v>
      </c>
      <c r="D196" s="10" t="s">
        <v>36</v>
      </c>
      <c r="E196" s="34">
        <f>VLOOKUP(D196,'EMPLOYEE-MGT'!$A$1:$D$30,4,FALSE)</f>
        <v>0</v>
      </c>
      <c r="F196" s="34">
        <f>VLOOKUP(D196,'EMPLOYEE-MGT'!$A$1:$D$26,2,FALSE)</f>
        <v>0</v>
      </c>
      <c r="G196" s="37"/>
      <c r="J196" s="20" t="b">
        <f t="shared" si="14"/>
        <v>0</v>
      </c>
      <c r="K196">
        <f t="shared" si="15"/>
        <v>0</v>
      </c>
      <c r="L196" s="5">
        <f>VLOOKUP(D196,'EMPLOYEE-MGT'!$A$5:$D$29,3,FALSE)</f>
        <v>0</v>
      </c>
      <c r="M196" s="29">
        <f t="shared" si="16"/>
        <v>0</v>
      </c>
    </row>
    <row r="197" spans="1:13" ht="15.75">
      <c r="A197" s="31">
        <v>45488</v>
      </c>
      <c r="B197" s="33">
        <v>45489</v>
      </c>
      <c r="D197" s="10" t="s">
        <v>36</v>
      </c>
      <c r="E197" s="34">
        <f>VLOOKUP(D197,'EMPLOYEE-MGT'!$A$1:$D$30,4,FALSE)</f>
        <v>0</v>
      </c>
      <c r="F197" s="34">
        <f>VLOOKUP(D197,'EMPLOYEE-MGT'!$A$1:$D$26,2,FALSE)</f>
        <v>0</v>
      </c>
      <c r="G197" s="37"/>
      <c r="J197" s="20" t="b">
        <f t="shared" si="14"/>
        <v>0</v>
      </c>
      <c r="K197">
        <f t="shared" si="15"/>
        <v>0</v>
      </c>
      <c r="L197" s="5">
        <f>VLOOKUP(D197,'EMPLOYEE-MGT'!$A$5:$D$29,3,FALSE)</f>
        <v>0</v>
      </c>
      <c r="M197" s="29">
        <f t="shared" si="16"/>
        <v>0</v>
      </c>
    </row>
    <row r="198" spans="1:13" ht="15.75">
      <c r="A198" s="31">
        <v>45488</v>
      </c>
      <c r="B198" s="33">
        <v>45489</v>
      </c>
      <c r="D198" s="10" t="s">
        <v>36</v>
      </c>
      <c r="E198" s="34">
        <f>VLOOKUP(D198,'EMPLOYEE-MGT'!$A$1:$D$30,4,FALSE)</f>
        <v>0</v>
      </c>
      <c r="F198" s="34">
        <f>VLOOKUP(D198,'EMPLOYEE-MGT'!$A$1:$D$26,2,FALSE)</f>
        <v>0</v>
      </c>
      <c r="G198" s="37"/>
      <c r="J198" s="20" t="b">
        <f t="shared" si="14"/>
        <v>0</v>
      </c>
      <c r="K198">
        <f t="shared" si="15"/>
        <v>0</v>
      </c>
      <c r="L198" s="5">
        <f>VLOOKUP(D198,'EMPLOYEE-MGT'!$A$5:$D$29,3,FALSE)</f>
        <v>0</v>
      </c>
      <c r="M198" s="29">
        <f t="shared" si="16"/>
        <v>0</v>
      </c>
    </row>
    <row r="199" spans="1:13" ht="15.75">
      <c r="A199" s="31">
        <v>45489</v>
      </c>
      <c r="B199" s="33">
        <v>45489</v>
      </c>
      <c r="D199" s="10" t="s">
        <v>36</v>
      </c>
      <c r="E199" s="34">
        <f>VLOOKUP(D199,'EMPLOYEE-MGT'!$A$1:$D$30,4,FALSE)</f>
        <v>0</v>
      </c>
      <c r="F199" s="34">
        <f>VLOOKUP(D199,'EMPLOYEE-MGT'!$A$1:$D$26,2,FALSE)</f>
        <v>0</v>
      </c>
      <c r="G199" s="37"/>
      <c r="J199" s="20" t="b">
        <f t="shared" si="14"/>
        <v>0</v>
      </c>
      <c r="K199">
        <f t="shared" si="15"/>
        <v>0</v>
      </c>
      <c r="L199" s="5">
        <f>VLOOKUP(D199,'EMPLOYEE-MGT'!$A$5:$D$29,3,FALSE)</f>
        <v>0</v>
      </c>
      <c r="M199" s="29">
        <f t="shared" si="16"/>
        <v>0</v>
      </c>
    </row>
    <row r="200" spans="1:13" ht="15.75">
      <c r="A200" s="31">
        <v>45489</v>
      </c>
      <c r="B200" s="33">
        <v>45489</v>
      </c>
      <c r="D200" s="10" t="s">
        <v>36</v>
      </c>
      <c r="E200" s="34">
        <f>VLOOKUP(D200,'EMPLOYEE-MGT'!$A$1:$D$30,4,FALSE)</f>
        <v>0</v>
      </c>
      <c r="F200" s="34">
        <f>VLOOKUP(D200,'EMPLOYEE-MGT'!$A$1:$D$26,2,FALSE)</f>
        <v>0</v>
      </c>
      <c r="G200" s="37"/>
      <c r="J200" s="20" t="b">
        <f t="shared" si="14"/>
        <v>0</v>
      </c>
      <c r="K200">
        <f t="shared" si="15"/>
        <v>0</v>
      </c>
      <c r="L200" s="5">
        <f>VLOOKUP(D200,'EMPLOYEE-MGT'!$A$5:$D$29,3,FALSE)</f>
        <v>0</v>
      </c>
      <c r="M200" s="29">
        <f t="shared" si="16"/>
        <v>0</v>
      </c>
    </row>
    <row r="201" spans="1:13" ht="15.75">
      <c r="A201" s="31">
        <v>45489</v>
      </c>
      <c r="B201" s="33">
        <v>45489</v>
      </c>
      <c r="D201" s="10" t="s">
        <v>36</v>
      </c>
      <c r="E201" s="34">
        <f>VLOOKUP(D201,'EMPLOYEE-MGT'!$A$1:$D$30,4,FALSE)</f>
        <v>0</v>
      </c>
      <c r="F201" s="34">
        <f>VLOOKUP(D201,'EMPLOYEE-MGT'!$A$1:$D$26,2,FALSE)</f>
        <v>0</v>
      </c>
      <c r="G201" s="37"/>
      <c r="J201" s="20" t="b">
        <f t="shared" si="14"/>
        <v>0</v>
      </c>
      <c r="K201">
        <f t="shared" si="15"/>
        <v>0</v>
      </c>
      <c r="L201" s="5">
        <f>VLOOKUP(D201,'EMPLOYEE-MGT'!$A$5:$D$29,3,FALSE)</f>
        <v>0</v>
      </c>
      <c r="M201" s="29">
        <f t="shared" si="16"/>
        <v>0</v>
      </c>
    </row>
    <row r="202" spans="1:13" ht="15.75">
      <c r="A202" s="31">
        <v>45489</v>
      </c>
      <c r="B202" s="33">
        <v>45489</v>
      </c>
      <c r="D202" s="10" t="s">
        <v>36</v>
      </c>
      <c r="E202" s="34">
        <f>VLOOKUP(D202,'EMPLOYEE-MGT'!$A$1:$D$30,4,FALSE)</f>
        <v>0</v>
      </c>
      <c r="F202" s="34">
        <f>VLOOKUP(D202,'EMPLOYEE-MGT'!$A$1:$D$26,2,FALSE)</f>
        <v>0</v>
      </c>
      <c r="G202" s="37"/>
      <c r="J202" s="20" t="b">
        <f t="shared" si="14"/>
        <v>0</v>
      </c>
      <c r="K202">
        <f t="shared" si="15"/>
        <v>0</v>
      </c>
      <c r="L202" s="5">
        <f>VLOOKUP(D202,'EMPLOYEE-MGT'!$A$5:$D$29,3,FALSE)</f>
        <v>0</v>
      </c>
      <c r="M202" s="29">
        <f t="shared" si="16"/>
        <v>0</v>
      </c>
    </row>
    <row r="203" spans="1:13" ht="15.75">
      <c r="A203" s="31">
        <v>45489</v>
      </c>
      <c r="B203" s="33">
        <v>45489</v>
      </c>
      <c r="D203" s="10" t="s">
        <v>36</v>
      </c>
      <c r="E203" s="34">
        <f>VLOOKUP(D203,'EMPLOYEE-MGT'!$A$1:$D$30,4,FALSE)</f>
        <v>0</v>
      </c>
      <c r="F203" s="34">
        <f>VLOOKUP(D203,'EMPLOYEE-MGT'!$A$1:$D$26,2,FALSE)</f>
        <v>0</v>
      </c>
      <c r="G203" s="37"/>
      <c r="J203" s="20" t="b">
        <f t="shared" si="14"/>
        <v>0</v>
      </c>
      <c r="K203">
        <f t="shared" si="15"/>
        <v>0</v>
      </c>
      <c r="L203" s="5">
        <f>VLOOKUP(D203,'EMPLOYEE-MGT'!$A$5:$D$29,3,FALSE)</f>
        <v>0</v>
      </c>
      <c r="M203" s="29">
        <f t="shared" si="16"/>
        <v>0</v>
      </c>
    </row>
    <row r="204" spans="1:13" ht="15.75">
      <c r="A204" s="31">
        <v>45489</v>
      </c>
      <c r="B204" s="33">
        <v>45490</v>
      </c>
      <c r="D204" s="10" t="s">
        <v>36</v>
      </c>
      <c r="E204" s="34">
        <f>VLOOKUP(D204,'EMPLOYEE-MGT'!$A$1:$D$30,4,FALSE)</f>
        <v>0</v>
      </c>
      <c r="F204" s="34">
        <f>VLOOKUP(D204,'EMPLOYEE-MGT'!$A$1:$D$26,2,FALSE)</f>
        <v>0</v>
      </c>
      <c r="G204" s="37"/>
      <c r="J204" s="20" t="b">
        <f t="shared" si="14"/>
        <v>0</v>
      </c>
      <c r="K204">
        <f t="shared" si="15"/>
        <v>0</v>
      </c>
      <c r="L204" s="5">
        <f>VLOOKUP(D204,'EMPLOYEE-MGT'!$A$5:$D$29,3,FALSE)</f>
        <v>0</v>
      </c>
      <c r="M204" s="29">
        <f t="shared" si="16"/>
        <v>0</v>
      </c>
    </row>
    <row r="205" spans="1:13" ht="15.75">
      <c r="A205" s="31">
        <v>45489</v>
      </c>
      <c r="B205" s="33">
        <v>45490</v>
      </c>
      <c r="D205" s="10" t="s">
        <v>36</v>
      </c>
      <c r="E205" s="34">
        <f>VLOOKUP(D205,'EMPLOYEE-MGT'!$A$1:$D$30,4,FALSE)</f>
        <v>0</v>
      </c>
      <c r="F205" s="34">
        <f>VLOOKUP(D205,'EMPLOYEE-MGT'!$A$1:$D$26,2,FALSE)</f>
        <v>0</v>
      </c>
      <c r="G205" s="37"/>
      <c r="J205" s="20" t="b">
        <f t="shared" si="14"/>
        <v>0</v>
      </c>
      <c r="K205">
        <f t="shared" si="15"/>
        <v>0</v>
      </c>
      <c r="L205" s="5">
        <f>VLOOKUP(D205,'EMPLOYEE-MGT'!$A$5:$D$29,3,FALSE)</f>
        <v>0</v>
      </c>
      <c r="M205" s="29">
        <f t="shared" si="16"/>
        <v>0</v>
      </c>
    </row>
    <row r="206" spans="1:13" ht="15.75">
      <c r="A206" s="31">
        <v>45489</v>
      </c>
      <c r="B206" s="33">
        <v>45490</v>
      </c>
      <c r="D206" s="10" t="s">
        <v>36</v>
      </c>
      <c r="E206" s="34">
        <f>VLOOKUP(D206,'EMPLOYEE-MGT'!$A$1:$D$30,4,FALSE)</f>
        <v>0</v>
      </c>
      <c r="F206" s="34">
        <f>VLOOKUP(D206,'EMPLOYEE-MGT'!$A$1:$D$26,2,FALSE)</f>
        <v>0</v>
      </c>
      <c r="G206" s="37"/>
      <c r="J206" s="20" t="b">
        <f t="shared" si="14"/>
        <v>0</v>
      </c>
      <c r="K206">
        <f t="shared" si="15"/>
        <v>0</v>
      </c>
      <c r="L206" s="5">
        <f>VLOOKUP(D206,'EMPLOYEE-MGT'!$A$5:$D$29,3,FALSE)</f>
        <v>0</v>
      </c>
      <c r="M206" s="29">
        <f t="shared" si="16"/>
        <v>0</v>
      </c>
    </row>
    <row r="207" spans="1:13" ht="15.75">
      <c r="A207" s="31">
        <v>45489</v>
      </c>
      <c r="B207" s="33">
        <v>45490</v>
      </c>
      <c r="D207" s="10" t="s">
        <v>36</v>
      </c>
      <c r="E207" s="34">
        <f>VLOOKUP(D207,'EMPLOYEE-MGT'!$A$1:$D$30,4,FALSE)</f>
        <v>0</v>
      </c>
      <c r="F207" s="34">
        <f>VLOOKUP(D207,'EMPLOYEE-MGT'!$A$1:$D$26,2,FALSE)</f>
        <v>0</v>
      </c>
      <c r="G207" s="37"/>
      <c r="J207" s="20" t="b">
        <f t="shared" si="14"/>
        <v>0</v>
      </c>
      <c r="K207">
        <f t="shared" si="15"/>
        <v>0</v>
      </c>
      <c r="L207" s="5">
        <f>VLOOKUP(D207,'EMPLOYEE-MGT'!$A$5:$D$29,3,FALSE)</f>
        <v>0</v>
      </c>
      <c r="M207" s="29">
        <f t="shared" si="16"/>
        <v>0</v>
      </c>
    </row>
    <row r="208" spans="1:13" ht="15.75">
      <c r="A208" s="31">
        <v>45489</v>
      </c>
      <c r="B208" s="33">
        <v>45490</v>
      </c>
      <c r="D208" s="10" t="s">
        <v>36</v>
      </c>
      <c r="E208" s="34">
        <f>VLOOKUP(D208,'EMPLOYEE-MGT'!$A$1:$D$30,4,FALSE)</f>
        <v>0</v>
      </c>
      <c r="F208" s="34">
        <f>VLOOKUP(D208,'EMPLOYEE-MGT'!$A$1:$D$26,2,FALSE)</f>
        <v>0</v>
      </c>
      <c r="G208" s="37"/>
      <c r="J208" s="20" t="b">
        <f t="shared" si="14"/>
        <v>0</v>
      </c>
      <c r="K208">
        <f t="shared" si="15"/>
        <v>0</v>
      </c>
      <c r="L208" s="5">
        <f>VLOOKUP(D208,'EMPLOYEE-MGT'!$A$5:$D$29,3,FALSE)</f>
        <v>0</v>
      </c>
      <c r="M208" s="29">
        <f t="shared" si="16"/>
        <v>0</v>
      </c>
    </row>
    <row r="209" spans="1:13" ht="15.75">
      <c r="A209" s="31">
        <v>45490</v>
      </c>
      <c r="B209" s="33">
        <v>45490</v>
      </c>
      <c r="D209" s="10" t="s">
        <v>36</v>
      </c>
      <c r="E209" s="34">
        <f>VLOOKUP(D209,'EMPLOYEE-MGT'!$A$1:$D$30,4,FALSE)</f>
        <v>0</v>
      </c>
      <c r="F209" s="34">
        <f>VLOOKUP(D209,'EMPLOYEE-MGT'!$A$1:$D$26,2,FALSE)</f>
        <v>0</v>
      </c>
      <c r="G209" s="37"/>
      <c r="J209" s="20" t="b">
        <f t="shared" si="14"/>
        <v>0</v>
      </c>
      <c r="K209">
        <f t="shared" si="15"/>
        <v>0</v>
      </c>
      <c r="L209" s="5">
        <f>VLOOKUP(D209,'EMPLOYEE-MGT'!$A$5:$D$29,3,FALSE)</f>
        <v>0</v>
      </c>
      <c r="M209" s="29">
        <f t="shared" si="16"/>
        <v>0</v>
      </c>
    </row>
    <row r="210" spans="1:13" ht="15.75">
      <c r="A210" s="31">
        <v>45490</v>
      </c>
      <c r="B210" s="33">
        <v>45490</v>
      </c>
      <c r="D210" s="10" t="s">
        <v>36</v>
      </c>
      <c r="E210" s="34">
        <f>VLOOKUP(D210,'EMPLOYEE-MGT'!$A$1:$D$30,4,FALSE)</f>
        <v>0</v>
      </c>
      <c r="F210" s="34">
        <f>VLOOKUP(D210,'EMPLOYEE-MGT'!$A$1:$D$26,2,FALSE)</f>
        <v>0</v>
      </c>
      <c r="G210" s="37"/>
      <c r="J210" s="20" t="b">
        <f t="shared" si="14"/>
        <v>0</v>
      </c>
      <c r="K210">
        <f t="shared" si="15"/>
        <v>0</v>
      </c>
      <c r="L210" s="5">
        <f>VLOOKUP(D210,'EMPLOYEE-MGT'!$A$5:$D$29,3,FALSE)</f>
        <v>0</v>
      </c>
      <c r="M210" s="29">
        <f t="shared" si="16"/>
        <v>0</v>
      </c>
    </row>
    <row r="211" spans="1:13" ht="15.75">
      <c r="A211" s="31">
        <v>45490</v>
      </c>
      <c r="B211" s="33">
        <v>45490</v>
      </c>
      <c r="D211" s="10" t="s">
        <v>36</v>
      </c>
      <c r="E211" s="34">
        <f>VLOOKUP(D211,'EMPLOYEE-MGT'!$A$1:$D$30,4,FALSE)</f>
        <v>0</v>
      </c>
      <c r="F211" s="34">
        <f>VLOOKUP(D211,'EMPLOYEE-MGT'!$A$1:$D$26,2,FALSE)</f>
        <v>0</v>
      </c>
      <c r="G211" s="37"/>
      <c r="J211" s="20" t="b">
        <f t="shared" si="14"/>
        <v>0</v>
      </c>
      <c r="K211">
        <f t="shared" si="15"/>
        <v>0</v>
      </c>
      <c r="L211" s="5">
        <f>VLOOKUP(D211,'EMPLOYEE-MGT'!$A$5:$D$29,3,FALSE)</f>
        <v>0</v>
      </c>
      <c r="M211" s="29">
        <f t="shared" si="16"/>
        <v>0</v>
      </c>
    </row>
    <row r="212" spans="1:13" ht="15.75">
      <c r="A212" s="31">
        <v>45490</v>
      </c>
      <c r="B212" s="33">
        <v>45490</v>
      </c>
      <c r="D212" s="10" t="s">
        <v>36</v>
      </c>
      <c r="E212" s="34">
        <f>VLOOKUP(D212,'EMPLOYEE-MGT'!$A$1:$D$30,4,FALSE)</f>
        <v>0</v>
      </c>
      <c r="F212" s="34">
        <f>VLOOKUP(D212,'EMPLOYEE-MGT'!$A$1:$D$26,2,FALSE)</f>
        <v>0</v>
      </c>
      <c r="G212" s="37"/>
      <c r="J212" s="20" t="b">
        <f t="shared" si="14"/>
        <v>0</v>
      </c>
      <c r="K212">
        <f t="shared" si="15"/>
        <v>0</v>
      </c>
      <c r="L212" s="5">
        <f>VLOOKUP(D212,'EMPLOYEE-MGT'!$A$5:$D$29,3,FALSE)</f>
        <v>0</v>
      </c>
      <c r="M212" s="29">
        <f t="shared" si="16"/>
        <v>0</v>
      </c>
    </row>
    <row r="213" spans="1:13" ht="15.75">
      <c r="A213" s="31">
        <v>45490</v>
      </c>
      <c r="B213" s="33">
        <v>45490</v>
      </c>
      <c r="D213" s="10" t="s">
        <v>36</v>
      </c>
      <c r="E213" s="34">
        <f>VLOOKUP(D213,'EMPLOYEE-MGT'!$A$1:$D$30,4,FALSE)</f>
        <v>0</v>
      </c>
      <c r="F213" s="34">
        <f>VLOOKUP(D213,'EMPLOYEE-MGT'!$A$1:$D$26,2,FALSE)</f>
        <v>0</v>
      </c>
      <c r="G213" s="37"/>
      <c r="J213" s="20" t="b">
        <f t="shared" si="14"/>
        <v>0</v>
      </c>
      <c r="K213">
        <f t="shared" si="15"/>
        <v>0</v>
      </c>
      <c r="L213" s="5">
        <f>VLOOKUP(D213,'EMPLOYEE-MGT'!$A$5:$D$29,3,FALSE)</f>
        <v>0</v>
      </c>
      <c r="M213" s="29">
        <f t="shared" si="16"/>
        <v>0</v>
      </c>
    </row>
    <row r="214" spans="1:13" ht="15.75">
      <c r="A214" s="31">
        <v>45490</v>
      </c>
      <c r="B214" s="33">
        <v>45491</v>
      </c>
      <c r="D214" s="10" t="s">
        <v>36</v>
      </c>
      <c r="E214" s="34">
        <f>VLOOKUP(D214,'EMPLOYEE-MGT'!$A$1:$D$30,4,FALSE)</f>
        <v>0</v>
      </c>
      <c r="F214" s="34">
        <f>VLOOKUP(D214,'EMPLOYEE-MGT'!$A$1:$D$26,2,FALSE)</f>
        <v>0</v>
      </c>
      <c r="G214" s="37"/>
      <c r="J214" s="20" t="b">
        <f t="shared" si="14"/>
        <v>0</v>
      </c>
      <c r="K214">
        <f t="shared" ref="K214:K245" si="17">MOD(I214-H214,1)*24</f>
        <v>0</v>
      </c>
      <c r="L214" s="5">
        <f>VLOOKUP(D214,'EMPLOYEE-MGT'!$A$5:$D$29,3,FALSE)</f>
        <v>0</v>
      </c>
      <c r="M214" s="29">
        <f t="shared" ref="M214:M245" si="18">L214*K214</f>
        <v>0</v>
      </c>
    </row>
    <row r="215" spans="1:13" ht="15.75">
      <c r="A215" s="31">
        <v>45490</v>
      </c>
      <c r="B215" s="33">
        <v>45491</v>
      </c>
      <c r="D215" s="10" t="s">
        <v>36</v>
      </c>
      <c r="E215" s="34">
        <f>VLOOKUP(D215,'EMPLOYEE-MGT'!$A$1:$D$30,4,FALSE)</f>
        <v>0</v>
      </c>
      <c r="F215" s="34">
        <f>VLOOKUP(D215,'EMPLOYEE-MGT'!$A$1:$D$26,2,FALSE)</f>
        <v>0</v>
      </c>
      <c r="G215" s="37"/>
      <c r="J215" s="20" t="b">
        <f t="shared" ref="J215:J278" si="19">IF(K215&gt;12,K215-12)</f>
        <v>0</v>
      </c>
      <c r="K215">
        <f t="shared" si="17"/>
        <v>0</v>
      </c>
      <c r="L215" s="5">
        <f>VLOOKUP(D215,'EMPLOYEE-MGT'!$A$5:$D$29,3,FALSE)</f>
        <v>0</v>
      </c>
      <c r="M215" s="29">
        <f t="shared" si="18"/>
        <v>0</v>
      </c>
    </row>
    <row r="216" spans="1:13" ht="15.75">
      <c r="A216" s="31">
        <v>45490</v>
      </c>
      <c r="B216" s="33">
        <v>45491</v>
      </c>
      <c r="D216" s="10" t="s">
        <v>36</v>
      </c>
      <c r="E216" s="34">
        <f>VLOOKUP(D216,'EMPLOYEE-MGT'!$A$1:$D$30,4,FALSE)</f>
        <v>0</v>
      </c>
      <c r="F216" s="34">
        <f>VLOOKUP(D216,'EMPLOYEE-MGT'!$A$1:$D$26,2,FALSE)</f>
        <v>0</v>
      </c>
      <c r="G216" s="37"/>
      <c r="J216" s="20" t="b">
        <f t="shared" si="19"/>
        <v>0</v>
      </c>
      <c r="K216">
        <f t="shared" si="17"/>
        <v>0</v>
      </c>
      <c r="L216" s="5">
        <f>VLOOKUP(D216,'EMPLOYEE-MGT'!$A$5:$D$29,3,FALSE)</f>
        <v>0</v>
      </c>
      <c r="M216" s="29">
        <f t="shared" si="18"/>
        <v>0</v>
      </c>
    </row>
    <row r="217" spans="1:13" ht="15.75">
      <c r="A217" s="31">
        <v>45490</v>
      </c>
      <c r="B217" s="33">
        <v>45491</v>
      </c>
      <c r="D217" s="10" t="s">
        <v>36</v>
      </c>
      <c r="E217" s="34">
        <f>VLOOKUP(D217,'EMPLOYEE-MGT'!$A$1:$D$30,4,FALSE)</f>
        <v>0</v>
      </c>
      <c r="F217" s="34">
        <f>VLOOKUP(D217,'EMPLOYEE-MGT'!$A$1:$D$26,2,FALSE)</f>
        <v>0</v>
      </c>
      <c r="G217" s="37"/>
      <c r="J217" s="20" t="b">
        <f t="shared" si="19"/>
        <v>0</v>
      </c>
      <c r="K217">
        <f t="shared" si="17"/>
        <v>0</v>
      </c>
      <c r="L217" s="5">
        <f>VLOOKUP(D217,'EMPLOYEE-MGT'!$A$5:$D$29,3,FALSE)</f>
        <v>0</v>
      </c>
      <c r="M217" s="29">
        <f t="shared" si="18"/>
        <v>0</v>
      </c>
    </row>
    <row r="218" spans="1:13" ht="15.75">
      <c r="A218" s="31">
        <v>45490</v>
      </c>
      <c r="B218" s="33">
        <v>45491</v>
      </c>
      <c r="D218" s="10" t="s">
        <v>36</v>
      </c>
      <c r="E218" s="34">
        <f>VLOOKUP(D218,'EMPLOYEE-MGT'!$A$1:$D$30,4,FALSE)</f>
        <v>0</v>
      </c>
      <c r="F218" s="34">
        <f>VLOOKUP(D218,'EMPLOYEE-MGT'!$A$1:$D$26,2,FALSE)</f>
        <v>0</v>
      </c>
      <c r="G218" s="37"/>
      <c r="J218" s="20" t="b">
        <f t="shared" si="19"/>
        <v>0</v>
      </c>
      <c r="K218">
        <f t="shared" si="17"/>
        <v>0</v>
      </c>
      <c r="L218" s="5">
        <f>VLOOKUP(D218,'EMPLOYEE-MGT'!$A$5:$D$29,3,FALSE)</f>
        <v>0</v>
      </c>
      <c r="M218" s="29">
        <f t="shared" si="18"/>
        <v>0</v>
      </c>
    </row>
    <row r="219" spans="1:13" ht="15.75">
      <c r="A219" s="31">
        <v>45491</v>
      </c>
      <c r="B219" s="33">
        <v>45491</v>
      </c>
      <c r="D219" s="10" t="s">
        <v>36</v>
      </c>
      <c r="E219" s="34">
        <f>VLOOKUP(D219,'EMPLOYEE-MGT'!$A$1:$D$30,4,FALSE)</f>
        <v>0</v>
      </c>
      <c r="F219" s="34">
        <f>VLOOKUP(D219,'EMPLOYEE-MGT'!$A$1:$D$26,2,FALSE)</f>
        <v>0</v>
      </c>
      <c r="G219" s="37"/>
      <c r="J219" s="20" t="b">
        <f t="shared" si="19"/>
        <v>0</v>
      </c>
      <c r="K219">
        <f t="shared" si="17"/>
        <v>0</v>
      </c>
      <c r="L219" s="5">
        <f>VLOOKUP(D219,'EMPLOYEE-MGT'!$A$5:$D$29,3,FALSE)</f>
        <v>0</v>
      </c>
      <c r="M219" s="29">
        <f t="shared" si="18"/>
        <v>0</v>
      </c>
    </row>
    <row r="220" spans="1:13" ht="15.75">
      <c r="A220" s="31">
        <v>45491</v>
      </c>
      <c r="B220" s="33">
        <v>45491</v>
      </c>
      <c r="D220" s="10" t="s">
        <v>36</v>
      </c>
      <c r="E220" s="34">
        <f>VLOOKUP(D220,'EMPLOYEE-MGT'!$A$1:$D$30,4,FALSE)</f>
        <v>0</v>
      </c>
      <c r="F220" s="34">
        <f>VLOOKUP(D220,'EMPLOYEE-MGT'!$A$1:$D$26,2,FALSE)</f>
        <v>0</v>
      </c>
      <c r="G220" s="37"/>
      <c r="J220" s="20" t="b">
        <f t="shared" si="19"/>
        <v>0</v>
      </c>
      <c r="K220">
        <f t="shared" si="17"/>
        <v>0</v>
      </c>
      <c r="L220" s="5">
        <f>VLOOKUP(D220,'EMPLOYEE-MGT'!$A$5:$D$29,3,FALSE)</f>
        <v>0</v>
      </c>
      <c r="M220" s="29">
        <f t="shared" si="18"/>
        <v>0</v>
      </c>
    </row>
    <row r="221" spans="1:13" ht="15.75">
      <c r="A221" s="31">
        <v>45491</v>
      </c>
      <c r="B221" s="33">
        <v>45491</v>
      </c>
      <c r="D221" s="10" t="s">
        <v>36</v>
      </c>
      <c r="E221" s="34">
        <f>VLOOKUP(D221,'EMPLOYEE-MGT'!$A$1:$D$30,4,FALSE)</f>
        <v>0</v>
      </c>
      <c r="F221" s="34">
        <f>VLOOKUP(D221,'EMPLOYEE-MGT'!$A$1:$D$26,2,FALSE)</f>
        <v>0</v>
      </c>
      <c r="G221" s="37"/>
      <c r="J221" s="20" t="b">
        <f t="shared" si="19"/>
        <v>0</v>
      </c>
      <c r="K221">
        <f t="shared" si="17"/>
        <v>0</v>
      </c>
      <c r="L221" s="5">
        <f>VLOOKUP(D221,'EMPLOYEE-MGT'!$A$5:$D$29,3,FALSE)</f>
        <v>0</v>
      </c>
      <c r="M221" s="29">
        <f t="shared" si="18"/>
        <v>0</v>
      </c>
    </row>
    <row r="222" spans="1:13" ht="15.75">
      <c r="A222" s="31">
        <v>45491</v>
      </c>
      <c r="B222" s="33">
        <v>45491</v>
      </c>
      <c r="D222" s="10" t="s">
        <v>36</v>
      </c>
      <c r="E222" s="34">
        <f>VLOOKUP(D222,'EMPLOYEE-MGT'!$A$1:$D$30,4,FALSE)</f>
        <v>0</v>
      </c>
      <c r="F222" s="34">
        <f>VLOOKUP(D222,'EMPLOYEE-MGT'!$A$1:$D$26,2,FALSE)</f>
        <v>0</v>
      </c>
      <c r="G222" s="37"/>
      <c r="J222" s="20" t="b">
        <f t="shared" si="19"/>
        <v>0</v>
      </c>
      <c r="K222">
        <f t="shared" si="17"/>
        <v>0</v>
      </c>
      <c r="L222" s="5">
        <f>VLOOKUP(D222,'EMPLOYEE-MGT'!$A$5:$D$29,3,FALSE)</f>
        <v>0</v>
      </c>
      <c r="M222" s="29">
        <f t="shared" si="18"/>
        <v>0</v>
      </c>
    </row>
    <row r="223" spans="1:13" ht="15.75">
      <c r="A223" s="31">
        <v>45491</v>
      </c>
      <c r="B223" s="33">
        <v>45491</v>
      </c>
      <c r="D223" s="10" t="s">
        <v>36</v>
      </c>
      <c r="E223" s="34">
        <f>VLOOKUP(D223,'EMPLOYEE-MGT'!$A$1:$D$30,4,FALSE)</f>
        <v>0</v>
      </c>
      <c r="F223" s="34">
        <f>VLOOKUP(D223,'EMPLOYEE-MGT'!$A$1:$D$26,2,FALSE)</f>
        <v>0</v>
      </c>
      <c r="G223" s="37"/>
      <c r="J223" s="20" t="b">
        <f t="shared" si="19"/>
        <v>0</v>
      </c>
      <c r="K223">
        <f t="shared" si="17"/>
        <v>0</v>
      </c>
      <c r="L223" s="5">
        <f>VLOOKUP(D223,'EMPLOYEE-MGT'!$A$5:$D$29,3,FALSE)</f>
        <v>0</v>
      </c>
      <c r="M223" s="29">
        <f t="shared" si="18"/>
        <v>0</v>
      </c>
    </row>
    <row r="224" spans="1:13" ht="15.75">
      <c r="A224" s="31">
        <v>45491</v>
      </c>
      <c r="B224" s="33">
        <v>45492</v>
      </c>
      <c r="D224" s="10" t="s">
        <v>36</v>
      </c>
      <c r="E224" s="34">
        <f>VLOOKUP(D224,'EMPLOYEE-MGT'!$A$1:$D$30,4,FALSE)</f>
        <v>0</v>
      </c>
      <c r="F224" s="34">
        <f>VLOOKUP(D224,'EMPLOYEE-MGT'!$A$1:$D$26,2,FALSE)</f>
        <v>0</v>
      </c>
      <c r="G224" s="37"/>
      <c r="J224" s="20" t="b">
        <f t="shared" si="19"/>
        <v>0</v>
      </c>
      <c r="K224">
        <f t="shared" si="17"/>
        <v>0</v>
      </c>
      <c r="L224" s="5">
        <f>VLOOKUP(D224,'EMPLOYEE-MGT'!$A$5:$D$29,3,FALSE)</f>
        <v>0</v>
      </c>
      <c r="M224" s="29">
        <f t="shared" si="18"/>
        <v>0</v>
      </c>
    </row>
    <row r="225" spans="1:13" ht="15.75">
      <c r="A225" s="31">
        <v>45491</v>
      </c>
      <c r="B225" s="33">
        <v>45492</v>
      </c>
      <c r="D225" s="10" t="s">
        <v>36</v>
      </c>
      <c r="E225" s="34">
        <f>VLOOKUP(D225,'EMPLOYEE-MGT'!$A$1:$D$30,4,FALSE)</f>
        <v>0</v>
      </c>
      <c r="F225" s="34">
        <f>VLOOKUP(D225,'EMPLOYEE-MGT'!$A$1:$D$26,2,FALSE)</f>
        <v>0</v>
      </c>
      <c r="G225" s="37"/>
      <c r="J225" s="20" t="b">
        <f t="shared" si="19"/>
        <v>0</v>
      </c>
      <c r="K225">
        <f t="shared" si="17"/>
        <v>0</v>
      </c>
      <c r="L225" s="5">
        <f>VLOOKUP(D225,'EMPLOYEE-MGT'!$A$5:$D$29,3,FALSE)</f>
        <v>0</v>
      </c>
      <c r="M225" s="29">
        <f t="shared" si="18"/>
        <v>0</v>
      </c>
    </row>
    <row r="226" spans="1:13" ht="15.75">
      <c r="A226" s="31">
        <v>45491</v>
      </c>
      <c r="B226" s="33">
        <v>45492</v>
      </c>
      <c r="D226" s="10" t="s">
        <v>36</v>
      </c>
      <c r="E226" s="34">
        <f>VLOOKUP(D226,'EMPLOYEE-MGT'!$A$1:$D$30,4,FALSE)</f>
        <v>0</v>
      </c>
      <c r="F226" s="34">
        <f>VLOOKUP(D226,'EMPLOYEE-MGT'!$A$1:$D$26,2,FALSE)</f>
        <v>0</v>
      </c>
      <c r="G226" s="37"/>
      <c r="J226" s="20" t="b">
        <f t="shared" si="19"/>
        <v>0</v>
      </c>
      <c r="K226">
        <f t="shared" si="17"/>
        <v>0</v>
      </c>
      <c r="L226" s="5">
        <f>VLOOKUP(D226,'EMPLOYEE-MGT'!$A$5:$D$29,3,FALSE)</f>
        <v>0</v>
      </c>
      <c r="M226" s="29">
        <f t="shared" si="18"/>
        <v>0</v>
      </c>
    </row>
    <row r="227" spans="1:13" ht="15.75">
      <c r="A227" s="31">
        <v>45491</v>
      </c>
      <c r="B227" s="33">
        <v>45492</v>
      </c>
      <c r="D227" s="10" t="s">
        <v>36</v>
      </c>
      <c r="E227" s="34">
        <f>VLOOKUP(D227,'EMPLOYEE-MGT'!$A$1:$D$30,4,FALSE)</f>
        <v>0</v>
      </c>
      <c r="F227" s="34">
        <f>VLOOKUP(D227,'EMPLOYEE-MGT'!$A$1:$D$26,2,FALSE)</f>
        <v>0</v>
      </c>
      <c r="G227" s="37"/>
      <c r="J227" s="20" t="b">
        <f t="shared" si="19"/>
        <v>0</v>
      </c>
      <c r="K227">
        <f t="shared" si="17"/>
        <v>0</v>
      </c>
      <c r="L227" s="5">
        <f>VLOOKUP(D227,'EMPLOYEE-MGT'!$A$5:$D$29,3,FALSE)</f>
        <v>0</v>
      </c>
      <c r="M227" s="29">
        <f t="shared" si="18"/>
        <v>0</v>
      </c>
    </row>
    <row r="228" spans="1:13" ht="15.75">
      <c r="A228" s="31">
        <v>45491</v>
      </c>
      <c r="B228" s="33">
        <v>45492</v>
      </c>
      <c r="D228" s="10" t="s">
        <v>36</v>
      </c>
      <c r="E228" s="34">
        <f>VLOOKUP(D228,'EMPLOYEE-MGT'!$A$1:$D$30,4,FALSE)</f>
        <v>0</v>
      </c>
      <c r="F228" s="34">
        <f>VLOOKUP(D228,'EMPLOYEE-MGT'!$A$1:$D$26,2,FALSE)</f>
        <v>0</v>
      </c>
      <c r="G228" s="37"/>
      <c r="J228" s="20" t="b">
        <f t="shared" si="19"/>
        <v>0</v>
      </c>
      <c r="K228">
        <f t="shared" si="17"/>
        <v>0</v>
      </c>
      <c r="L228" s="5">
        <f>VLOOKUP(D228,'EMPLOYEE-MGT'!$A$5:$D$29,3,FALSE)</f>
        <v>0</v>
      </c>
      <c r="M228" s="29">
        <f t="shared" si="18"/>
        <v>0</v>
      </c>
    </row>
    <row r="229" spans="1:13" ht="15.75">
      <c r="A229" s="31">
        <v>45492</v>
      </c>
      <c r="B229" s="33">
        <v>45492</v>
      </c>
      <c r="D229" s="10" t="s">
        <v>36</v>
      </c>
      <c r="E229" s="34">
        <f>VLOOKUP(D229,'EMPLOYEE-MGT'!$A$1:$D$30,4,FALSE)</f>
        <v>0</v>
      </c>
      <c r="F229" s="34">
        <f>VLOOKUP(D229,'EMPLOYEE-MGT'!$A$1:$D$26,2,FALSE)</f>
        <v>0</v>
      </c>
      <c r="G229" s="37"/>
      <c r="J229" s="20" t="b">
        <f t="shared" si="19"/>
        <v>0</v>
      </c>
      <c r="K229">
        <f t="shared" si="17"/>
        <v>0</v>
      </c>
      <c r="L229" s="5">
        <f>VLOOKUP(D229,'EMPLOYEE-MGT'!$A$5:$D$29,3,FALSE)</f>
        <v>0</v>
      </c>
      <c r="M229" s="29">
        <f t="shared" si="18"/>
        <v>0</v>
      </c>
    </row>
    <row r="230" spans="1:13" ht="15.75">
      <c r="A230" s="31">
        <v>45492</v>
      </c>
      <c r="B230" s="33">
        <v>45492</v>
      </c>
      <c r="D230" s="10" t="s">
        <v>36</v>
      </c>
      <c r="E230" s="34">
        <f>VLOOKUP(D230,'EMPLOYEE-MGT'!$A$1:$D$30,4,FALSE)</f>
        <v>0</v>
      </c>
      <c r="F230" s="34">
        <f>VLOOKUP(D230,'EMPLOYEE-MGT'!$A$1:$D$26,2,FALSE)</f>
        <v>0</v>
      </c>
      <c r="G230" s="37"/>
      <c r="J230" s="20" t="b">
        <f t="shared" si="19"/>
        <v>0</v>
      </c>
      <c r="K230">
        <f t="shared" si="17"/>
        <v>0</v>
      </c>
      <c r="L230" s="5">
        <f>VLOOKUP(D230,'EMPLOYEE-MGT'!$A$5:$D$29,3,FALSE)</f>
        <v>0</v>
      </c>
      <c r="M230" s="29">
        <f t="shared" si="18"/>
        <v>0</v>
      </c>
    </row>
    <row r="231" spans="1:13" ht="15.75">
      <c r="A231" s="31">
        <v>45492</v>
      </c>
      <c r="B231" s="33">
        <v>45492</v>
      </c>
      <c r="D231" s="10" t="s">
        <v>36</v>
      </c>
      <c r="E231" s="34">
        <f>VLOOKUP(D231,'EMPLOYEE-MGT'!$A$1:$D$30,4,FALSE)</f>
        <v>0</v>
      </c>
      <c r="F231" s="34">
        <f>VLOOKUP(D231,'EMPLOYEE-MGT'!$A$1:$D$26,2,FALSE)</f>
        <v>0</v>
      </c>
      <c r="G231" s="37"/>
      <c r="J231" s="20" t="b">
        <f t="shared" si="19"/>
        <v>0</v>
      </c>
      <c r="K231">
        <f t="shared" si="17"/>
        <v>0</v>
      </c>
      <c r="L231" s="5">
        <f>VLOOKUP(D231,'EMPLOYEE-MGT'!$A$5:$D$29,3,FALSE)</f>
        <v>0</v>
      </c>
      <c r="M231" s="29">
        <f t="shared" si="18"/>
        <v>0</v>
      </c>
    </row>
    <row r="232" spans="1:13" ht="15.75">
      <c r="A232" s="31">
        <v>45492</v>
      </c>
      <c r="B232" s="33">
        <v>45492</v>
      </c>
      <c r="D232" s="10" t="s">
        <v>36</v>
      </c>
      <c r="E232" s="34">
        <f>VLOOKUP(D232,'EMPLOYEE-MGT'!$A$1:$D$30,4,FALSE)</f>
        <v>0</v>
      </c>
      <c r="F232" s="34">
        <f>VLOOKUP(D232,'EMPLOYEE-MGT'!$A$1:$D$26,2,FALSE)</f>
        <v>0</v>
      </c>
      <c r="G232" s="37"/>
      <c r="J232" s="20" t="b">
        <f t="shared" si="19"/>
        <v>0</v>
      </c>
      <c r="K232">
        <f t="shared" si="17"/>
        <v>0</v>
      </c>
      <c r="L232" s="5">
        <f>VLOOKUP(D232,'EMPLOYEE-MGT'!$A$5:$D$29,3,FALSE)</f>
        <v>0</v>
      </c>
      <c r="M232" s="29">
        <f t="shared" si="18"/>
        <v>0</v>
      </c>
    </row>
    <row r="233" spans="1:13" ht="15.75">
      <c r="A233" s="31">
        <v>45492</v>
      </c>
      <c r="B233" s="33">
        <v>45492</v>
      </c>
      <c r="D233" s="10" t="s">
        <v>36</v>
      </c>
      <c r="E233" s="34">
        <f>VLOOKUP(D233,'EMPLOYEE-MGT'!$A$1:$D$30,4,FALSE)</f>
        <v>0</v>
      </c>
      <c r="F233" s="34">
        <f>VLOOKUP(D233,'EMPLOYEE-MGT'!$A$1:$D$26,2,FALSE)</f>
        <v>0</v>
      </c>
      <c r="G233" s="37"/>
      <c r="J233" s="20" t="b">
        <f t="shared" si="19"/>
        <v>0</v>
      </c>
      <c r="K233">
        <f t="shared" si="17"/>
        <v>0</v>
      </c>
      <c r="L233" s="5">
        <f>VLOOKUP(D233,'EMPLOYEE-MGT'!$A$5:$D$29,3,FALSE)</f>
        <v>0</v>
      </c>
      <c r="M233" s="29">
        <f t="shared" si="18"/>
        <v>0</v>
      </c>
    </row>
    <row r="234" spans="1:13" ht="15.75">
      <c r="A234" s="31">
        <v>45492</v>
      </c>
      <c r="B234" s="33">
        <v>45493</v>
      </c>
      <c r="D234" s="10" t="s">
        <v>36</v>
      </c>
      <c r="E234" s="34">
        <f>VLOOKUP(D234,'EMPLOYEE-MGT'!$A$1:$D$30,4,FALSE)</f>
        <v>0</v>
      </c>
      <c r="F234" s="34">
        <f>VLOOKUP(D234,'EMPLOYEE-MGT'!$A$1:$D$26,2,FALSE)</f>
        <v>0</v>
      </c>
      <c r="G234" s="37"/>
      <c r="J234" s="20" t="b">
        <f t="shared" si="19"/>
        <v>0</v>
      </c>
      <c r="K234">
        <f t="shared" si="17"/>
        <v>0</v>
      </c>
      <c r="L234" s="5">
        <f>VLOOKUP(D234,'EMPLOYEE-MGT'!$A$5:$D$29,3,FALSE)</f>
        <v>0</v>
      </c>
      <c r="M234" s="29">
        <f t="shared" si="18"/>
        <v>0</v>
      </c>
    </row>
    <row r="235" spans="1:13" ht="15.75">
      <c r="A235" s="31">
        <v>45492</v>
      </c>
      <c r="B235" s="33">
        <v>45493</v>
      </c>
      <c r="D235" s="10" t="s">
        <v>36</v>
      </c>
      <c r="E235" s="34">
        <f>VLOOKUP(D235,'EMPLOYEE-MGT'!$A$1:$D$30,4,FALSE)</f>
        <v>0</v>
      </c>
      <c r="F235" s="34">
        <f>VLOOKUP(D235,'EMPLOYEE-MGT'!$A$1:$D$26,2,FALSE)</f>
        <v>0</v>
      </c>
      <c r="G235" s="37"/>
      <c r="J235" s="20" t="b">
        <f t="shared" si="19"/>
        <v>0</v>
      </c>
      <c r="K235">
        <f t="shared" si="17"/>
        <v>0</v>
      </c>
      <c r="L235" s="5">
        <f>VLOOKUP(D235,'EMPLOYEE-MGT'!$A$5:$D$29,3,FALSE)</f>
        <v>0</v>
      </c>
      <c r="M235" s="29">
        <f t="shared" si="18"/>
        <v>0</v>
      </c>
    </row>
    <row r="236" spans="1:13" ht="15.75">
      <c r="A236" s="31">
        <v>45492</v>
      </c>
      <c r="B236" s="33">
        <v>45493</v>
      </c>
      <c r="D236" s="10" t="s">
        <v>36</v>
      </c>
      <c r="E236" s="34">
        <f>VLOOKUP(D236,'EMPLOYEE-MGT'!$A$1:$D$30,4,FALSE)</f>
        <v>0</v>
      </c>
      <c r="F236" s="34">
        <f>VLOOKUP(D236,'EMPLOYEE-MGT'!$A$1:$D$26,2,FALSE)</f>
        <v>0</v>
      </c>
      <c r="G236" s="37"/>
      <c r="J236" s="20" t="b">
        <f t="shared" si="19"/>
        <v>0</v>
      </c>
      <c r="K236">
        <f t="shared" si="17"/>
        <v>0</v>
      </c>
      <c r="L236" s="5">
        <f>VLOOKUP(D236,'EMPLOYEE-MGT'!$A$5:$D$29,3,FALSE)</f>
        <v>0</v>
      </c>
      <c r="M236" s="29">
        <f t="shared" si="18"/>
        <v>0</v>
      </c>
    </row>
    <row r="237" spans="1:13" ht="15.75">
      <c r="A237" s="31">
        <v>45492</v>
      </c>
      <c r="B237" s="33">
        <v>45493</v>
      </c>
      <c r="D237" s="10" t="s">
        <v>36</v>
      </c>
      <c r="E237" s="34">
        <f>VLOOKUP(D237,'EMPLOYEE-MGT'!$A$1:$D$30,4,FALSE)</f>
        <v>0</v>
      </c>
      <c r="F237" s="34">
        <f>VLOOKUP(D237,'EMPLOYEE-MGT'!$A$1:$D$26,2,FALSE)</f>
        <v>0</v>
      </c>
      <c r="G237" s="37"/>
      <c r="J237" s="20" t="b">
        <f t="shared" si="19"/>
        <v>0</v>
      </c>
      <c r="K237">
        <f t="shared" si="17"/>
        <v>0</v>
      </c>
      <c r="L237" s="5">
        <f>VLOOKUP(D237,'EMPLOYEE-MGT'!$A$5:$D$29,3,FALSE)</f>
        <v>0</v>
      </c>
      <c r="M237" s="29">
        <f t="shared" si="18"/>
        <v>0</v>
      </c>
    </row>
    <row r="238" spans="1:13" ht="15.75">
      <c r="A238" s="31">
        <v>45492</v>
      </c>
      <c r="B238" s="33">
        <v>45493</v>
      </c>
      <c r="D238" s="10" t="s">
        <v>36</v>
      </c>
      <c r="E238" s="34">
        <f>VLOOKUP(D238,'EMPLOYEE-MGT'!$A$1:$D$30,4,FALSE)</f>
        <v>0</v>
      </c>
      <c r="F238" s="34">
        <f>VLOOKUP(D238,'EMPLOYEE-MGT'!$A$1:$D$26,2,FALSE)</f>
        <v>0</v>
      </c>
      <c r="G238" s="37"/>
      <c r="J238" s="20" t="b">
        <f t="shared" si="19"/>
        <v>0</v>
      </c>
      <c r="K238">
        <f t="shared" si="17"/>
        <v>0</v>
      </c>
      <c r="L238" s="5">
        <f>VLOOKUP(D238,'EMPLOYEE-MGT'!$A$5:$D$29,3,FALSE)</f>
        <v>0</v>
      </c>
      <c r="M238" s="29">
        <f t="shared" si="18"/>
        <v>0</v>
      </c>
    </row>
    <row r="239" spans="1:13" ht="15.75">
      <c r="A239" s="31">
        <v>45493</v>
      </c>
      <c r="B239" s="33">
        <v>45493</v>
      </c>
      <c r="D239" s="10" t="s">
        <v>36</v>
      </c>
      <c r="E239" s="34">
        <f>VLOOKUP(D239,'EMPLOYEE-MGT'!$A$1:$D$30,4,FALSE)</f>
        <v>0</v>
      </c>
      <c r="F239" s="34">
        <f>VLOOKUP(D239,'EMPLOYEE-MGT'!$A$1:$D$26,2,FALSE)</f>
        <v>0</v>
      </c>
      <c r="G239" s="37"/>
      <c r="J239" s="20" t="b">
        <f t="shared" si="19"/>
        <v>0</v>
      </c>
      <c r="K239">
        <f t="shared" si="17"/>
        <v>0</v>
      </c>
      <c r="L239" s="5">
        <f>VLOOKUP(D239,'EMPLOYEE-MGT'!$A$5:$D$29,3,FALSE)</f>
        <v>0</v>
      </c>
      <c r="M239" s="29">
        <f t="shared" si="18"/>
        <v>0</v>
      </c>
    </row>
    <row r="240" spans="1:13" ht="15.75">
      <c r="A240" s="31">
        <v>45493</v>
      </c>
      <c r="B240" s="33">
        <v>45493</v>
      </c>
      <c r="D240" s="10" t="s">
        <v>36</v>
      </c>
      <c r="E240" s="34">
        <f>VLOOKUP(D240,'EMPLOYEE-MGT'!$A$1:$D$30,4,FALSE)</f>
        <v>0</v>
      </c>
      <c r="F240" s="34">
        <f>VLOOKUP(D240,'EMPLOYEE-MGT'!$A$1:$D$26,2,FALSE)</f>
        <v>0</v>
      </c>
      <c r="G240" s="37"/>
      <c r="J240" s="20" t="b">
        <f t="shared" si="19"/>
        <v>0</v>
      </c>
      <c r="K240">
        <f t="shared" si="17"/>
        <v>0</v>
      </c>
      <c r="L240" s="5">
        <f>VLOOKUP(D240,'EMPLOYEE-MGT'!$A$5:$D$29,3,FALSE)</f>
        <v>0</v>
      </c>
      <c r="M240" s="29">
        <f t="shared" si="18"/>
        <v>0</v>
      </c>
    </row>
    <row r="241" spans="1:13" ht="15.75">
      <c r="A241" s="31">
        <v>45493</v>
      </c>
      <c r="B241" s="33">
        <v>45493</v>
      </c>
      <c r="D241" s="10" t="s">
        <v>36</v>
      </c>
      <c r="E241" s="34">
        <f>VLOOKUP(D241,'EMPLOYEE-MGT'!$A$1:$D$30,4,FALSE)</f>
        <v>0</v>
      </c>
      <c r="F241" s="34">
        <f>VLOOKUP(D241,'EMPLOYEE-MGT'!$A$1:$D$26,2,FALSE)</f>
        <v>0</v>
      </c>
      <c r="G241" s="37"/>
      <c r="J241" s="20" t="b">
        <f t="shared" si="19"/>
        <v>0</v>
      </c>
      <c r="K241">
        <f t="shared" si="17"/>
        <v>0</v>
      </c>
      <c r="L241" s="5">
        <f>VLOOKUP(D241,'EMPLOYEE-MGT'!$A$5:$D$29,3,FALSE)</f>
        <v>0</v>
      </c>
      <c r="M241" s="29">
        <f t="shared" si="18"/>
        <v>0</v>
      </c>
    </row>
    <row r="242" spans="1:13" ht="15.75">
      <c r="A242" s="31">
        <v>45493</v>
      </c>
      <c r="B242" s="33">
        <v>45493</v>
      </c>
      <c r="D242" s="10" t="s">
        <v>36</v>
      </c>
      <c r="E242" s="34">
        <f>VLOOKUP(D242,'EMPLOYEE-MGT'!$A$1:$D$30,4,FALSE)</f>
        <v>0</v>
      </c>
      <c r="F242" s="34">
        <f>VLOOKUP(D242,'EMPLOYEE-MGT'!$A$1:$D$26,2,FALSE)</f>
        <v>0</v>
      </c>
      <c r="G242" s="37"/>
      <c r="J242" s="20" t="b">
        <f t="shared" si="19"/>
        <v>0</v>
      </c>
      <c r="K242">
        <f t="shared" si="17"/>
        <v>0</v>
      </c>
      <c r="L242" s="5">
        <f>VLOOKUP(D242,'EMPLOYEE-MGT'!$A$5:$D$29,3,FALSE)</f>
        <v>0</v>
      </c>
      <c r="M242" s="29">
        <f t="shared" si="18"/>
        <v>0</v>
      </c>
    </row>
    <row r="243" spans="1:13" ht="15.75">
      <c r="A243" s="31">
        <v>45493</v>
      </c>
      <c r="B243" s="33">
        <v>45493</v>
      </c>
      <c r="D243" s="10" t="s">
        <v>36</v>
      </c>
      <c r="E243" s="34">
        <f>VLOOKUP(D243,'EMPLOYEE-MGT'!$A$1:$D$30,4,FALSE)</f>
        <v>0</v>
      </c>
      <c r="F243" s="34">
        <f>VLOOKUP(D243,'EMPLOYEE-MGT'!$A$1:$D$26,2,FALSE)</f>
        <v>0</v>
      </c>
      <c r="G243" s="37"/>
      <c r="J243" s="20" t="b">
        <f t="shared" si="19"/>
        <v>0</v>
      </c>
      <c r="K243">
        <f t="shared" si="17"/>
        <v>0</v>
      </c>
      <c r="L243" s="5">
        <f>VLOOKUP(D243,'EMPLOYEE-MGT'!$A$5:$D$29,3,FALSE)</f>
        <v>0</v>
      </c>
      <c r="M243" s="29">
        <f t="shared" si="18"/>
        <v>0</v>
      </c>
    </row>
    <row r="244" spans="1:13" ht="15.75">
      <c r="A244" s="31">
        <v>45493</v>
      </c>
      <c r="B244" s="33">
        <v>45494</v>
      </c>
      <c r="D244" s="10" t="s">
        <v>36</v>
      </c>
      <c r="E244" s="34">
        <f>VLOOKUP(D244,'EMPLOYEE-MGT'!$A$1:$D$30,4,FALSE)</f>
        <v>0</v>
      </c>
      <c r="F244" s="34">
        <f>VLOOKUP(D244,'EMPLOYEE-MGT'!$A$1:$D$26,2,FALSE)</f>
        <v>0</v>
      </c>
      <c r="G244" s="37"/>
      <c r="J244" s="20" t="b">
        <f t="shared" si="19"/>
        <v>0</v>
      </c>
      <c r="K244">
        <f t="shared" si="17"/>
        <v>0</v>
      </c>
      <c r="L244" s="5">
        <f>VLOOKUP(D244,'EMPLOYEE-MGT'!$A$5:$D$29,3,FALSE)</f>
        <v>0</v>
      </c>
      <c r="M244" s="29">
        <f t="shared" si="18"/>
        <v>0</v>
      </c>
    </row>
    <row r="245" spans="1:13" ht="15.75">
      <c r="A245" s="31">
        <v>45493</v>
      </c>
      <c r="B245" s="33">
        <v>45494</v>
      </c>
      <c r="D245" s="10" t="s">
        <v>36</v>
      </c>
      <c r="E245" s="34">
        <f>VLOOKUP(D245,'EMPLOYEE-MGT'!$A$1:$D$30,4,FALSE)</f>
        <v>0</v>
      </c>
      <c r="F245" s="34">
        <f>VLOOKUP(D245,'EMPLOYEE-MGT'!$A$1:$D$26,2,FALSE)</f>
        <v>0</v>
      </c>
      <c r="G245" s="37"/>
      <c r="J245" s="20" t="b">
        <f t="shared" si="19"/>
        <v>0</v>
      </c>
      <c r="K245">
        <f t="shared" si="17"/>
        <v>0</v>
      </c>
      <c r="L245" s="5">
        <f>VLOOKUP(D245,'EMPLOYEE-MGT'!$A$5:$D$29,3,FALSE)</f>
        <v>0</v>
      </c>
      <c r="M245" s="29">
        <f t="shared" si="18"/>
        <v>0</v>
      </c>
    </row>
    <row r="246" spans="1:13" ht="15.75">
      <c r="A246" s="31">
        <v>45493</v>
      </c>
      <c r="B246" s="33">
        <v>45494</v>
      </c>
      <c r="D246" s="10" t="s">
        <v>36</v>
      </c>
      <c r="E246" s="34">
        <f>VLOOKUP(D246,'EMPLOYEE-MGT'!$A$1:$D$30,4,FALSE)</f>
        <v>0</v>
      </c>
      <c r="F246" s="34">
        <f>VLOOKUP(D246,'EMPLOYEE-MGT'!$A$1:$D$26,2,FALSE)</f>
        <v>0</v>
      </c>
      <c r="G246" s="37"/>
      <c r="J246" s="20" t="b">
        <f t="shared" si="19"/>
        <v>0</v>
      </c>
      <c r="K246">
        <f t="shared" ref="K246:K277" si="20">MOD(I246-H246,1)*24</f>
        <v>0</v>
      </c>
      <c r="L246" s="5">
        <f>VLOOKUP(D246,'EMPLOYEE-MGT'!$A$5:$D$29,3,FALSE)</f>
        <v>0</v>
      </c>
      <c r="M246" s="29">
        <f t="shared" ref="M246:M277" si="21">L246*K246</f>
        <v>0</v>
      </c>
    </row>
    <row r="247" spans="1:13" ht="15.75">
      <c r="A247" s="31">
        <v>45493</v>
      </c>
      <c r="B247" s="33">
        <v>45494</v>
      </c>
      <c r="D247" s="10" t="s">
        <v>36</v>
      </c>
      <c r="E247" s="34">
        <f>VLOOKUP(D247,'EMPLOYEE-MGT'!$A$1:$D$30,4,FALSE)</f>
        <v>0</v>
      </c>
      <c r="F247" s="34">
        <f>VLOOKUP(D247,'EMPLOYEE-MGT'!$A$1:$D$26,2,FALSE)</f>
        <v>0</v>
      </c>
      <c r="G247" s="37"/>
      <c r="J247" s="20" t="b">
        <f t="shared" si="19"/>
        <v>0</v>
      </c>
      <c r="K247">
        <f t="shared" si="20"/>
        <v>0</v>
      </c>
      <c r="L247" s="5">
        <f>VLOOKUP(D247,'EMPLOYEE-MGT'!$A$5:$D$29,3,FALSE)</f>
        <v>0</v>
      </c>
      <c r="M247" s="29">
        <f t="shared" si="21"/>
        <v>0</v>
      </c>
    </row>
    <row r="248" spans="1:13" ht="15.75">
      <c r="A248" s="31">
        <v>45493</v>
      </c>
      <c r="B248" s="33">
        <v>45494</v>
      </c>
      <c r="D248" s="10" t="s">
        <v>36</v>
      </c>
      <c r="E248" s="34">
        <f>VLOOKUP(D248,'EMPLOYEE-MGT'!$A$1:$D$30,4,FALSE)</f>
        <v>0</v>
      </c>
      <c r="F248" s="34">
        <f>VLOOKUP(D248,'EMPLOYEE-MGT'!$A$1:$D$26,2,FALSE)</f>
        <v>0</v>
      </c>
      <c r="G248" s="37"/>
      <c r="J248" s="20" t="b">
        <f t="shared" si="19"/>
        <v>0</v>
      </c>
      <c r="K248">
        <f t="shared" si="20"/>
        <v>0</v>
      </c>
      <c r="L248" s="5">
        <f>VLOOKUP(D248,'EMPLOYEE-MGT'!$A$5:$D$29,3,FALSE)</f>
        <v>0</v>
      </c>
      <c r="M248" s="29">
        <f t="shared" si="21"/>
        <v>0</v>
      </c>
    </row>
    <row r="249" spans="1:13" ht="15.75">
      <c r="A249" s="31">
        <v>45494</v>
      </c>
      <c r="B249" s="33">
        <v>45494</v>
      </c>
      <c r="D249" s="10" t="s">
        <v>36</v>
      </c>
      <c r="E249" s="34">
        <f>VLOOKUP(D249,'EMPLOYEE-MGT'!$A$1:$D$30,4,FALSE)</f>
        <v>0</v>
      </c>
      <c r="F249" s="34">
        <f>VLOOKUP(D249,'EMPLOYEE-MGT'!$A$1:$D$26,2,FALSE)</f>
        <v>0</v>
      </c>
      <c r="G249" s="37"/>
      <c r="J249" s="20" t="b">
        <f t="shared" si="19"/>
        <v>0</v>
      </c>
      <c r="K249">
        <f t="shared" si="20"/>
        <v>0</v>
      </c>
      <c r="L249" s="5">
        <f>VLOOKUP(D249,'EMPLOYEE-MGT'!$A$5:$D$29,3,FALSE)</f>
        <v>0</v>
      </c>
      <c r="M249" s="29">
        <f t="shared" si="21"/>
        <v>0</v>
      </c>
    </row>
    <row r="250" spans="1:13" ht="15.75">
      <c r="A250" s="31">
        <v>45494</v>
      </c>
      <c r="B250" s="33">
        <v>45494</v>
      </c>
      <c r="D250" s="10" t="s">
        <v>36</v>
      </c>
      <c r="E250" s="34">
        <f>VLOOKUP(D250,'EMPLOYEE-MGT'!$A$1:$D$30,4,FALSE)</f>
        <v>0</v>
      </c>
      <c r="F250" s="34">
        <f>VLOOKUP(D250,'EMPLOYEE-MGT'!$A$1:$D$26,2,FALSE)</f>
        <v>0</v>
      </c>
      <c r="G250" s="37"/>
      <c r="J250" s="20" t="b">
        <f t="shared" si="19"/>
        <v>0</v>
      </c>
      <c r="K250">
        <f t="shared" si="20"/>
        <v>0</v>
      </c>
      <c r="L250" s="5">
        <f>VLOOKUP(D250,'EMPLOYEE-MGT'!$A$5:$D$29,3,FALSE)</f>
        <v>0</v>
      </c>
      <c r="M250" s="29">
        <f t="shared" si="21"/>
        <v>0</v>
      </c>
    </row>
    <row r="251" spans="1:13" ht="15.75">
      <c r="A251" s="31">
        <v>45494</v>
      </c>
      <c r="B251" s="33">
        <v>45494</v>
      </c>
      <c r="D251" s="10" t="s">
        <v>36</v>
      </c>
      <c r="E251" s="34">
        <f>VLOOKUP(D251,'EMPLOYEE-MGT'!$A$1:$D$30,4,FALSE)</f>
        <v>0</v>
      </c>
      <c r="F251" s="34">
        <f>VLOOKUP(D251,'EMPLOYEE-MGT'!$A$1:$D$26,2,FALSE)</f>
        <v>0</v>
      </c>
      <c r="G251" s="37"/>
      <c r="J251" s="20" t="b">
        <f t="shared" si="19"/>
        <v>0</v>
      </c>
      <c r="K251">
        <f t="shared" si="20"/>
        <v>0</v>
      </c>
      <c r="L251" s="5">
        <f>VLOOKUP(D251,'EMPLOYEE-MGT'!$A$5:$D$29,3,FALSE)</f>
        <v>0</v>
      </c>
      <c r="M251" s="29">
        <f t="shared" si="21"/>
        <v>0</v>
      </c>
    </row>
    <row r="252" spans="1:13" ht="15.75">
      <c r="A252" s="31">
        <v>45494</v>
      </c>
      <c r="B252" s="33">
        <v>45494</v>
      </c>
      <c r="D252" s="10" t="s">
        <v>36</v>
      </c>
      <c r="E252" s="34">
        <f>VLOOKUP(D252,'EMPLOYEE-MGT'!$A$1:$D$30,4,FALSE)</f>
        <v>0</v>
      </c>
      <c r="F252" s="34">
        <f>VLOOKUP(D252,'EMPLOYEE-MGT'!$A$1:$D$26,2,FALSE)</f>
        <v>0</v>
      </c>
      <c r="G252" s="37"/>
      <c r="J252" s="20" t="b">
        <f t="shared" si="19"/>
        <v>0</v>
      </c>
      <c r="K252">
        <f t="shared" si="20"/>
        <v>0</v>
      </c>
      <c r="L252" s="5">
        <f>VLOOKUP(D252,'EMPLOYEE-MGT'!$A$5:$D$29,3,FALSE)</f>
        <v>0</v>
      </c>
      <c r="M252" s="29">
        <f t="shared" si="21"/>
        <v>0</v>
      </c>
    </row>
    <row r="253" spans="1:13" ht="15.75">
      <c r="A253" s="31">
        <v>45494</v>
      </c>
      <c r="B253" s="33">
        <v>45494</v>
      </c>
      <c r="D253" s="10" t="s">
        <v>36</v>
      </c>
      <c r="E253" s="34">
        <f>VLOOKUP(D253,'EMPLOYEE-MGT'!$A$1:$D$30,4,FALSE)</f>
        <v>0</v>
      </c>
      <c r="F253" s="34">
        <f>VLOOKUP(D253,'EMPLOYEE-MGT'!$A$1:$D$26,2,FALSE)</f>
        <v>0</v>
      </c>
      <c r="G253" s="37"/>
      <c r="J253" s="20" t="b">
        <f t="shared" si="19"/>
        <v>0</v>
      </c>
      <c r="K253">
        <f t="shared" si="20"/>
        <v>0</v>
      </c>
      <c r="L253" s="5">
        <f>VLOOKUP(D253,'EMPLOYEE-MGT'!$A$5:$D$29,3,FALSE)</f>
        <v>0</v>
      </c>
      <c r="M253" s="29">
        <f t="shared" si="21"/>
        <v>0</v>
      </c>
    </row>
    <row r="254" spans="1:13" ht="15.75">
      <c r="A254" s="31">
        <v>45494</v>
      </c>
      <c r="B254" s="33">
        <v>45495</v>
      </c>
      <c r="D254" s="10" t="s">
        <v>36</v>
      </c>
      <c r="E254" s="34">
        <f>VLOOKUP(D254,'EMPLOYEE-MGT'!$A$1:$D$30,4,FALSE)</f>
        <v>0</v>
      </c>
      <c r="F254" s="34">
        <f>VLOOKUP(D254,'EMPLOYEE-MGT'!$A$1:$D$26,2,FALSE)</f>
        <v>0</v>
      </c>
      <c r="G254" s="37"/>
      <c r="J254" s="20" t="b">
        <f t="shared" si="19"/>
        <v>0</v>
      </c>
      <c r="K254">
        <f t="shared" si="20"/>
        <v>0</v>
      </c>
      <c r="L254" s="5">
        <f>VLOOKUP(D254,'EMPLOYEE-MGT'!$A$5:$D$29,3,FALSE)</f>
        <v>0</v>
      </c>
      <c r="M254" s="29">
        <f t="shared" si="21"/>
        <v>0</v>
      </c>
    </row>
    <row r="255" spans="1:13" ht="15.75">
      <c r="A255" s="31">
        <v>45494</v>
      </c>
      <c r="B255" s="33">
        <v>45495</v>
      </c>
      <c r="D255" s="10" t="s">
        <v>36</v>
      </c>
      <c r="E255" s="34">
        <f>VLOOKUP(D255,'EMPLOYEE-MGT'!$A$1:$D$30,4,FALSE)</f>
        <v>0</v>
      </c>
      <c r="F255" s="34">
        <f>VLOOKUP(D255,'EMPLOYEE-MGT'!$A$1:$D$26,2,FALSE)</f>
        <v>0</v>
      </c>
      <c r="G255" s="37"/>
      <c r="J255" s="20" t="b">
        <f t="shared" si="19"/>
        <v>0</v>
      </c>
      <c r="K255">
        <f t="shared" si="20"/>
        <v>0</v>
      </c>
      <c r="L255" s="5">
        <f>VLOOKUP(D255,'EMPLOYEE-MGT'!$A$5:$D$29,3,FALSE)</f>
        <v>0</v>
      </c>
      <c r="M255" s="29">
        <f t="shared" si="21"/>
        <v>0</v>
      </c>
    </row>
    <row r="256" spans="1:13" ht="15.75">
      <c r="A256" s="31">
        <v>45494</v>
      </c>
      <c r="B256" s="33">
        <v>45495</v>
      </c>
      <c r="D256" s="10" t="s">
        <v>36</v>
      </c>
      <c r="E256" s="34">
        <f>VLOOKUP(D256,'EMPLOYEE-MGT'!$A$1:$D$30,4,FALSE)</f>
        <v>0</v>
      </c>
      <c r="F256" s="34">
        <f>VLOOKUP(D256,'EMPLOYEE-MGT'!$A$1:$D$26,2,FALSE)</f>
        <v>0</v>
      </c>
      <c r="G256" s="37"/>
      <c r="J256" s="20" t="b">
        <f t="shared" si="19"/>
        <v>0</v>
      </c>
      <c r="K256">
        <f t="shared" si="20"/>
        <v>0</v>
      </c>
      <c r="L256" s="5">
        <f>VLOOKUP(D256,'EMPLOYEE-MGT'!$A$5:$D$29,3,FALSE)</f>
        <v>0</v>
      </c>
      <c r="M256" s="29">
        <f t="shared" si="21"/>
        <v>0</v>
      </c>
    </row>
    <row r="257" spans="1:13" ht="15.75">
      <c r="A257" s="31">
        <v>45494</v>
      </c>
      <c r="B257" s="33">
        <v>45495</v>
      </c>
      <c r="D257" s="10" t="s">
        <v>36</v>
      </c>
      <c r="E257" s="34">
        <f>VLOOKUP(D257,'EMPLOYEE-MGT'!$A$1:$D$30,4,FALSE)</f>
        <v>0</v>
      </c>
      <c r="F257" s="34">
        <f>VLOOKUP(D257,'EMPLOYEE-MGT'!$A$1:$D$26,2,FALSE)</f>
        <v>0</v>
      </c>
      <c r="G257" s="37"/>
      <c r="J257" s="20" t="b">
        <f t="shared" si="19"/>
        <v>0</v>
      </c>
      <c r="K257">
        <f t="shared" si="20"/>
        <v>0</v>
      </c>
      <c r="L257" s="5">
        <f>VLOOKUP(D257,'EMPLOYEE-MGT'!$A$5:$D$29,3,FALSE)</f>
        <v>0</v>
      </c>
      <c r="M257" s="29">
        <f t="shared" si="21"/>
        <v>0</v>
      </c>
    </row>
    <row r="258" spans="1:13" ht="15.75">
      <c r="A258" s="31">
        <v>45494</v>
      </c>
      <c r="B258" s="33">
        <v>45495</v>
      </c>
      <c r="D258" s="10" t="s">
        <v>36</v>
      </c>
      <c r="E258" s="34">
        <f>VLOOKUP(D258,'EMPLOYEE-MGT'!$A$1:$D$30,4,FALSE)</f>
        <v>0</v>
      </c>
      <c r="F258" s="34">
        <f>VLOOKUP(D258,'EMPLOYEE-MGT'!$A$1:$D$26,2,FALSE)</f>
        <v>0</v>
      </c>
      <c r="G258" s="37"/>
      <c r="J258" s="20" t="b">
        <f t="shared" si="19"/>
        <v>0</v>
      </c>
      <c r="K258">
        <f t="shared" si="20"/>
        <v>0</v>
      </c>
      <c r="L258" s="5">
        <f>VLOOKUP(D258,'EMPLOYEE-MGT'!$A$5:$D$29,3,FALSE)</f>
        <v>0</v>
      </c>
      <c r="M258" s="29">
        <f t="shared" si="21"/>
        <v>0</v>
      </c>
    </row>
    <row r="259" spans="1:13" ht="15.75">
      <c r="A259" s="31">
        <v>45495</v>
      </c>
      <c r="B259" s="33">
        <v>45495</v>
      </c>
      <c r="D259" s="10" t="s">
        <v>36</v>
      </c>
      <c r="E259" s="34">
        <f>VLOOKUP(D259,'EMPLOYEE-MGT'!$A$1:$D$30,4,FALSE)</f>
        <v>0</v>
      </c>
      <c r="F259" s="34">
        <f>VLOOKUP(D259,'EMPLOYEE-MGT'!$A$1:$D$26,2,FALSE)</f>
        <v>0</v>
      </c>
      <c r="G259" s="37"/>
      <c r="J259" s="20" t="b">
        <f t="shared" si="19"/>
        <v>0</v>
      </c>
      <c r="K259">
        <f t="shared" si="20"/>
        <v>0</v>
      </c>
      <c r="L259" s="5">
        <f>VLOOKUP(D259,'EMPLOYEE-MGT'!$A$5:$D$29,3,FALSE)</f>
        <v>0</v>
      </c>
      <c r="M259" s="29">
        <f t="shared" si="21"/>
        <v>0</v>
      </c>
    </row>
    <row r="260" spans="1:13" ht="15.75">
      <c r="A260" s="31">
        <v>45495</v>
      </c>
      <c r="B260" s="33">
        <v>45495</v>
      </c>
      <c r="D260" s="10" t="s">
        <v>36</v>
      </c>
      <c r="E260" s="34">
        <f>VLOOKUP(D260,'EMPLOYEE-MGT'!$A$1:$D$30,4,FALSE)</f>
        <v>0</v>
      </c>
      <c r="F260" s="34">
        <f>VLOOKUP(D260,'EMPLOYEE-MGT'!$A$1:$D$26,2,FALSE)</f>
        <v>0</v>
      </c>
      <c r="G260" s="37"/>
      <c r="J260" s="20" t="b">
        <f t="shared" si="19"/>
        <v>0</v>
      </c>
      <c r="K260">
        <f t="shared" si="20"/>
        <v>0</v>
      </c>
      <c r="L260" s="5">
        <f>VLOOKUP(D260,'EMPLOYEE-MGT'!$A$5:$D$29,3,FALSE)</f>
        <v>0</v>
      </c>
      <c r="M260" s="29">
        <f t="shared" si="21"/>
        <v>0</v>
      </c>
    </row>
    <row r="261" spans="1:13" ht="15.75">
      <c r="A261" s="31">
        <v>45495</v>
      </c>
      <c r="B261" s="33">
        <v>45495</v>
      </c>
      <c r="D261" s="10" t="s">
        <v>36</v>
      </c>
      <c r="E261" s="34">
        <f>VLOOKUP(D261,'EMPLOYEE-MGT'!$A$1:$D$30,4,FALSE)</f>
        <v>0</v>
      </c>
      <c r="F261" s="34">
        <f>VLOOKUP(D261,'EMPLOYEE-MGT'!$A$1:$D$26,2,FALSE)</f>
        <v>0</v>
      </c>
      <c r="G261" s="37"/>
      <c r="J261" s="20" t="b">
        <f t="shared" si="19"/>
        <v>0</v>
      </c>
      <c r="K261">
        <f t="shared" si="20"/>
        <v>0</v>
      </c>
      <c r="L261" s="5">
        <f>VLOOKUP(D261,'EMPLOYEE-MGT'!$A$5:$D$29,3,FALSE)</f>
        <v>0</v>
      </c>
      <c r="M261" s="29">
        <f t="shared" si="21"/>
        <v>0</v>
      </c>
    </row>
    <row r="262" spans="1:13" ht="15.75">
      <c r="A262" s="31">
        <v>45495</v>
      </c>
      <c r="B262" s="33">
        <v>45495</v>
      </c>
      <c r="D262" s="10" t="s">
        <v>36</v>
      </c>
      <c r="E262" s="34">
        <f>VLOOKUP(D262,'EMPLOYEE-MGT'!$A$1:$D$30,4,FALSE)</f>
        <v>0</v>
      </c>
      <c r="F262" s="34">
        <f>VLOOKUP(D262,'EMPLOYEE-MGT'!$A$1:$D$26,2,FALSE)</f>
        <v>0</v>
      </c>
      <c r="G262" s="37"/>
      <c r="J262" s="20" t="b">
        <f t="shared" si="19"/>
        <v>0</v>
      </c>
      <c r="K262">
        <f t="shared" si="20"/>
        <v>0</v>
      </c>
      <c r="L262" s="5">
        <f>VLOOKUP(D262,'EMPLOYEE-MGT'!$A$5:$D$29,3,FALSE)</f>
        <v>0</v>
      </c>
      <c r="M262" s="29">
        <f t="shared" si="21"/>
        <v>0</v>
      </c>
    </row>
    <row r="263" spans="1:13" ht="15.75">
      <c r="A263" s="31">
        <v>45495</v>
      </c>
      <c r="B263" s="33">
        <v>45495</v>
      </c>
      <c r="D263" s="10" t="s">
        <v>36</v>
      </c>
      <c r="E263" s="34">
        <f>VLOOKUP(D263,'EMPLOYEE-MGT'!$A$1:$D$30,4,FALSE)</f>
        <v>0</v>
      </c>
      <c r="F263" s="34">
        <f>VLOOKUP(D263,'EMPLOYEE-MGT'!$A$1:$D$26,2,FALSE)</f>
        <v>0</v>
      </c>
      <c r="G263" s="37"/>
      <c r="J263" s="20" t="b">
        <f t="shared" si="19"/>
        <v>0</v>
      </c>
      <c r="K263">
        <f t="shared" si="20"/>
        <v>0</v>
      </c>
      <c r="L263" s="5">
        <f>VLOOKUP(D263,'EMPLOYEE-MGT'!$A$5:$D$29,3,FALSE)</f>
        <v>0</v>
      </c>
      <c r="M263" s="29">
        <f t="shared" si="21"/>
        <v>0</v>
      </c>
    </row>
    <row r="264" spans="1:13" ht="15.75">
      <c r="A264" s="31">
        <v>45495</v>
      </c>
      <c r="B264" s="33">
        <v>45496</v>
      </c>
      <c r="D264" s="10" t="s">
        <v>36</v>
      </c>
      <c r="E264" s="34">
        <f>VLOOKUP(D264,'EMPLOYEE-MGT'!$A$1:$D$30,4,FALSE)</f>
        <v>0</v>
      </c>
      <c r="F264" s="34">
        <f>VLOOKUP(D264,'EMPLOYEE-MGT'!$A$1:$D$26,2,FALSE)</f>
        <v>0</v>
      </c>
      <c r="G264" s="37"/>
      <c r="J264" s="20" t="b">
        <f t="shared" si="19"/>
        <v>0</v>
      </c>
      <c r="K264">
        <f t="shared" si="20"/>
        <v>0</v>
      </c>
      <c r="L264" s="5">
        <f>VLOOKUP(D264,'EMPLOYEE-MGT'!$A$5:$D$29,3,FALSE)</f>
        <v>0</v>
      </c>
      <c r="M264" s="29">
        <f t="shared" si="21"/>
        <v>0</v>
      </c>
    </row>
    <row r="265" spans="1:13" ht="15.75">
      <c r="A265" s="31">
        <v>45495</v>
      </c>
      <c r="B265" s="33">
        <v>45496</v>
      </c>
      <c r="D265" s="10" t="s">
        <v>36</v>
      </c>
      <c r="E265" s="34">
        <f>VLOOKUP(D265,'EMPLOYEE-MGT'!$A$1:$D$30,4,FALSE)</f>
        <v>0</v>
      </c>
      <c r="F265" s="34">
        <f>VLOOKUP(D265,'EMPLOYEE-MGT'!$A$1:$D$26,2,FALSE)</f>
        <v>0</v>
      </c>
      <c r="G265" s="37"/>
      <c r="J265" s="20" t="b">
        <f t="shared" si="19"/>
        <v>0</v>
      </c>
      <c r="K265">
        <f t="shared" si="20"/>
        <v>0</v>
      </c>
      <c r="L265" s="5">
        <f>VLOOKUP(D265,'EMPLOYEE-MGT'!$A$5:$D$29,3,FALSE)</f>
        <v>0</v>
      </c>
      <c r="M265" s="29">
        <f t="shared" si="21"/>
        <v>0</v>
      </c>
    </row>
    <row r="266" spans="1:13" ht="15.75">
      <c r="A266" s="31">
        <v>45495</v>
      </c>
      <c r="B266" s="33">
        <v>45496</v>
      </c>
      <c r="D266" s="10" t="s">
        <v>36</v>
      </c>
      <c r="E266" s="34">
        <f>VLOOKUP(D266,'EMPLOYEE-MGT'!$A$1:$D$30,4,FALSE)</f>
        <v>0</v>
      </c>
      <c r="F266" s="34">
        <f>VLOOKUP(D266,'EMPLOYEE-MGT'!$A$1:$D$26,2,FALSE)</f>
        <v>0</v>
      </c>
      <c r="G266" s="37"/>
      <c r="J266" s="20" t="b">
        <f t="shared" si="19"/>
        <v>0</v>
      </c>
      <c r="K266">
        <f t="shared" si="20"/>
        <v>0</v>
      </c>
      <c r="L266" s="5">
        <f>VLOOKUP(D266,'EMPLOYEE-MGT'!$A$5:$D$29,3,FALSE)</f>
        <v>0</v>
      </c>
      <c r="M266" s="29">
        <f t="shared" si="21"/>
        <v>0</v>
      </c>
    </row>
    <row r="267" spans="1:13" ht="15.75">
      <c r="A267" s="31">
        <v>45495</v>
      </c>
      <c r="B267" s="33">
        <v>45496</v>
      </c>
      <c r="D267" s="10" t="s">
        <v>36</v>
      </c>
      <c r="E267" s="34">
        <f>VLOOKUP(D267,'EMPLOYEE-MGT'!$A$1:$D$30,4,FALSE)</f>
        <v>0</v>
      </c>
      <c r="F267" s="34">
        <f>VLOOKUP(D267,'EMPLOYEE-MGT'!$A$1:$D$26,2,FALSE)</f>
        <v>0</v>
      </c>
      <c r="G267" s="37"/>
      <c r="J267" s="20" t="b">
        <f t="shared" si="19"/>
        <v>0</v>
      </c>
      <c r="K267">
        <f t="shared" si="20"/>
        <v>0</v>
      </c>
      <c r="L267" s="5">
        <f>VLOOKUP(D267,'EMPLOYEE-MGT'!$A$5:$D$29,3,FALSE)</f>
        <v>0</v>
      </c>
      <c r="M267" s="29">
        <f t="shared" si="21"/>
        <v>0</v>
      </c>
    </row>
    <row r="268" spans="1:13" ht="15.75">
      <c r="A268" s="31">
        <v>45495</v>
      </c>
      <c r="B268" s="33">
        <v>45496</v>
      </c>
      <c r="D268" s="10" t="s">
        <v>36</v>
      </c>
      <c r="E268" s="34">
        <f>VLOOKUP(D268,'EMPLOYEE-MGT'!$A$1:$D$30,4,FALSE)</f>
        <v>0</v>
      </c>
      <c r="F268" s="34">
        <f>VLOOKUP(D268,'EMPLOYEE-MGT'!$A$1:$D$26,2,FALSE)</f>
        <v>0</v>
      </c>
      <c r="G268" s="37"/>
      <c r="J268" s="20" t="b">
        <f t="shared" si="19"/>
        <v>0</v>
      </c>
      <c r="K268">
        <f t="shared" si="20"/>
        <v>0</v>
      </c>
      <c r="L268" s="5">
        <f>VLOOKUP(D268,'EMPLOYEE-MGT'!$A$5:$D$29,3,FALSE)</f>
        <v>0</v>
      </c>
      <c r="M268" s="29">
        <f t="shared" si="21"/>
        <v>0</v>
      </c>
    </row>
    <row r="269" spans="1:13" ht="15.75">
      <c r="A269" s="31">
        <v>45496</v>
      </c>
      <c r="B269" s="33">
        <v>45496</v>
      </c>
      <c r="D269" s="10" t="s">
        <v>36</v>
      </c>
      <c r="E269" s="34">
        <f>VLOOKUP(D269,'EMPLOYEE-MGT'!$A$1:$D$30,4,FALSE)</f>
        <v>0</v>
      </c>
      <c r="F269" s="34">
        <f>VLOOKUP(D269,'EMPLOYEE-MGT'!$A$1:$D$26,2,FALSE)</f>
        <v>0</v>
      </c>
      <c r="G269" s="37"/>
      <c r="J269" s="20" t="b">
        <f t="shared" si="19"/>
        <v>0</v>
      </c>
      <c r="K269">
        <f t="shared" si="20"/>
        <v>0</v>
      </c>
      <c r="L269" s="5">
        <f>VLOOKUP(D269,'EMPLOYEE-MGT'!$A$5:$D$29,3,FALSE)</f>
        <v>0</v>
      </c>
      <c r="M269" s="29">
        <f t="shared" si="21"/>
        <v>0</v>
      </c>
    </row>
    <row r="270" spans="1:13" ht="15.75">
      <c r="A270" s="31">
        <v>45496</v>
      </c>
      <c r="B270" s="33">
        <v>45496</v>
      </c>
      <c r="D270" s="10" t="s">
        <v>36</v>
      </c>
      <c r="E270" s="34">
        <f>VLOOKUP(D270,'EMPLOYEE-MGT'!$A$1:$D$30,4,FALSE)</f>
        <v>0</v>
      </c>
      <c r="F270" s="34">
        <f>VLOOKUP(D270,'EMPLOYEE-MGT'!$A$1:$D$26,2,FALSE)</f>
        <v>0</v>
      </c>
      <c r="G270" s="37"/>
      <c r="J270" s="20" t="b">
        <f t="shared" si="19"/>
        <v>0</v>
      </c>
      <c r="K270">
        <f t="shared" si="20"/>
        <v>0</v>
      </c>
      <c r="L270" s="5">
        <f>VLOOKUP(D270,'EMPLOYEE-MGT'!$A$5:$D$29,3,FALSE)</f>
        <v>0</v>
      </c>
      <c r="M270" s="29">
        <f t="shared" si="21"/>
        <v>0</v>
      </c>
    </row>
    <row r="271" spans="1:13" ht="15.75">
      <c r="A271" s="31">
        <v>45496</v>
      </c>
      <c r="B271" s="33">
        <v>45496</v>
      </c>
      <c r="D271" s="10" t="s">
        <v>36</v>
      </c>
      <c r="E271" s="34">
        <f>VLOOKUP(D271,'EMPLOYEE-MGT'!$A$1:$D$30,4,FALSE)</f>
        <v>0</v>
      </c>
      <c r="F271" s="34">
        <f>VLOOKUP(D271,'EMPLOYEE-MGT'!$A$1:$D$26,2,FALSE)</f>
        <v>0</v>
      </c>
      <c r="G271" s="37"/>
      <c r="J271" s="20" t="b">
        <f t="shared" si="19"/>
        <v>0</v>
      </c>
      <c r="K271">
        <f t="shared" si="20"/>
        <v>0</v>
      </c>
      <c r="L271" s="5">
        <f>VLOOKUP(D271,'EMPLOYEE-MGT'!$A$5:$D$29,3,FALSE)</f>
        <v>0</v>
      </c>
      <c r="M271" s="29">
        <f t="shared" si="21"/>
        <v>0</v>
      </c>
    </row>
    <row r="272" spans="1:13" ht="15.75">
      <c r="A272" s="31">
        <v>45496</v>
      </c>
      <c r="B272" s="33">
        <v>45496</v>
      </c>
      <c r="D272" s="10" t="s">
        <v>36</v>
      </c>
      <c r="E272" s="34">
        <f>VLOOKUP(D272,'EMPLOYEE-MGT'!$A$1:$D$30,4,FALSE)</f>
        <v>0</v>
      </c>
      <c r="F272" s="34">
        <f>VLOOKUP(D272,'EMPLOYEE-MGT'!$A$1:$D$26,2,FALSE)</f>
        <v>0</v>
      </c>
      <c r="G272" s="37"/>
      <c r="J272" s="20" t="b">
        <f t="shared" si="19"/>
        <v>0</v>
      </c>
      <c r="K272">
        <f t="shared" si="20"/>
        <v>0</v>
      </c>
      <c r="L272" s="5">
        <f>VLOOKUP(D272,'EMPLOYEE-MGT'!$A$5:$D$29,3,FALSE)</f>
        <v>0</v>
      </c>
      <c r="M272" s="29">
        <f t="shared" si="21"/>
        <v>0</v>
      </c>
    </row>
    <row r="273" spans="1:13" ht="15.75">
      <c r="A273" s="31">
        <v>45496</v>
      </c>
      <c r="B273" s="33">
        <v>45496</v>
      </c>
      <c r="D273" s="10" t="s">
        <v>36</v>
      </c>
      <c r="E273" s="34">
        <f>VLOOKUP(D273,'EMPLOYEE-MGT'!$A$1:$D$30,4,FALSE)</f>
        <v>0</v>
      </c>
      <c r="F273" s="34">
        <f>VLOOKUP(D273,'EMPLOYEE-MGT'!$A$1:$D$26,2,FALSE)</f>
        <v>0</v>
      </c>
      <c r="G273" s="37"/>
      <c r="J273" s="20" t="b">
        <f t="shared" si="19"/>
        <v>0</v>
      </c>
      <c r="K273">
        <f t="shared" si="20"/>
        <v>0</v>
      </c>
      <c r="L273" s="5">
        <f>VLOOKUP(D273,'EMPLOYEE-MGT'!$A$5:$D$29,3,FALSE)</f>
        <v>0</v>
      </c>
      <c r="M273" s="29">
        <f t="shared" si="21"/>
        <v>0</v>
      </c>
    </row>
    <row r="274" spans="1:13" ht="15.75">
      <c r="A274" s="31">
        <v>45496</v>
      </c>
      <c r="B274" s="33">
        <v>45497</v>
      </c>
      <c r="D274" s="10" t="s">
        <v>36</v>
      </c>
      <c r="E274" s="34">
        <f>VLOOKUP(D274,'EMPLOYEE-MGT'!$A$1:$D$30,4,FALSE)</f>
        <v>0</v>
      </c>
      <c r="F274" s="34">
        <f>VLOOKUP(D274,'EMPLOYEE-MGT'!$A$1:$D$26,2,FALSE)</f>
        <v>0</v>
      </c>
      <c r="G274" s="37"/>
      <c r="J274" s="20" t="b">
        <f t="shared" si="19"/>
        <v>0</v>
      </c>
      <c r="K274">
        <f t="shared" si="20"/>
        <v>0</v>
      </c>
      <c r="L274" s="5">
        <f>VLOOKUP(D274,'EMPLOYEE-MGT'!$A$5:$D$29,3,FALSE)</f>
        <v>0</v>
      </c>
      <c r="M274" s="29">
        <f t="shared" si="21"/>
        <v>0</v>
      </c>
    </row>
    <row r="275" spans="1:13" ht="15.75">
      <c r="A275" s="31">
        <v>45496</v>
      </c>
      <c r="B275" s="33">
        <v>45497</v>
      </c>
      <c r="D275" s="10" t="s">
        <v>36</v>
      </c>
      <c r="E275" s="34">
        <f>VLOOKUP(D275,'EMPLOYEE-MGT'!$A$1:$D$30,4,FALSE)</f>
        <v>0</v>
      </c>
      <c r="F275" s="34">
        <f>VLOOKUP(D275,'EMPLOYEE-MGT'!$A$1:$D$26,2,FALSE)</f>
        <v>0</v>
      </c>
      <c r="G275" s="37"/>
      <c r="J275" s="20" t="b">
        <f t="shared" si="19"/>
        <v>0</v>
      </c>
      <c r="K275">
        <f t="shared" si="20"/>
        <v>0</v>
      </c>
      <c r="L275" s="5">
        <f>VLOOKUP(D275,'EMPLOYEE-MGT'!$A$5:$D$29,3,FALSE)</f>
        <v>0</v>
      </c>
      <c r="M275" s="29">
        <f t="shared" si="21"/>
        <v>0</v>
      </c>
    </row>
    <row r="276" spans="1:13" ht="15.75">
      <c r="A276" s="31">
        <v>45496</v>
      </c>
      <c r="B276" s="33">
        <v>45497</v>
      </c>
      <c r="D276" s="10" t="s">
        <v>36</v>
      </c>
      <c r="E276" s="34">
        <f>VLOOKUP(D276,'EMPLOYEE-MGT'!$A$1:$D$30,4,FALSE)</f>
        <v>0</v>
      </c>
      <c r="F276" s="34">
        <f>VLOOKUP(D276,'EMPLOYEE-MGT'!$A$1:$D$26,2,FALSE)</f>
        <v>0</v>
      </c>
      <c r="G276" s="37"/>
      <c r="J276" s="20" t="b">
        <f t="shared" si="19"/>
        <v>0</v>
      </c>
      <c r="K276">
        <f t="shared" si="20"/>
        <v>0</v>
      </c>
      <c r="L276" s="5">
        <f>VLOOKUP(D276,'EMPLOYEE-MGT'!$A$5:$D$29,3,FALSE)</f>
        <v>0</v>
      </c>
      <c r="M276" s="29">
        <f t="shared" si="21"/>
        <v>0</v>
      </c>
    </row>
    <row r="277" spans="1:13" ht="15.75">
      <c r="A277" s="31">
        <v>45496</v>
      </c>
      <c r="B277" s="33">
        <v>45497</v>
      </c>
      <c r="D277" s="10" t="s">
        <v>36</v>
      </c>
      <c r="E277" s="34">
        <f>VLOOKUP(D277,'EMPLOYEE-MGT'!$A$1:$D$30,4,FALSE)</f>
        <v>0</v>
      </c>
      <c r="F277" s="34">
        <f>VLOOKUP(D277,'EMPLOYEE-MGT'!$A$1:$D$26,2,FALSE)</f>
        <v>0</v>
      </c>
      <c r="G277" s="37"/>
      <c r="J277" s="20" t="b">
        <f t="shared" si="19"/>
        <v>0</v>
      </c>
      <c r="K277">
        <f t="shared" si="20"/>
        <v>0</v>
      </c>
      <c r="L277" s="5">
        <f>VLOOKUP(D277,'EMPLOYEE-MGT'!$A$5:$D$29,3,FALSE)</f>
        <v>0</v>
      </c>
      <c r="M277" s="29">
        <f t="shared" si="21"/>
        <v>0</v>
      </c>
    </row>
    <row r="278" spans="1:13" ht="15.75">
      <c r="A278" s="31">
        <v>45496</v>
      </c>
      <c r="B278" s="33">
        <v>45497</v>
      </c>
      <c r="D278" s="10" t="s">
        <v>36</v>
      </c>
      <c r="E278" s="34">
        <f>VLOOKUP(D278,'EMPLOYEE-MGT'!$A$1:$D$30,4,FALSE)</f>
        <v>0</v>
      </c>
      <c r="F278" s="34">
        <f>VLOOKUP(D278,'EMPLOYEE-MGT'!$A$1:$D$26,2,FALSE)</f>
        <v>0</v>
      </c>
      <c r="G278" s="37"/>
      <c r="J278" s="20" t="b">
        <f t="shared" si="19"/>
        <v>0</v>
      </c>
      <c r="K278">
        <f t="shared" ref="K278:K298" si="22">MOD(I278-H278,1)*24</f>
        <v>0</v>
      </c>
      <c r="L278" s="5">
        <f>VLOOKUP(D278,'EMPLOYEE-MGT'!$A$5:$D$29,3,FALSE)</f>
        <v>0</v>
      </c>
      <c r="M278" s="29">
        <f t="shared" ref="M278:M298" si="23">L278*K278</f>
        <v>0</v>
      </c>
    </row>
    <row r="279" spans="1:13" ht="15.75">
      <c r="A279" s="31">
        <v>45497</v>
      </c>
      <c r="B279" s="33">
        <v>45497</v>
      </c>
      <c r="D279" s="10" t="s">
        <v>36</v>
      </c>
      <c r="E279" s="34">
        <f>VLOOKUP(D279,'EMPLOYEE-MGT'!$A$1:$D$30,4,FALSE)</f>
        <v>0</v>
      </c>
      <c r="F279" s="34">
        <f>VLOOKUP(D279,'EMPLOYEE-MGT'!$A$1:$D$26,2,FALSE)</f>
        <v>0</v>
      </c>
      <c r="G279" s="37"/>
      <c r="J279" s="20" t="b">
        <f t="shared" ref="J279:J298" si="24">IF(K279&gt;12,K279-12)</f>
        <v>0</v>
      </c>
      <c r="K279">
        <f t="shared" si="22"/>
        <v>0</v>
      </c>
      <c r="L279" s="5">
        <f>VLOOKUP(D279,'EMPLOYEE-MGT'!$A$5:$D$29,3,FALSE)</f>
        <v>0</v>
      </c>
      <c r="M279" s="29">
        <f t="shared" si="23"/>
        <v>0</v>
      </c>
    </row>
    <row r="280" spans="1:13" ht="15.75">
      <c r="A280" s="31">
        <v>45497</v>
      </c>
      <c r="B280" s="33">
        <v>45497</v>
      </c>
      <c r="D280" s="10" t="s">
        <v>36</v>
      </c>
      <c r="E280" s="34">
        <f>VLOOKUP(D280,'EMPLOYEE-MGT'!$A$1:$D$30,4,FALSE)</f>
        <v>0</v>
      </c>
      <c r="F280" s="34">
        <f>VLOOKUP(D280,'EMPLOYEE-MGT'!$A$1:$D$26,2,FALSE)</f>
        <v>0</v>
      </c>
      <c r="G280" s="37"/>
      <c r="J280" s="20" t="b">
        <f t="shared" si="24"/>
        <v>0</v>
      </c>
      <c r="K280">
        <f t="shared" si="22"/>
        <v>0</v>
      </c>
      <c r="L280" s="5">
        <f>VLOOKUP(D280,'EMPLOYEE-MGT'!$A$5:$D$29,3,FALSE)</f>
        <v>0</v>
      </c>
      <c r="M280" s="29">
        <f t="shared" si="23"/>
        <v>0</v>
      </c>
    </row>
    <row r="281" spans="1:13" ht="15.75">
      <c r="A281" s="31">
        <v>45497</v>
      </c>
      <c r="B281" s="33">
        <v>45497</v>
      </c>
      <c r="D281" s="10" t="s">
        <v>36</v>
      </c>
      <c r="E281" s="34">
        <f>VLOOKUP(D281,'EMPLOYEE-MGT'!$A$1:$D$30,4,FALSE)</f>
        <v>0</v>
      </c>
      <c r="F281" s="34">
        <f>VLOOKUP(D281,'EMPLOYEE-MGT'!$A$1:$D$26,2,FALSE)</f>
        <v>0</v>
      </c>
      <c r="G281" s="37"/>
      <c r="J281" s="20" t="b">
        <f t="shared" si="24"/>
        <v>0</v>
      </c>
      <c r="K281">
        <f t="shared" si="22"/>
        <v>0</v>
      </c>
      <c r="L281" s="5">
        <f>VLOOKUP(D281,'EMPLOYEE-MGT'!$A$5:$D$29,3,FALSE)</f>
        <v>0</v>
      </c>
      <c r="M281" s="29">
        <f t="shared" si="23"/>
        <v>0</v>
      </c>
    </row>
    <row r="282" spans="1:13" ht="15.75">
      <c r="A282" s="31">
        <v>45497</v>
      </c>
      <c r="B282" s="33">
        <v>45497</v>
      </c>
      <c r="D282" s="10" t="s">
        <v>36</v>
      </c>
      <c r="E282" s="34">
        <f>VLOOKUP(D282,'EMPLOYEE-MGT'!$A$1:$D$30,4,FALSE)</f>
        <v>0</v>
      </c>
      <c r="F282" s="34">
        <f>VLOOKUP(D282,'EMPLOYEE-MGT'!$A$1:$D$26,2,FALSE)</f>
        <v>0</v>
      </c>
      <c r="G282" s="37"/>
      <c r="J282" s="20" t="b">
        <f t="shared" si="24"/>
        <v>0</v>
      </c>
      <c r="K282">
        <f t="shared" si="22"/>
        <v>0</v>
      </c>
      <c r="L282" s="5">
        <f>VLOOKUP(D282,'EMPLOYEE-MGT'!$A$5:$D$29,3,FALSE)</f>
        <v>0</v>
      </c>
      <c r="M282" s="29">
        <f t="shared" si="23"/>
        <v>0</v>
      </c>
    </row>
    <row r="283" spans="1:13" ht="15.75">
      <c r="A283" s="31">
        <v>45497</v>
      </c>
      <c r="B283" s="33">
        <v>45497</v>
      </c>
      <c r="D283" s="10" t="s">
        <v>36</v>
      </c>
      <c r="E283" s="34">
        <f>VLOOKUP(D283,'EMPLOYEE-MGT'!$A$1:$D$30,4,FALSE)</f>
        <v>0</v>
      </c>
      <c r="F283" s="34">
        <f>VLOOKUP(D283,'EMPLOYEE-MGT'!$A$1:$D$26,2,FALSE)</f>
        <v>0</v>
      </c>
      <c r="G283" s="37"/>
      <c r="J283" s="20" t="b">
        <f t="shared" si="24"/>
        <v>0</v>
      </c>
      <c r="K283">
        <f t="shared" si="22"/>
        <v>0</v>
      </c>
      <c r="L283" s="5">
        <f>VLOOKUP(D283,'EMPLOYEE-MGT'!$A$5:$D$29,3,FALSE)</f>
        <v>0</v>
      </c>
      <c r="M283" s="29">
        <f t="shared" si="23"/>
        <v>0</v>
      </c>
    </row>
    <row r="284" spans="1:13" ht="15.75">
      <c r="A284" s="31">
        <v>45497</v>
      </c>
      <c r="B284" s="33">
        <v>45498</v>
      </c>
      <c r="D284" s="10" t="s">
        <v>36</v>
      </c>
      <c r="E284" s="34">
        <f>VLOOKUP(D284,'EMPLOYEE-MGT'!$A$1:$D$30,4,FALSE)</f>
        <v>0</v>
      </c>
      <c r="F284" s="34">
        <f>VLOOKUP(D284,'EMPLOYEE-MGT'!$A$1:$D$26,2,FALSE)</f>
        <v>0</v>
      </c>
      <c r="G284" s="37"/>
      <c r="J284" s="20" t="b">
        <f t="shared" si="24"/>
        <v>0</v>
      </c>
      <c r="K284">
        <f t="shared" si="22"/>
        <v>0</v>
      </c>
      <c r="L284" s="5">
        <f>VLOOKUP(D284,'EMPLOYEE-MGT'!$A$5:$D$29,3,FALSE)</f>
        <v>0</v>
      </c>
      <c r="M284" s="29">
        <f t="shared" si="23"/>
        <v>0</v>
      </c>
    </row>
    <row r="285" spans="1:13" ht="15.75">
      <c r="A285" s="31">
        <v>45497</v>
      </c>
      <c r="B285" s="33">
        <v>45498</v>
      </c>
      <c r="D285" s="10" t="s">
        <v>36</v>
      </c>
      <c r="E285" s="34">
        <f>VLOOKUP(D285,'EMPLOYEE-MGT'!$A$1:$D$30,4,FALSE)</f>
        <v>0</v>
      </c>
      <c r="F285" s="34">
        <f>VLOOKUP(D285,'EMPLOYEE-MGT'!$A$1:$D$26,2,FALSE)</f>
        <v>0</v>
      </c>
      <c r="G285" s="37"/>
      <c r="J285" s="20" t="b">
        <f t="shared" si="24"/>
        <v>0</v>
      </c>
      <c r="K285">
        <f t="shared" si="22"/>
        <v>0</v>
      </c>
      <c r="L285" s="5">
        <f>VLOOKUP(D285,'EMPLOYEE-MGT'!$A$5:$D$29,3,FALSE)</f>
        <v>0</v>
      </c>
      <c r="M285" s="29">
        <f t="shared" si="23"/>
        <v>0</v>
      </c>
    </row>
    <row r="286" spans="1:13" ht="15.75">
      <c r="A286" s="31">
        <v>45497</v>
      </c>
      <c r="B286" s="33">
        <v>45498</v>
      </c>
      <c r="D286" s="10" t="s">
        <v>36</v>
      </c>
      <c r="E286" s="34">
        <f>VLOOKUP(D286,'EMPLOYEE-MGT'!$A$1:$D$30,4,FALSE)</f>
        <v>0</v>
      </c>
      <c r="F286" s="34">
        <f>VLOOKUP(D286,'EMPLOYEE-MGT'!$A$1:$D$26,2,FALSE)</f>
        <v>0</v>
      </c>
      <c r="G286" s="37"/>
      <c r="J286" s="20" t="b">
        <f t="shared" si="24"/>
        <v>0</v>
      </c>
      <c r="K286">
        <f t="shared" si="22"/>
        <v>0</v>
      </c>
      <c r="L286" s="5">
        <f>VLOOKUP(D286,'EMPLOYEE-MGT'!$A$5:$D$29,3,FALSE)</f>
        <v>0</v>
      </c>
      <c r="M286" s="29">
        <f t="shared" si="23"/>
        <v>0</v>
      </c>
    </row>
    <row r="287" spans="1:13" ht="15.75">
      <c r="A287" s="31">
        <v>45497</v>
      </c>
      <c r="B287" s="33">
        <v>45498</v>
      </c>
      <c r="D287" s="10" t="s">
        <v>36</v>
      </c>
      <c r="E287" s="34">
        <f>VLOOKUP(D287,'EMPLOYEE-MGT'!$A$1:$D$30,4,FALSE)</f>
        <v>0</v>
      </c>
      <c r="F287" s="34">
        <f>VLOOKUP(D287,'EMPLOYEE-MGT'!$A$1:$D$26,2,FALSE)</f>
        <v>0</v>
      </c>
      <c r="G287" s="37"/>
      <c r="J287" s="20" t="b">
        <f t="shared" si="24"/>
        <v>0</v>
      </c>
      <c r="K287">
        <f t="shared" si="22"/>
        <v>0</v>
      </c>
      <c r="L287" s="5">
        <f>VLOOKUP(D287,'EMPLOYEE-MGT'!$A$5:$D$29,3,FALSE)</f>
        <v>0</v>
      </c>
      <c r="M287" s="29">
        <f t="shared" si="23"/>
        <v>0</v>
      </c>
    </row>
    <row r="288" spans="1:13" ht="15.75">
      <c r="A288" s="31">
        <v>45497</v>
      </c>
      <c r="B288" s="33">
        <v>45498</v>
      </c>
      <c r="D288" s="10" t="s">
        <v>36</v>
      </c>
      <c r="E288" s="34">
        <f>VLOOKUP(D288,'EMPLOYEE-MGT'!$A$1:$D$30,4,FALSE)</f>
        <v>0</v>
      </c>
      <c r="F288" s="34">
        <f>VLOOKUP(D288,'EMPLOYEE-MGT'!$A$1:$D$26,2,FALSE)</f>
        <v>0</v>
      </c>
      <c r="G288" s="37"/>
      <c r="J288" s="20" t="b">
        <f t="shared" si="24"/>
        <v>0</v>
      </c>
      <c r="K288">
        <f t="shared" si="22"/>
        <v>0</v>
      </c>
      <c r="L288" s="5">
        <f>VLOOKUP(D288,'EMPLOYEE-MGT'!$A$5:$D$29,3,FALSE)</f>
        <v>0</v>
      </c>
      <c r="M288" s="29">
        <f t="shared" si="23"/>
        <v>0</v>
      </c>
    </row>
    <row r="289" spans="1:13" ht="15.75">
      <c r="A289" s="31">
        <v>45498</v>
      </c>
      <c r="B289" s="33">
        <v>45498</v>
      </c>
      <c r="D289" s="10" t="s">
        <v>36</v>
      </c>
      <c r="E289" s="34">
        <f>VLOOKUP(D289,'EMPLOYEE-MGT'!$A$1:$D$30,4,FALSE)</f>
        <v>0</v>
      </c>
      <c r="F289" s="34">
        <f>VLOOKUP(D289,'EMPLOYEE-MGT'!$A$1:$D$26,2,FALSE)</f>
        <v>0</v>
      </c>
      <c r="G289" s="37"/>
      <c r="J289" s="20" t="b">
        <f t="shared" si="24"/>
        <v>0</v>
      </c>
      <c r="K289">
        <f t="shared" si="22"/>
        <v>0</v>
      </c>
      <c r="L289" s="5">
        <f>VLOOKUP(D289,'EMPLOYEE-MGT'!$A$5:$D$29,3,FALSE)</f>
        <v>0</v>
      </c>
      <c r="M289" s="29">
        <f t="shared" si="23"/>
        <v>0</v>
      </c>
    </row>
    <row r="290" spans="1:13" ht="15.75">
      <c r="A290" s="31">
        <v>45498</v>
      </c>
      <c r="B290" s="33">
        <v>45498</v>
      </c>
      <c r="D290" s="10" t="s">
        <v>36</v>
      </c>
      <c r="E290" s="34">
        <f>VLOOKUP(D290,'EMPLOYEE-MGT'!$A$1:$D$30,4,FALSE)</f>
        <v>0</v>
      </c>
      <c r="F290" s="34">
        <f>VLOOKUP(D290,'EMPLOYEE-MGT'!$A$1:$D$26,2,FALSE)</f>
        <v>0</v>
      </c>
      <c r="G290" s="37"/>
      <c r="J290" s="20" t="b">
        <f t="shared" si="24"/>
        <v>0</v>
      </c>
      <c r="K290">
        <f t="shared" si="22"/>
        <v>0</v>
      </c>
      <c r="L290" s="5">
        <f>VLOOKUP(D290,'EMPLOYEE-MGT'!$A$5:$D$29,3,FALSE)</f>
        <v>0</v>
      </c>
      <c r="M290" s="29">
        <f t="shared" si="23"/>
        <v>0</v>
      </c>
    </row>
    <row r="291" spans="1:13" ht="15.75">
      <c r="A291" s="31">
        <v>45498</v>
      </c>
      <c r="B291" s="33">
        <v>45498</v>
      </c>
      <c r="D291" s="10" t="s">
        <v>36</v>
      </c>
      <c r="E291" s="34">
        <f>VLOOKUP(D291,'EMPLOYEE-MGT'!$A$1:$D$30,4,FALSE)</f>
        <v>0</v>
      </c>
      <c r="F291" s="34">
        <f>VLOOKUP(D291,'EMPLOYEE-MGT'!$A$1:$D$26,2,FALSE)</f>
        <v>0</v>
      </c>
      <c r="G291" s="37"/>
      <c r="J291" s="20" t="b">
        <f t="shared" si="24"/>
        <v>0</v>
      </c>
      <c r="K291">
        <f t="shared" si="22"/>
        <v>0</v>
      </c>
      <c r="L291" s="5">
        <f>VLOOKUP(D291,'EMPLOYEE-MGT'!$A$5:$D$29,3,FALSE)</f>
        <v>0</v>
      </c>
      <c r="M291" s="29">
        <f t="shared" si="23"/>
        <v>0</v>
      </c>
    </row>
    <row r="292" spans="1:13" ht="15.75">
      <c r="A292" s="31">
        <v>45498</v>
      </c>
      <c r="B292" s="33">
        <v>45498</v>
      </c>
      <c r="D292" s="10" t="s">
        <v>36</v>
      </c>
      <c r="E292" s="34">
        <f>VLOOKUP(D292,'EMPLOYEE-MGT'!$A$1:$D$30,4,FALSE)</f>
        <v>0</v>
      </c>
      <c r="F292" s="34">
        <f>VLOOKUP(D292,'EMPLOYEE-MGT'!$A$1:$D$26,2,FALSE)</f>
        <v>0</v>
      </c>
      <c r="G292" s="37"/>
      <c r="J292" s="20" t="b">
        <f t="shared" si="24"/>
        <v>0</v>
      </c>
      <c r="K292">
        <f t="shared" si="22"/>
        <v>0</v>
      </c>
      <c r="L292" s="5">
        <f>VLOOKUP(D292,'EMPLOYEE-MGT'!$A$5:$D$29,3,FALSE)</f>
        <v>0</v>
      </c>
      <c r="M292" s="29">
        <f t="shared" si="23"/>
        <v>0</v>
      </c>
    </row>
    <row r="293" spans="1:13" ht="15.75">
      <c r="A293" s="31">
        <v>45498</v>
      </c>
      <c r="B293" s="33">
        <v>45498</v>
      </c>
      <c r="D293" s="10" t="s">
        <v>36</v>
      </c>
      <c r="E293" s="34">
        <f>VLOOKUP(D293,'EMPLOYEE-MGT'!$A$1:$D$30,4,FALSE)</f>
        <v>0</v>
      </c>
      <c r="F293" s="34">
        <f>VLOOKUP(D293,'EMPLOYEE-MGT'!$A$1:$D$26,2,FALSE)</f>
        <v>0</v>
      </c>
      <c r="G293" s="37"/>
      <c r="J293" s="20" t="b">
        <f t="shared" si="24"/>
        <v>0</v>
      </c>
      <c r="K293">
        <f t="shared" si="22"/>
        <v>0</v>
      </c>
      <c r="L293" s="5">
        <f>VLOOKUP(D293,'EMPLOYEE-MGT'!$A$5:$D$29,3,FALSE)</f>
        <v>0</v>
      </c>
      <c r="M293" s="29">
        <f t="shared" si="23"/>
        <v>0</v>
      </c>
    </row>
    <row r="294" spans="1:13" ht="15.75">
      <c r="A294" s="31">
        <v>45498</v>
      </c>
      <c r="B294" s="33">
        <v>45499</v>
      </c>
      <c r="D294" s="10" t="s">
        <v>36</v>
      </c>
      <c r="E294" s="34">
        <f>VLOOKUP(D294,'EMPLOYEE-MGT'!$A$1:$D$30,4,FALSE)</f>
        <v>0</v>
      </c>
      <c r="F294" s="34">
        <f>VLOOKUP(D294,'EMPLOYEE-MGT'!$A$1:$D$26,2,FALSE)</f>
        <v>0</v>
      </c>
      <c r="G294" s="37"/>
      <c r="J294" s="20" t="b">
        <f t="shared" si="24"/>
        <v>0</v>
      </c>
      <c r="K294">
        <f t="shared" si="22"/>
        <v>0</v>
      </c>
      <c r="L294" s="5">
        <f>VLOOKUP(D294,'EMPLOYEE-MGT'!$A$5:$D$29,3,FALSE)</f>
        <v>0</v>
      </c>
      <c r="M294" s="29">
        <f t="shared" si="23"/>
        <v>0</v>
      </c>
    </row>
    <row r="295" spans="1:13" ht="15.75">
      <c r="A295" s="31">
        <v>45498</v>
      </c>
      <c r="B295" s="33">
        <v>45499</v>
      </c>
      <c r="D295" s="10" t="s">
        <v>36</v>
      </c>
      <c r="E295" s="34">
        <f>VLOOKUP(D295,'EMPLOYEE-MGT'!$A$1:$D$30,4,FALSE)</f>
        <v>0</v>
      </c>
      <c r="F295" s="34">
        <f>VLOOKUP(D295,'EMPLOYEE-MGT'!$A$1:$D$26,2,FALSE)</f>
        <v>0</v>
      </c>
      <c r="G295" s="37"/>
      <c r="J295" s="20" t="b">
        <f t="shared" si="24"/>
        <v>0</v>
      </c>
      <c r="K295">
        <f t="shared" si="22"/>
        <v>0</v>
      </c>
      <c r="L295" s="5">
        <f>VLOOKUP(D295,'EMPLOYEE-MGT'!$A$5:$D$29,3,FALSE)</f>
        <v>0</v>
      </c>
      <c r="M295" s="29">
        <f t="shared" si="23"/>
        <v>0</v>
      </c>
    </row>
    <row r="296" spans="1:13" ht="15.75">
      <c r="A296" s="31">
        <v>45498</v>
      </c>
      <c r="B296" s="33">
        <v>45499</v>
      </c>
      <c r="D296" s="10" t="s">
        <v>36</v>
      </c>
      <c r="E296" s="34">
        <f>VLOOKUP(D296,'EMPLOYEE-MGT'!$A$1:$D$30,4,FALSE)</f>
        <v>0</v>
      </c>
      <c r="F296" s="34">
        <f>VLOOKUP(D296,'EMPLOYEE-MGT'!$A$1:$D$26,2,FALSE)</f>
        <v>0</v>
      </c>
      <c r="G296" s="37"/>
      <c r="J296" s="20" t="b">
        <f t="shared" si="24"/>
        <v>0</v>
      </c>
      <c r="K296">
        <f t="shared" si="22"/>
        <v>0</v>
      </c>
      <c r="L296" s="5">
        <f>VLOOKUP(D296,'EMPLOYEE-MGT'!$A$5:$D$29,3,FALSE)</f>
        <v>0</v>
      </c>
      <c r="M296" s="29">
        <f t="shared" si="23"/>
        <v>0</v>
      </c>
    </row>
    <row r="297" spans="1:13" ht="15.75">
      <c r="A297" s="31">
        <v>45498</v>
      </c>
      <c r="B297" s="33">
        <v>45499</v>
      </c>
      <c r="D297" s="10" t="s">
        <v>36</v>
      </c>
      <c r="E297" s="34">
        <f>VLOOKUP(D297,'EMPLOYEE-MGT'!$A$1:$D$30,4,FALSE)</f>
        <v>0</v>
      </c>
      <c r="F297" s="34">
        <f>VLOOKUP(D297,'EMPLOYEE-MGT'!$A$1:$D$26,2,FALSE)</f>
        <v>0</v>
      </c>
      <c r="G297" s="37"/>
      <c r="J297" s="20" t="b">
        <f t="shared" si="24"/>
        <v>0</v>
      </c>
      <c r="K297">
        <f t="shared" si="22"/>
        <v>0</v>
      </c>
      <c r="L297" s="5">
        <f>VLOOKUP(D297,'EMPLOYEE-MGT'!$A$5:$D$29,3,FALSE)</f>
        <v>0</v>
      </c>
      <c r="M297" s="29">
        <f t="shared" si="23"/>
        <v>0</v>
      </c>
    </row>
    <row r="298" spans="1:13" ht="15.75">
      <c r="A298" s="31">
        <v>45498</v>
      </c>
      <c r="B298" s="33">
        <v>45499</v>
      </c>
      <c r="D298" s="10" t="s">
        <v>36</v>
      </c>
      <c r="E298" s="34">
        <f>VLOOKUP(D298,'EMPLOYEE-MGT'!$A$1:$D$30,4,FALSE)</f>
        <v>0</v>
      </c>
      <c r="F298" s="34">
        <f>VLOOKUP(D298,'EMPLOYEE-MGT'!$A$1:$D$26,2,FALSE)</f>
        <v>0</v>
      </c>
      <c r="G298" s="37"/>
      <c r="J298" s="20" t="b">
        <f t="shared" si="24"/>
        <v>0</v>
      </c>
      <c r="K298">
        <f t="shared" si="22"/>
        <v>0</v>
      </c>
      <c r="L298" s="5">
        <f>VLOOKUP(D298,'EMPLOYEE-MGT'!$A$5:$D$29,3,FALSE)</f>
        <v>0</v>
      </c>
      <c r="M298" s="29">
        <f t="shared" si="23"/>
        <v>0</v>
      </c>
    </row>
    <row r="299" spans="1:13">
      <c r="L299" s="26" t="s">
        <v>37</v>
      </c>
      <c r="M299" s="29">
        <f>SUM(M3:M298)</f>
        <v>18718.5</v>
      </c>
    </row>
  </sheetData>
  <autoFilter ref="A2:M53" xr:uid="{00000000-0009-0000-0000-000000000000}"/>
  <mergeCells count="1">
    <mergeCell ref="A1:M1"/>
  </mergeCells>
  <conditionalFormatting sqref="B1:B1048576">
    <cfRule type="timePeriod" dxfId="7" priority="3" timePeriod="thisMonth">
      <formula>AND(MONTH(B1)=MONTH(TODAY()),YEAR(B1)=YEAR(TODAY()))</formula>
    </cfRule>
    <cfRule type="cellIs" dxfId="6" priority="4" operator="equal">
      <formula>45474</formula>
    </cfRule>
    <cfRule type="timePeriod" dxfId="5" priority="5" timePeriod="lastMonth">
      <formula>AND(MONTH(B1)=MONTH(EDATE(TODAY(),0-1)),YEAR(B1)=YEAR(EDATE(TODAY(),0-1)))</formula>
    </cfRule>
    <cfRule type="cellIs" dxfId="4" priority="6" operator="equal">
      <formula>45484</formula>
    </cfRule>
  </conditionalFormatting>
  <conditionalFormatting sqref="C1:C1048576">
    <cfRule type="cellIs" dxfId="3" priority="7" operator="equal">
      <formula>"Jericho House"</formula>
    </cfRule>
    <cfRule type="containsText" dxfId="2" priority="8" operator="containsText" text="Howards House">
      <formula>NOT(ISERROR(SEARCH("Howards House",C1)))</formula>
    </cfRule>
  </conditionalFormatting>
  <conditionalFormatting sqref="G1:G1048576">
    <cfRule type="cellIs" dxfId="1" priority="1" operator="equal">
      <formula>"Night"</formula>
    </cfRule>
    <cfRule type="cellIs" dxfId="0" priority="2" operator="equal">
      <formula>"Day"</formula>
    </cfRule>
  </conditionalFormatting>
  <dataValidations count="3">
    <dataValidation type="list" allowBlank="1" showInputMessage="1" showErrorMessage="1" sqref="C4:C122" xr:uid="{00000000-0002-0000-0000-000000000000}">
      <formula1>"Howards House, Jericho House"</formula1>
    </dataValidation>
    <dataValidation type="list" allowBlank="1" showInputMessage="1" showErrorMessage="1" sqref="C3" xr:uid="{00000000-0002-0000-0000-000003000000}">
      <formula1>"Howards House, Jericho House,-"</formula1>
    </dataValidation>
    <dataValidation type="list" allowBlank="1" showInputMessage="1" showErrorMessage="1" sqref="G3:G298" xr:uid="{00000000-0002-0000-0000-000002000000}">
      <formula1>"Day,Night"</formula1>
    </dataValidation>
  </dataValidations>
  <pageMargins left="0.7" right="0.7" top="0.75" bottom="0.75" header="0.3" footer="0.3"/>
  <pageSetup orientation="portrait" r:id="rId1"/>
  <ignoredErrors>
    <ignoredError sqref="E17 K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'EMPLOYEE-MGT'!$A$2:$A$35</xm:f>
          </x14:formula1>
          <xm:sqref>D3:D298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</sheetPr>
  <dimension ref="A1:E25"/>
  <sheetViews>
    <sheetView workbookViewId="0">
      <selection activeCell="B23" sqref="B23"/>
    </sheetView>
  </sheetViews>
  <sheetFormatPr defaultColWidth="8.85546875" defaultRowHeight="14.25"/>
  <cols>
    <col min="1" max="1" width="33" customWidth="1"/>
    <col min="2" max="2" width="14" customWidth="1"/>
    <col min="3" max="3" width="13.28515625" customWidth="1"/>
    <col min="4" max="4" width="11.85546875" customWidth="1"/>
    <col min="5" max="5" width="12.85546875" customWidth="1"/>
    <col min="7" max="7" width="8.85546875" customWidth="1"/>
  </cols>
  <sheetData>
    <row r="1" spans="1:5">
      <c r="A1" s="3" t="s">
        <v>38</v>
      </c>
      <c r="B1" s="3" t="s">
        <v>39</v>
      </c>
      <c r="C1" s="4" t="s">
        <v>40</v>
      </c>
      <c r="D1" s="2" t="s">
        <v>41</v>
      </c>
      <c r="E1" s="2" t="s">
        <v>42</v>
      </c>
    </row>
    <row r="2" spans="1:5">
      <c r="A2" t="s">
        <v>27</v>
      </c>
      <c r="B2" t="s">
        <v>43</v>
      </c>
      <c r="C2" s="5">
        <v>15.5</v>
      </c>
      <c r="D2" t="s">
        <v>44</v>
      </c>
      <c r="E2">
        <v>12</v>
      </c>
    </row>
    <row r="3" spans="1:5">
      <c r="A3" t="s">
        <v>15</v>
      </c>
      <c r="B3" t="s">
        <v>45</v>
      </c>
      <c r="C3" s="5">
        <v>13.5</v>
      </c>
      <c r="D3" t="s">
        <v>44</v>
      </c>
      <c r="E3">
        <v>12</v>
      </c>
    </row>
    <row r="4" spans="1:5">
      <c r="A4" t="s">
        <v>18</v>
      </c>
      <c r="B4" t="s">
        <v>43</v>
      </c>
      <c r="C4" s="5">
        <v>15.5</v>
      </c>
      <c r="D4" t="s">
        <v>44</v>
      </c>
      <c r="E4">
        <v>12</v>
      </c>
    </row>
    <row r="5" spans="1:5">
      <c r="A5" t="s">
        <v>19</v>
      </c>
      <c r="B5" t="s">
        <v>46</v>
      </c>
      <c r="C5" s="5">
        <v>12.5</v>
      </c>
      <c r="D5" t="s">
        <v>44</v>
      </c>
      <c r="E5">
        <v>12</v>
      </c>
    </row>
    <row r="6" spans="1:5">
      <c r="A6" t="s">
        <v>34</v>
      </c>
      <c r="B6" s="6" t="s">
        <v>46</v>
      </c>
      <c r="C6" s="5">
        <v>12.5</v>
      </c>
      <c r="D6" t="s">
        <v>44</v>
      </c>
      <c r="E6">
        <v>12</v>
      </c>
    </row>
    <row r="7" spans="1:5">
      <c r="A7" t="s">
        <v>21</v>
      </c>
      <c r="B7" s="6" t="s">
        <v>46</v>
      </c>
      <c r="C7" s="5">
        <v>12.5</v>
      </c>
      <c r="D7" t="s">
        <v>44</v>
      </c>
      <c r="E7">
        <v>12</v>
      </c>
    </row>
    <row r="8" spans="1:5">
      <c r="A8" t="s">
        <v>23</v>
      </c>
      <c r="B8" s="6" t="s">
        <v>45</v>
      </c>
      <c r="C8" s="5">
        <v>13.5</v>
      </c>
      <c r="D8" t="s">
        <v>44</v>
      </c>
      <c r="E8">
        <v>12</v>
      </c>
    </row>
    <row r="9" spans="1:5">
      <c r="A9" t="s">
        <v>24</v>
      </c>
      <c r="B9" t="s">
        <v>46</v>
      </c>
      <c r="C9" s="5">
        <v>12.5</v>
      </c>
      <c r="D9" t="s">
        <v>44</v>
      </c>
      <c r="E9">
        <v>12</v>
      </c>
    </row>
    <row r="10" spans="1:5">
      <c r="A10" t="s">
        <v>25</v>
      </c>
      <c r="B10" s="6" t="s">
        <v>46</v>
      </c>
      <c r="C10" s="5">
        <v>12.5</v>
      </c>
      <c r="D10" t="s">
        <v>44</v>
      </c>
      <c r="E10">
        <v>12</v>
      </c>
    </row>
    <row r="11" spans="1:5">
      <c r="A11" t="s">
        <v>30</v>
      </c>
      <c r="B11" s="6" t="s">
        <v>43</v>
      </c>
      <c r="C11" s="5">
        <v>15.5</v>
      </c>
      <c r="D11" t="s">
        <v>44</v>
      </c>
      <c r="E11">
        <v>12</v>
      </c>
    </row>
    <row r="12" spans="1:5">
      <c r="A12" t="s">
        <v>28</v>
      </c>
      <c r="B12" s="6" t="s">
        <v>45</v>
      </c>
      <c r="C12" s="5">
        <v>13.5</v>
      </c>
      <c r="D12" t="s">
        <v>44</v>
      </c>
      <c r="E12">
        <v>12</v>
      </c>
    </row>
    <row r="13" spans="1:5">
      <c r="A13" t="s">
        <v>31</v>
      </c>
      <c r="B13" s="6" t="s">
        <v>46</v>
      </c>
      <c r="C13" s="5">
        <v>12.5</v>
      </c>
      <c r="D13" t="s">
        <v>44</v>
      </c>
      <c r="E13">
        <v>12</v>
      </c>
    </row>
    <row r="14" spans="1:5">
      <c r="A14" t="s">
        <v>26</v>
      </c>
      <c r="B14" s="6" t="s">
        <v>46</v>
      </c>
      <c r="C14" s="5">
        <v>12.5</v>
      </c>
      <c r="D14" t="s">
        <v>44</v>
      </c>
      <c r="E14">
        <v>12</v>
      </c>
    </row>
    <row r="15" spans="1:5">
      <c r="A15" t="s">
        <v>33</v>
      </c>
      <c r="B15" s="6" t="s">
        <v>45</v>
      </c>
      <c r="C15" s="5">
        <v>13.5</v>
      </c>
      <c r="D15" t="s">
        <v>44</v>
      </c>
      <c r="E15">
        <v>12</v>
      </c>
    </row>
    <row r="16" spans="1:5">
      <c r="A16" t="s">
        <v>32</v>
      </c>
      <c r="B16" s="6" t="s">
        <v>46</v>
      </c>
      <c r="C16" s="5">
        <v>12.5</v>
      </c>
      <c r="D16" t="s">
        <v>47</v>
      </c>
      <c r="E16">
        <v>12</v>
      </c>
    </row>
    <row r="17" spans="1:5">
      <c r="A17" t="s">
        <v>48</v>
      </c>
      <c r="B17" s="6" t="s">
        <v>46</v>
      </c>
      <c r="C17" s="5">
        <v>12.5</v>
      </c>
      <c r="D17" t="s">
        <v>47</v>
      </c>
      <c r="E17">
        <v>12</v>
      </c>
    </row>
    <row r="18" spans="1:5">
      <c r="A18" t="s">
        <v>20</v>
      </c>
      <c r="B18" t="s">
        <v>46</v>
      </c>
      <c r="C18" s="5">
        <v>12.5</v>
      </c>
      <c r="D18" t="s">
        <v>47</v>
      </c>
      <c r="E18">
        <v>12</v>
      </c>
    </row>
    <row r="19" spans="1:5">
      <c r="A19" t="s">
        <v>29</v>
      </c>
      <c r="B19" s="6" t="s">
        <v>46</v>
      </c>
      <c r="C19" s="5">
        <v>12.5</v>
      </c>
      <c r="D19" t="s">
        <v>47</v>
      </c>
      <c r="E19">
        <v>12</v>
      </c>
    </row>
    <row r="20" spans="1:5">
      <c r="A20" t="s">
        <v>49</v>
      </c>
      <c r="B20" t="s">
        <v>46</v>
      </c>
      <c r="C20" s="5">
        <v>12.5</v>
      </c>
      <c r="D20" t="s">
        <v>47</v>
      </c>
      <c r="E20">
        <v>12</v>
      </c>
    </row>
    <row r="21" spans="1:5">
      <c r="A21" t="s">
        <v>50</v>
      </c>
      <c r="B21" t="s">
        <v>46</v>
      </c>
      <c r="C21" s="5">
        <v>12.5</v>
      </c>
      <c r="D21" t="s">
        <v>47</v>
      </c>
      <c r="E21">
        <v>12</v>
      </c>
    </row>
    <row r="22" spans="1:5">
      <c r="A22" t="s">
        <v>51</v>
      </c>
      <c r="B22" t="s">
        <v>45</v>
      </c>
      <c r="C22" s="5">
        <v>13.5</v>
      </c>
      <c r="D22" t="s">
        <v>44</v>
      </c>
      <c r="E22">
        <v>12</v>
      </c>
    </row>
    <row r="23" spans="1:5">
      <c r="A23" t="s">
        <v>52</v>
      </c>
      <c r="B23" s="6" t="s">
        <v>46</v>
      </c>
      <c r="C23" s="5">
        <v>12.5</v>
      </c>
      <c r="D23" t="s">
        <v>44</v>
      </c>
      <c r="E23">
        <v>12</v>
      </c>
    </row>
    <row r="24" spans="1:5">
      <c r="A24" t="s">
        <v>35</v>
      </c>
      <c r="B24" s="6" t="s">
        <v>53</v>
      </c>
      <c r="C24" s="5">
        <v>0</v>
      </c>
      <c r="D24" t="s">
        <v>44</v>
      </c>
      <c r="E24">
        <v>12</v>
      </c>
    </row>
    <row r="25" spans="1:5">
      <c r="A25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2FDB-8534-4FB7-952A-5EB42F951410}">
  <sheetPr codeName="Sheet6"/>
  <dimension ref="A3:B22"/>
  <sheetViews>
    <sheetView workbookViewId="0">
      <selection activeCell="A4" sqref="A4"/>
    </sheetView>
  </sheetViews>
  <sheetFormatPr defaultRowHeight="14.25"/>
  <cols>
    <col min="1" max="1" width="32.5703125" bestFit="1" customWidth="1"/>
    <col min="2" max="2" width="19" bestFit="1" customWidth="1"/>
    <col min="3" max="3" width="20.85546875" bestFit="1" customWidth="1"/>
    <col min="4" max="4" width="15.7109375" bestFit="1" customWidth="1"/>
    <col min="5" max="5" width="12" bestFit="1" customWidth="1"/>
    <col min="6" max="6" width="15.7109375" bestFit="1" customWidth="1"/>
    <col min="7" max="7" width="17.140625" bestFit="1" customWidth="1"/>
    <col min="8" max="8" width="29.42578125" bestFit="1" customWidth="1"/>
    <col min="9" max="9" width="14.5703125" bestFit="1" customWidth="1"/>
    <col min="10" max="10" width="14.140625" bestFit="1" customWidth="1"/>
    <col min="11" max="11" width="12" bestFit="1" customWidth="1"/>
    <col min="12" max="12" width="35.42578125" bestFit="1" customWidth="1"/>
    <col min="13" max="13" width="19.42578125" bestFit="1" customWidth="1"/>
    <col min="14" max="14" width="24.5703125" bestFit="1" customWidth="1"/>
    <col min="15" max="15" width="21.28515625" bestFit="1" customWidth="1"/>
    <col min="16" max="16" width="19.28515625" bestFit="1" customWidth="1"/>
    <col min="17" max="17" width="15.85546875" bestFit="1" customWidth="1"/>
    <col min="18" max="18" width="16.140625" bestFit="1" customWidth="1"/>
    <col min="19" max="19" width="1.5703125" bestFit="1" customWidth="1"/>
    <col min="20" max="21" width="11.7109375" bestFit="1" customWidth="1"/>
  </cols>
  <sheetData>
    <row r="3" spans="1:2">
      <c r="A3" s="23" t="s">
        <v>4</v>
      </c>
      <c r="B3" t="s">
        <v>54</v>
      </c>
    </row>
    <row r="4" spans="1:2">
      <c r="A4" t="s">
        <v>24</v>
      </c>
      <c r="B4">
        <v>132</v>
      </c>
    </row>
    <row r="5" spans="1:2">
      <c r="A5" t="s">
        <v>28</v>
      </c>
      <c r="B5">
        <v>119</v>
      </c>
    </row>
    <row r="6" spans="1:2">
      <c r="A6" t="s">
        <v>25</v>
      </c>
      <c r="B6">
        <v>108</v>
      </c>
    </row>
    <row r="7" spans="1:2">
      <c r="A7" t="s">
        <v>19</v>
      </c>
      <c r="B7">
        <v>97</v>
      </c>
    </row>
    <row r="8" spans="1:2">
      <c r="A8" t="s">
        <v>23</v>
      </c>
      <c r="B8">
        <v>96</v>
      </c>
    </row>
    <row r="9" spans="1:2">
      <c r="A9" t="s">
        <v>15</v>
      </c>
      <c r="B9">
        <v>96</v>
      </c>
    </row>
    <row r="10" spans="1:2">
      <c r="A10" t="s">
        <v>34</v>
      </c>
      <c r="B10">
        <v>96</v>
      </c>
    </row>
    <row r="11" spans="1:2">
      <c r="A11" t="s">
        <v>21</v>
      </c>
      <c r="B11">
        <v>95</v>
      </c>
    </row>
    <row r="12" spans="1:2">
      <c r="A12" t="s">
        <v>31</v>
      </c>
      <c r="B12">
        <v>84</v>
      </c>
    </row>
    <row r="13" spans="1:2">
      <c r="A13" t="s">
        <v>27</v>
      </c>
      <c r="B13">
        <v>72</v>
      </c>
    </row>
    <row r="14" spans="1:2">
      <c r="A14" t="s">
        <v>26</v>
      </c>
      <c r="B14">
        <v>72</v>
      </c>
    </row>
    <row r="15" spans="1:2">
      <c r="A15" t="s">
        <v>30</v>
      </c>
      <c r="B15">
        <v>72</v>
      </c>
    </row>
    <row r="16" spans="1:2">
      <c r="A16" t="s">
        <v>20</v>
      </c>
      <c r="B16">
        <v>72</v>
      </c>
    </row>
    <row r="17" spans="1:2">
      <c r="A17" t="s">
        <v>33</v>
      </c>
      <c r="B17">
        <v>72</v>
      </c>
    </row>
    <row r="18" spans="1:2">
      <c r="A18" t="s">
        <v>18</v>
      </c>
      <c r="B18">
        <v>72</v>
      </c>
    </row>
    <row r="19" spans="1:2">
      <c r="A19" t="s">
        <v>29</v>
      </c>
      <c r="B19">
        <v>48</v>
      </c>
    </row>
    <row r="20" spans="1:2">
      <c r="A20" t="s">
        <v>35</v>
      </c>
      <c r="B20">
        <v>12</v>
      </c>
    </row>
    <row r="21" spans="1:2">
      <c r="A21" t="s">
        <v>32</v>
      </c>
      <c r="B21">
        <v>12</v>
      </c>
    </row>
    <row r="22" spans="1:2">
      <c r="A22" t="s">
        <v>55</v>
      </c>
      <c r="B22">
        <v>1427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0444-05C0-463F-A292-C536D0892FF9}">
  <sheetPr codeName="Sheet7"/>
  <dimension ref="A2:C33"/>
  <sheetViews>
    <sheetView workbookViewId="0">
      <selection activeCell="B3" sqref="B3:B32"/>
    </sheetView>
  </sheetViews>
  <sheetFormatPr defaultRowHeight="14.25"/>
  <cols>
    <col min="1" max="1" width="13.140625" bestFit="1" customWidth="1"/>
    <col min="2" max="2" width="18.42578125" bestFit="1" customWidth="1"/>
    <col min="3" max="3" width="19" bestFit="1" customWidth="1"/>
  </cols>
  <sheetData>
    <row r="2" spans="1:3">
      <c r="A2" s="23" t="s">
        <v>1</v>
      </c>
      <c r="B2" t="s">
        <v>56</v>
      </c>
      <c r="C2" t="s">
        <v>54</v>
      </c>
    </row>
    <row r="3" spans="1:3">
      <c r="A3" s="6">
        <v>45469</v>
      </c>
      <c r="B3" s="1">
        <v>1584</v>
      </c>
      <c r="C3">
        <v>120</v>
      </c>
    </row>
    <row r="4" spans="1:3">
      <c r="A4" s="6">
        <v>45470</v>
      </c>
      <c r="B4" s="1">
        <v>1608</v>
      </c>
      <c r="C4">
        <v>120</v>
      </c>
    </row>
    <row r="5" spans="1:3">
      <c r="A5" s="6">
        <v>45471</v>
      </c>
      <c r="B5" s="1">
        <v>1560</v>
      </c>
      <c r="C5">
        <v>120</v>
      </c>
    </row>
    <row r="6" spans="1:3">
      <c r="A6" s="6">
        <v>45472</v>
      </c>
      <c r="B6" s="1">
        <v>1572</v>
      </c>
      <c r="C6">
        <v>120</v>
      </c>
    </row>
    <row r="7" spans="1:3">
      <c r="A7" s="6">
        <v>45473</v>
      </c>
      <c r="B7" s="1">
        <v>1572</v>
      </c>
      <c r="C7">
        <v>120</v>
      </c>
    </row>
    <row r="8" spans="1:3">
      <c r="A8" s="6">
        <v>45474</v>
      </c>
      <c r="B8" s="1">
        <v>1596</v>
      </c>
      <c r="C8">
        <v>120</v>
      </c>
    </row>
    <row r="9" spans="1:3">
      <c r="A9" s="6">
        <v>45475</v>
      </c>
      <c r="B9" s="1">
        <v>1296</v>
      </c>
      <c r="C9">
        <v>96</v>
      </c>
    </row>
    <row r="10" spans="1:3">
      <c r="A10" s="6">
        <v>45476</v>
      </c>
      <c r="B10" s="1">
        <v>1272</v>
      </c>
      <c r="C10">
        <v>96</v>
      </c>
    </row>
    <row r="11" spans="1:3">
      <c r="A11" s="6">
        <v>45477</v>
      </c>
      <c r="B11" s="1">
        <v>1384.5</v>
      </c>
      <c r="C11">
        <v>119</v>
      </c>
    </row>
    <row r="12" spans="1:3">
      <c r="A12" s="6">
        <v>45478</v>
      </c>
      <c r="B12" s="1">
        <v>1422</v>
      </c>
      <c r="C12">
        <v>108</v>
      </c>
    </row>
    <row r="13" spans="1:3">
      <c r="A13" s="6">
        <v>45479</v>
      </c>
      <c r="B13" s="1">
        <v>1296</v>
      </c>
      <c r="C13">
        <v>96</v>
      </c>
    </row>
    <row r="14" spans="1:3">
      <c r="A14" s="6">
        <v>45480</v>
      </c>
      <c r="B14" s="1">
        <v>1296</v>
      </c>
      <c r="C14">
        <v>96</v>
      </c>
    </row>
    <row r="15" spans="1:3">
      <c r="A15" s="6">
        <v>45481</v>
      </c>
      <c r="B15" s="1">
        <v>1260</v>
      </c>
      <c r="C15">
        <v>96</v>
      </c>
    </row>
    <row r="16" spans="1:3">
      <c r="A16" s="6">
        <v>45482</v>
      </c>
      <c r="B16" s="1">
        <v>0</v>
      </c>
      <c r="C16">
        <v>0</v>
      </c>
    </row>
    <row r="17" spans="1:3">
      <c r="A17" s="6">
        <v>45483</v>
      </c>
      <c r="B17" s="1">
        <v>0</v>
      </c>
      <c r="C17">
        <v>0</v>
      </c>
    </row>
    <row r="18" spans="1:3">
      <c r="A18" s="6">
        <v>45484</v>
      </c>
      <c r="B18" s="1">
        <v>0</v>
      </c>
      <c r="C18">
        <v>0</v>
      </c>
    </row>
    <row r="19" spans="1:3">
      <c r="A19" s="6">
        <v>45485</v>
      </c>
      <c r="B19" s="1">
        <v>0</v>
      </c>
      <c r="C19">
        <v>0</v>
      </c>
    </row>
    <row r="20" spans="1:3">
      <c r="A20" s="6">
        <v>45486</v>
      </c>
      <c r="B20" s="1">
        <v>0</v>
      </c>
      <c r="C20">
        <v>0</v>
      </c>
    </row>
    <row r="21" spans="1:3">
      <c r="A21" s="6">
        <v>45487</v>
      </c>
      <c r="B21" s="1">
        <v>0</v>
      </c>
      <c r="C21">
        <v>0</v>
      </c>
    </row>
    <row r="22" spans="1:3">
      <c r="A22" s="6">
        <v>45488</v>
      </c>
      <c r="B22" s="1">
        <v>0</v>
      </c>
      <c r="C22">
        <v>0</v>
      </c>
    </row>
    <row r="23" spans="1:3">
      <c r="A23" s="6">
        <v>45489</v>
      </c>
      <c r="B23" s="1">
        <v>0</v>
      </c>
      <c r="C23">
        <v>0</v>
      </c>
    </row>
    <row r="24" spans="1:3">
      <c r="A24" s="6">
        <v>45490</v>
      </c>
      <c r="B24" s="1">
        <v>0</v>
      </c>
      <c r="C24">
        <v>0</v>
      </c>
    </row>
    <row r="25" spans="1:3">
      <c r="A25" s="6">
        <v>45491</v>
      </c>
      <c r="B25" s="1">
        <v>0</v>
      </c>
      <c r="C25">
        <v>0</v>
      </c>
    </row>
    <row r="26" spans="1:3">
      <c r="A26" s="6">
        <v>45492</v>
      </c>
      <c r="B26" s="1">
        <v>0</v>
      </c>
      <c r="C26">
        <v>0</v>
      </c>
    </row>
    <row r="27" spans="1:3">
      <c r="A27" s="6">
        <v>45493</v>
      </c>
      <c r="B27" s="1">
        <v>0</v>
      </c>
      <c r="C27">
        <v>0</v>
      </c>
    </row>
    <row r="28" spans="1:3">
      <c r="A28" s="6">
        <v>45494</v>
      </c>
      <c r="B28" s="1">
        <v>0</v>
      </c>
      <c r="C28">
        <v>0</v>
      </c>
    </row>
    <row r="29" spans="1:3">
      <c r="A29" s="6">
        <v>45495</v>
      </c>
      <c r="B29" s="1">
        <v>0</v>
      </c>
      <c r="C29">
        <v>0</v>
      </c>
    </row>
    <row r="30" spans="1:3">
      <c r="A30" s="6">
        <v>45496</v>
      </c>
      <c r="B30" s="1">
        <v>0</v>
      </c>
      <c r="C30">
        <v>0</v>
      </c>
    </row>
    <row r="31" spans="1:3">
      <c r="A31" s="6">
        <v>45497</v>
      </c>
      <c r="B31" s="1">
        <v>0</v>
      </c>
      <c r="C31">
        <v>0</v>
      </c>
    </row>
    <row r="32" spans="1:3">
      <c r="A32" s="6">
        <v>45498</v>
      </c>
      <c r="B32" s="1">
        <v>0</v>
      </c>
      <c r="C32">
        <v>0</v>
      </c>
    </row>
    <row r="33" spans="1:3">
      <c r="A33" t="s">
        <v>55</v>
      </c>
      <c r="B33" s="1">
        <v>18718.5</v>
      </c>
      <c r="C33">
        <v>1427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056E-C4E3-44CF-A9C4-8D75FA6AB704}">
  <dimension ref="B2:E23"/>
  <sheetViews>
    <sheetView showGridLines="0" workbookViewId="0">
      <selection activeCell="J7" sqref="J6:J7"/>
    </sheetView>
  </sheetViews>
  <sheetFormatPr defaultRowHeight="14.25"/>
  <cols>
    <col min="2" max="2" width="3.5703125" customWidth="1"/>
    <col min="3" max="3" width="32.5703125" bestFit="1" customWidth="1"/>
    <col min="4" max="4" width="19" bestFit="1" customWidth="1"/>
    <col min="5" max="5" width="18.42578125" bestFit="1" customWidth="1"/>
  </cols>
  <sheetData>
    <row r="2" spans="2:5">
      <c r="B2" s="30" t="s">
        <v>57</v>
      </c>
    </row>
    <row r="4" spans="2:5">
      <c r="C4" s="23" t="s">
        <v>4</v>
      </c>
      <c r="D4" t="s">
        <v>54</v>
      </c>
      <c r="E4" t="s">
        <v>56</v>
      </c>
    </row>
    <row r="5" spans="2:5">
      <c r="C5" t="s">
        <v>33</v>
      </c>
      <c r="D5">
        <v>72</v>
      </c>
      <c r="E5" s="5">
        <v>972</v>
      </c>
    </row>
    <row r="6" spans="2:5">
      <c r="C6" t="s">
        <v>23</v>
      </c>
      <c r="D6">
        <v>96</v>
      </c>
      <c r="E6" s="5">
        <v>1296</v>
      </c>
    </row>
    <row r="7" spans="2:5">
      <c r="C7" t="s">
        <v>19</v>
      </c>
      <c r="D7">
        <v>97</v>
      </c>
      <c r="E7" s="5">
        <v>1212.5</v>
      </c>
    </row>
    <row r="8" spans="2:5">
      <c r="C8" t="s">
        <v>27</v>
      </c>
      <c r="D8">
        <v>72</v>
      </c>
      <c r="E8" s="5">
        <v>1116</v>
      </c>
    </row>
    <row r="9" spans="2:5">
      <c r="C9" t="s">
        <v>32</v>
      </c>
      <c r="D9">
        <v>12</v>
      </c>
      <c r="E9" s="5">
        <v>150</v>
      </c>
    </row>
    <row r="10" spans="2:5">
      <c r="C10" t="s">
        <v>25</v>
      </c>
      <c r="D10">
        <v>108</v>
      </c>
      <c r="E10" s="5">
        <v>1350</v>
      </c>
    </row>
    <row r="11" spans="2:5">
      <c r="C11" t="s">
        <v>29</v>
      </c>
      <c r="D11">
        <v>48</v>
      </c>
      <c r="E11" s="5">
        <v>600</v>
      </c>
    </row>
    <row r="12" spans="2:5">
      <c r="C12" t="s">
        <v>35</v>
      </c>
      <c r="D12">
        <v>12</v>
      </c>
      <c r="E12" s="5">
        <v>0</v>
      </c>
    </row>
    <row r="13" spans="2:5">
      <c r="C13" t="s">
        <v>30</v>
      </c>
      <c r="D13">
        <v>72</v>
      </c>
      <c r="E13" s="5">
        <v>1116</v>
      </c>
    </row>
    <row r="14" spans="2:5">
      <c r="C14" t="s">
        <v>18</v>
      </c>
      <c r="D14">
        <v>72</v>
      </c>
      <c r="E14" s="5">
        <v>1116</v>
      </c>
    </row>
    <row r="15" spans="2:5">
      <c r="C15" t="s">
        <v>28</v>
      </c>
      <c r="D15">
        <v>119</v>
      </c>
      <c r="E15" s="5">
        <v>1606.5</v>
      </c>
    </row>
    <row r="16" spans="2:5">
      <c r="C16" t="s">
        <v>15</v>
      </c>
      <c r="D16">
        <v>96</v>
      </c>
      <c r="E16" s="5">
        <v>1296</v>
      </c>
    </row>
    <row r="17" spans="3:5">
      <c r="C17" t="s">
        <v>21</v>
      </c>
      <c r="D17">
        <v>95</v>
      </c>
      <c r="E17" s="5">
        <v>1187.5</v>
      </c>
    </row>
    <row r="18" spans="3:5">
      <c r="C18" t="s">
        <v>31</v>
      </c>
      <c r="D18">
        <v>84</v>
      </c>
      <c r="E18" s="5">
        <v>1050</v>
      </c>
    </row>
    <row r="19" spans="3:5">
      <c r="C19" t="s">
        <v>24</v>
      </c>
      <c r="D19">
        <v>132</v>
      </c>
      <c r="E19" s="5">
        <v>1650</v>
      </c>
    </row>
    <row r="20" spans="3:5">
      <c r="C20" t="s">
        <v>34</v>
      </c>
      <c r="D20">
        <v>96</v>
      </c>
      <c r="E20" s="5">
        <v>1200</v>
      </c>
    </row>
    <row r="21" spans="3:5">
      <c r="C21" t="s">
        <v>26</v>
      </c>
      <c r="D21">
        <v>72</v>
      </c>
      <c r="E21" s="5">
        <v>900</v>
      </c>
    </row>
    <row r="22" spans="3:5">
      <c r="C22" t="s">
        <v>20</v>
      </c>
      <c r="D22">
        <v>72</v>
      </c>
      <c r="E22" s="5">
        <v>900</v>
      </c>
    </row>
    <row r="23" spans="3:5">
      <c r="C23" t="s">
        <v>55</v>
      </c>
      <c r="D23">
        <v>1427</v>
      </c>
      <c r="E23" s="5">
        <v>18718.5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579F-E7AC-4B53-9BCA-B068FA85AF66}">
  <dimension ref="B2:D23"/>
  <sheetViews>
    <sheetView showGridLines="0" workbookViewId="0">
      <selection activeCell="I35" sqref="I35"/>
    </sheetView>
  </sheetViews>
  <sheetFormatPr defaultRowHeight="14.25"/>
  <cols>
    <col min="2" max="2" width="3.5703125" customWidth="1"/>
    <col min="3" max="3" width="32.5703125" bestFit="1" customWidth="1"/>
    <col min="4" max="4" width="18.42578125" bestFit="1" customWidth="1"/>
  </cols>
  <sheetData>
    <row r="2" spans="2:4">
      <c r="B2" s="30" t="s">
        <v>58</v>
      </c>
    </row>
    <row r="4" spans="2:4">
      <c r="C4" s="23" t="s">
        <v>4</v>
      </c>
      <c r="D4" t="s">
        <v>56</v>
      </c>
    </row>
    <row r="5" spans="2:4">
      <c r="C5" t="s">
        <v>24</v>
      </c>
      <c r="D5" s="5">
        <v>1650</v>
      </c>
    </row>
    <row r="6" spans="2:4">
      <c r="C6" t="s">
        <v>28</v>
      </c>
      <c r="D6" s="5">
        <v>1606.5</v>
      </c>
    </row>
    <row r="7" spans="2:4">
      <c r="C7" t="s">
        <v>25</v>
      </c>
      <c r="D7" s="5">
        <v>1350</v>
      </c>
    </row>
    <row r="8" spans="2:4">
      <c r="C8" t="s">
        <v>15</v>
      </c>
      <c r="D8" s="5">
        <v>1296</v>
      </c>
    </row>
    <row r="9" spans="2:4">
      <c r="C9" t="s">
        <v>23</v>
      </c>
      <c r="D9" s="5">
        <v>1296</v>
      </c>
    </row>
    <row r="10" spans="2:4">
      <c r="C10" t="s">
        <v>19</v>
      </c>
      <c r="D10" s="5">
        <v>1212.5</v>
      </c>
    </row>
    <row r="11" spans="2:4">
      <c r="C11" t="s">
        <v>34</v>
      </c>
      <c r="D11" s="5">
        <v>1200</v>
      </c>
    </row>
    <row r="12" spans="2:4">
      <c r="C12" t="s">
        <v>21</v>
      </c>
      <c r="D12" s="5">
        <v>1187.5</v>
      </c>
    </row>
    <row r="13" spans="2:4">
      <c r="C13" t="s">
        <v>27</v>
      </c>
      <c r="D13" s="5">
        <v>1116</v>
      </c>
    </row>
    <row r="14" spans="2:4">
      <c r="C14" t="s">
        <v>18</v>
      </c>
      <c r="D14" s="5">
        <v>1116</v>
      </c>
    </row>
    <row r="15" spans="2:4">
      <c r="C15" t="s">
        <v>30</v>
      </c>
      <c r="D15" s="5">
        <v>1116</v>
      </c>
    </row>
    <row r="16" spans="2:4">
      <c r="C16" t="s">
        <v>31</v>
      </c>
      <c r="D16" s="5">
        <v>1050</v>
      </c>
    </row>
    <row r="17" spans="3:4">
      <c r="C17" t="s">
        <v>33</v>
      </c>
      <c r="D17" s="5">
        <v>972</v>
      </c>
    </row>
    <row r="18" spans="3:4">
      <c r="C18" t="s">
        <v>26</v>
      </c>
      <c r="D18" s="5">
        <v>900</v>
      </c>
    </row>
    <row r="19" spans="3:4">
      <c r="C19" t="s">
        <v>20</v>
      </c>
      <c r="D19" s="5">
        <v>900</v>
      </c>
    </row>
    <row r="20" spans="3:4">
      <c r="C20" t="s">
        <v>29</v>
      </c>
      <c r="D20" s="5">
        <v>600</v>
      </c>
    </row>
    <row r="21" spans="3:4">
      <c r="C21" t="s">
        <v>32</v>
      </c>
      <c r="D21" s="5">
        <v>150</v>
      </c>
    </row>
    <row r="22" spans="3:4">
      <c r="C22" t="s">
        <v>35</v>
      </c>
      <c r="D22" s="5">
        <v>0</v>
      </c>
    </row>
    <row r="23" spans="3:4">
      <c r="C23" t="s">
        <v>55</v>
      </c>
      <c r="D23" s="5">
        <v>18718.5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E678-1B83-4207-A2A5-2CC034C5F401}">
  <sheetPr codeName="Sheet5"/>
  <dimension ref="A3:B8"/>
  <sheetViews>
    <sheetView workbookViewId="0">
      <selection activeCell="B3" sqref="B3"/>
    </sheetView>
  </sheetViews>
  <sheetFormatPr defaultRowHeight="14.25"/>
  <cols>
    <col min="1" max="1" width="12" bestFit="1" customWidth="1"/>
    <col min="2" max="2" width="18.42578125" bestFit="1" customWidth="1"/>
    <col min="3" max="3" width="12.140625" bestFit="1" customWidth="1"/>
  </cols>
  <sheetData>
    <row r="3" spans="1:2">
      <c r="A3" s="23" t="s">
        <v>6</v>
      </c>
      <c r="B3" t="s">
        <v>56</v>
      </c>
    </row>
    <row r="4" spans="1:2">
      <c r="A4" t="s">
        <v>46</v>
      </c>
      <c r="B4">
        <v>10200</v>
      </c>
    </row>
    <row r="5" spans="1:2">
      <c r="A5" t="s">
        <v>53</v>
      </c>
      <c r="B5">
        <v>0</v>
      </c>
    </row>
    <row r="6" spans="1:2">
      <c r="A6" t="s">
        <v>45</v>
      </c>
      <c r="B6">
        <v>5170.5</v>
      </c>
    </row>
    <row r="7" spans="1:2">
      <c r="A7" t="s">
        <v>43</v>
      </c>
      <c r="B7">
        <v>3348</v>
      </c>
    </row>
    <row r="8" spans="1:2">
      <c r="A8" t="s">
        <v>55</v>
      </c>
      <c r="B8">
        <v>18718.5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329A-7557-409E-8B19-99D16A1346E5}">
  <dimension ref="A1:A2"/>
  <sheetViews>
    <sheetView workbookViewId="0">
      <selection activeCell="A25" sqref="A25:XFD25"/>
    </sheetView>
  </sheetViews>
  <sheetFormatPr defaultRowHeight="14.25"/>
  <cols>
    <col min="1" max="1" width="80.5703125" bestFit="1" customWidth="1"/>
  </cols>
  <sheetData>
    <row r="1" spans="1:1">
      <c r="A1" t="s">
        <v>59</v>
      </c>
    </row>
    <row r="2" spans="1:1">
      <c r="A2" t="s">
        <v>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A c G A A B Q S w M E F A A C A A g A w A b m W P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D A B u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b m W N 0 w 1 E P / A g A A e A U A A B M A H A B G b 3 J t d W x h c y 9 T Z W N 0 a W 9 u M S 5 t I K I Y A C i g F A A A A A A A A A A A A A A A A A A A A A A A A A A A A I V T f 2 / a O h T 9 v 1 K / g + V q U 5 B I I D Q U 2 B R N K y s t b d e 3 V 7 L H N M Q f T n I p K Y 6 d + s d o V y H t i + z L 7 Z M 8 G 9 Z h 0 J N e F M l O 7 r n H 5 x 7 f K y F T B W d o t F n D t 4 c H h w d y T g T k 6 A h / 4 k s Q p w U a K Q G k x C h G e K 5 U J d 8 0 G q Q q g s q G 0 y L I e N l I Q Z H G M Z B e t 5 t F f j O L O n 4 U t s H v 5 q 2 W D 2 m Y p h 0 g e a 8 N j Z w o I k H J B u m Q 4 1 6 n 2 / a z t B f 6 0 Q l 0 / J T 0 O v 5 J 1 M 5 n J 8 2 s m 0 f N h u B L + Q 4 e K x A F s A z i 9 Z l + W r x e w F O c X J 1 T t p S D M 6 H J 2 c V n L o b j M P z + 9 T 1 n 9 / 3 w q v f l W i z k 6 a L V / t L v X 5 P v 4 / n 9 Y F i 2 H 7 o F L X v z q 4 e v N 6 9 a p 8 P W m I + u 7 i 8 H 5 z e t 8 4 f R G E 5 n s H x 1 / M G 8 G J W m K D Q Z y k 9 E E L M H 8 b c G 8 R Q r o a G O k q c K Y p z A o 8 J 1 t I + 5 h Q d d G B P X 2 K n r 6 j o c G i s p q M M D Z J 4 R 1 y I D a + 5 E r r c Z z w F R w u 4 0 u Y P 4 1 4 + f y h x i F l S R n B Y M m C 5 T E H I d M f R m m R 5 5 m a g d e X R W M 7 T b j z / U Z 4 8 Z 0 K C v h Q C m x l w s U s 4 X X u 1 5 c m N E x x h f J u 9 R I k i 2 A I G + g Q g x n q 4 m f c 6 U g U / r W 8 L + 3 M i C 3 N Z u W B O S U g h M H p M z L s o + p 7 p k N i a 9 f Q 0 O x 7 O z x X i k y G y G r A x s f F S W 2 J a 7 q u + g E q 4 I R R e G S v 4 / b G x s s 6 g h U y d R Y P W s t q h V z S 2 H M 1 O t S v i l N E M Q I 7 s E A 8 H L f w j V 4 D n V u l k j Y H n C N 8 M x N F l j S I P f X k n v 9 + / N y B T s 7 s O m 3 T / f X j s M L 9 b G O w I c w E f C N K H G G 6 X l B W H 2 2 u / i 5 6 j Z r E f N a D V 1 1 Z y D + m j 6 1 I 6 V 0 b I W H r z 8 8 H a k 7 m X d g q w 4 k 9 C 3 7 R Y j h 2 f y E g o 2 C n Y 6 Y N N D S V H a J F M d 2 G 2 Q c D s J 3 p / v Q f E I + T X P C L 3 h S 6 / m H v 2 X V p V W J v l I 2 f 7 x N k 1 g j s F 4 5 z q d P i l m a E 9 w 3 G o 2 k Z o D 2 4 I w t l 4 j X Z k S z K B J n W U g 5 U x T + o S I Q h i j 1 8 h R v 0 0 E K s G l G Z C C a g H / l b R a 1 R x V b L 8 o 5 4 Y b 2 1 m e 4 s O D g r n D / v Z f U E s B A i 0 A F A A C A A g A w A b m W P Y S c a i m A A A A 9 g A A A B I A A A A A A A A A A A A A A A A A A A A A A E N v b m Z p Z y 9 Q Y W N r Y W d l L n h t b F B L A Q I t A B Q A A g A I A M A G 5 l g P y u m r p A A A A O k A A A A T A A A A A A A A A A A A A A A A A P I A A A B b Q 2 9 u d G V u d F 9 U e X B l c 1 0 u e G 1 s U E s B A i 0 A F A A C A A g A w A b m W N 0 w 1 E P / A g A A e A U A A B M A A A A A A A A A A A A A A A A A 4 w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s A A A A A A A A N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9 3 Z X J C a S U y M F N 0 c m V h b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2 Z k N 2 Y 3 Y T Y 2 L W R l Y z I t N G V j N S 0 5 Y W I 5 L W M 1 N T F h O T d j N 2 V l Z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V U M j M 6 M z E 6 M D g u N j c z M D g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d k N T I 4 N z c t M m J j N C 0 0 Z m E y L W I 3 Z j c t M D U 0 M z E y N D U 1 N T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I z O j U 0 O j A w L j U y N z Q y M T h a I i A v P j x F b n R y e S B U e X B l P S J G a W x s Q 2 9 s d W 1 u V H l w Z X M i I F Z h b H V l P S J z Q m c 9 P S I g L z 4 8 R W 5 0 c n k g V H l w Z T 0 i R m l s b E N v b H V t b k 5 h b W V z I i B W Y W x 1 Z T 0 i c 1 s m c X V v d D t R d W V y e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4 H R U B Q c 7 U S O L e k z F M 9 z Y Q A A A A A C A A A A A A A Q Z g A A A A E A A C A A A A D r O i m v 1 8 R 3 r 4 S i E y B 4 y S 0 a T M 7 i q 1 W c Y V M m H q K 0 q 7 C Z Q A A A A A A O g A A A A A I A A C A A A A C k V S V + S J d 7 C D n V 1 h r / k e E 5 b Z l 1 B 7 T D p f g d n 0 o l C E V U R l A A A A B A 8 u h U G L + l w v L G 5 R n Z C z m O R Z o x G Q 9 k t 2 g 9 W S G U a I 2 R a D k o z q s J G v Z r 2 J Q C d I O i d k t S 3 S 8 + v Y 9 B B s r i i X 7 y O X 2 M f U z 4 E M C w I p d L 4 s z W i E U N G k A A A A A Z 8 N f B z H n B i r K Q 1 O j v A g E j w 2 X m O 1 f S s n I 3 X h x K K x N 0 2 L f i Y K m z N M + F z 3 I o X Y d V i d 0 v S O M t 3 J D r J I V g M 5 r + c R g 6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D4A0B107C6794F8CAE375E795B617B" ma:contentTypeVersion="4" ma:contentTypeDescription="Create a new document." ma:contentTypeScope="" ma:versionID="255214551fafc140636647f7503a7226">
  <xsd:schema xmlns:xsd="http://www.w3.org/2001/XMLSchema" xmlns:xs="http://www.w3.org/2001/XMLSchema" xmlns:p="http://schemas.microsoft.com/office/2006/metadata/properties" xmlns:ns2="3b51042b-21f1-41bf-a25f-344d42837d5f" targetNamespace="http://schemas.microsoft.com/office/2006/metadata/properties" ma:root="true" ma:fieldsID="98fc1e37e6dea3b4bcee39c0031d2a01" ns2:_="">
    <xsd:import namespace="3b51042b-21f1-41bf-a25f-344d42837d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1042b-21f1-41bf-a25f-344d42837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D1101-0BFC-4B7E-94A4-F51DA56D5F14}"/>
</file>

<file path=customXml/itemProps2.xml><?xml version="1.0" encoding="utf-8"?>
<ds:datastoreItem xmlns:ds="http://schemas.openxmlformats.org/officeDocument/2006/customXml" ds:itemID="{108B8225-9D47-4667-9E8F-1908060DDB89}"/>
</file>

<file path=customXml/itemProps3.xml><?xml version="1.0" encoding="utf-8"?>
<ds:datastoreItem xmlns:ds="http://schemas.openxmlformats.org/officeDocument/2006/customXml" ds:itemID="{77BCF03C-CCFF-4310-9CF0-579AA04816B0}"/>
</file>

<file path=customXml/itemProps4.xml><?xml version="1.0" encoding="utf-8"?>
<ds:datastoreItem xmlns:ds="http://schemas.openxmlformats.org/officeDocument/2006/customXml" ds:itemID="{A4B8F94B-B0ED-4391-8A5F-F10FD3154C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</dc:creator>
  <cp:keywords/>
  <dc:description/>
  <cp:lastModifiedBy/>
  <cp:revision/>
  <dcterms:created xsi:type="dcterms:W3CDTF">2024-06-29T13:22:30Z</dcterms:created>
  <dcterms:modified xsi:type="dcterms:W3CDTF">2024-07-07T20:38:03Z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0x010100B9D4A0B107C6794F8CAE375E795B617B</vt:lpwstr>
  </property>
</Properties>
</file>