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omari\Desktop\Portfelio\"/>
    </mc:Choice>
  </mc:AlternateContent>
  <bookViews>
    <workbookView xWindow="0" yWindow="0" windowWidth="20490" windowHeight="7620" tabRatio="912"/>
  </bookViews>
  <sheets>
    <sheet name="Totalll" sheetId="79" r:id="rId1"/>
    <sheet name="Total data" sheetId="85" r:id="rId2"/>
    <sheet name="Data PKİD" sheetId="47" r:id="rId3"/>
    <sheet name="isciler" sheetId="60" r:id="rId4"/>
    <sheet name="Yekun" sheetId="59"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_xlnm._FilterDatabase" localSheetId="2" hidden="1">'Data PKİD'!$A$1:$P$384</definedName>
    <definedName name="_xlnm._FilterDatabase" localSheetId="3" hidden="1">isciler!$A$1:$H$354</definedName>
    <definedName name="_xlnm._FilterDatabase" localSheetId="0" hidden="1">Totalll!$D$5:$AC$30</definedName>
    <definedName name="abe">'[1]ab sep'!$F$5:$AR$39</definedName>
    <definedName name="abok" localSheetId="0">#REF!</definedName>
    <definedName name="abok">#REF!</definedName>
    <definedName name="abreg">'[2]ab (dec)'!$F$5:$BK$48</definedName>
    <definedName name="abs" localSheetId="0">#REF!</definedName>
    <definedName name="abs">#REF!</definedName>
    <definedName name="abseronp">'[3]Yeni reytinq'!$C$4:$AD$15</definedName>
    <definedName name="Absplan">'[1]Yeni reytinq'!$C$4:$AL$15</definedName>
    <definedName name="afp">'[1]Yeni reytinq avsent'!$AG$34:$AI$59</definedName>
    <definedName name="ap">'[1]Yeni reytinq avsent'!$C$4:$AM$29</definedName>
    <definedName name="aug">[4]August!$B$2:$D$110</definedName>
    <definedName name="augu">[5]August!$B$2:$D$110</definedName>
    <definedName name="august">[2]Sheet1!$BO$3:$BQ$28</definedName>
    <definedName name="avqust" localSheetId="0">'[1]Sheet1 (2)'!#REF!</definedName>
    <definedName name="avqust">'[1]Sheet1 (2)'!#REF!</definedName>
    <definedName name="avqust2" localSheetId="0">'[1]Sheet1 (2)'!#REF!</definedName>
    <definedName name="avqust2">'[1]Sheet1 (2)'!#REF!</definedName>
    <definedName name="avqust25" localSheetId="0">'[1]Sheet1 (2)'!#REF!</definedName>
    <definedName name="avqust25">'[1]Sheet1 (2)'!#REF!</definedName>
    <definedName name="Avqust25p">'[3]Yeni reytinq'!$C$34:$G$59</definedName>
    <definedName name="AVQUSTOS">'[6]salary-K'!$C$15:$AE$484</definedName>
    <definedName name="ba">[1]YANVAR!$C$4:$AL$33</definedName>
    <definedName name="bak" localSheetId="0">'[2]say-portfel'!#REF!</definedName>
    <definedName name="bak">'[2]say-portfel'!#REF!</definedName>
    <definedName name="bonus">'[6]km-emlak'!$A$3:$E$114</definedName>
    <definedName name="co" localSheetId="0">'[7]Neticeler isci'!#REF!</definedName>
    <definedName name="co">'[7]Neticeler isci'!#REF!</definedName>
    <definedName name="coo" localSheetId="0">'[7]Neticeler isci'!#REF!</definedName>
    <definedName name="coo">'[7]Neticeler isci'!#REF!</definedName>
    <definedName name="cool">'[7]Neticeler isci'!$W$4:$AC$12</definedName>
    <definedName name="cooly" localSheetId="0">'[7]Neticeler isci'!#REF!</definedName>
    <definedName name="cooly">'[7]Neticeler isci'!#REF!</definedName>
    <definedName name="de" localSheetId="0">'[7]Neticeler isci'!#REF!</definedName>
    <definedName name="de">'[7]Neticeler isci'!#REF!</definedName>
    <definedName name="decol">[8]Sheet1!$Q$4:$S$21</definedName>
    <definedName name="dis">'[1]Yeni reytinq'!$I$34:$K$59</definedName>
    <definedName name="disboc" localSheetId="0">#REF!</definedName>
    <definedName name="disboc">#REF!</definedName>
    <definedName name="disbyeni" localSheetId="0">#REF!</definedName>
    <definedName name="disbyeni">#REF!</definedName>
    <definedName name="disnov">[9]Sheet9!$T$3:$V$113</definedName>
    <definedName name="disoc">[8]Base!$B$2:$D$176</definedName>
    <definedName name="fa">[1]test!$C$4:$AP$29</definedName>
    <definedName name="faiz">[2]Sheet4!$B$2:$Q$27</definedName>
    <definedName name="fili">[10]Sheet5!$B$2:$HN$3</definedName>
    <definedName name="filial" localSheetId="0">'[10]Sheet2 (2)'!#REF!</definedName>
    <definedName name="filial">'[10]Sheet2 (2)'!#REF!</definedName>
    <definedName name="iyul">[11]Sheet4!$C$5:$E$101</definedName>
    <definedName name="iyul31">'[4]İyul port'!$C$4:$E$101</definedName>
    <definedName name="july" localSheetId="0">'[1]Sheet1 (2)'!#REF!</definedName>
    <definedName name="july">'[1]Sheet1 (2)'!#REF!</definedName>
    <definedName name="jun">[2]Sheet1!$BG$3:$BI$26</definedName>
    <definedName name="june">[2]Sheet1!$BG$3:$BI$26</definedName>
    <definedName name="koh">[12]Sheet7!$M$2:$O$21</definedName>
    <definedName name="KOHNE" localSheetId="0">#REF!</definedName>
    <definedName name="KOHNE">#REF!</definedName>
    <definedName name="KOHNEYENI" localSheetId="0">#REF!</definedName>
    <definedName name="KOHNEYENI">#REF!</definedName>
    <definedName name="kp" localSheetId="0">[8]Base!#REF!</definedName>
    <definedName name="kp">[8]Base!#REF!</definedName>
    <definedName name="kpoc" localSheetId="0">#REF!</definedName>
    <definedName name="kpoc">#REF!</definedName>
    <definedName name="kport">[8]Sheet1!$H$4:$L$68</definedName>
    <definedName name="qizilkm">'[6]km-qizil'!$A$3:$E$156</definedName>
    <definedName name="lo">[10]Sheet1!$A$5:$FJ$6</definedName>
    <definedName name="mart">[8]Sheet6!$D$3:$F$27</definedName>
    <definedName name="may">[2]Sheet1!$BC$3:$BE$26</definedName>
    <definedName name="mebab">[5]October!$I$4:$K$28</definedName>
    <definedName name="mebreg">[5]October!$I$32:$K$116</definedName>
    <definedName name="min">[8]Sheet4!$D$3:$F$62</definedName>
    <definedName name="new">[13]Sheet1!$C$34:$E$59</definedName>
    <definedName name="newno" localSheetId="0">#REF!</definedName>
    <definedName name="newno">#REF!</definedName>
    <definedName name="newnov" localSheetId="0">#REF!</definedName>
    <definedName name="newnov">#REF!</definedName>
    <definedName name="newoc">[8]Base!$L$2:$N$194</definedName>
    <definedName name="november">[2]Sheet1!$CA$3:$CC$28</definedName>
    <definedName name="ocstf">[10]Sheet4!$B$2:$D$111</definedName>
    <definedName name="octo">[2]Sheet1!$BW$3:$BY$28</definedName>
    <definedName name="old" localSheetId="0">#REF!</definedName>
    <definedName name="old">#REF!</definedName>
    <definedName name="oldoc">[8]Base!$G$2:$I$70</definedName>
    <definedName name="Paid" localSheetId="0">'[1]Sheet1 (2)'!$C$4:$C$14,'[1]Sheet1 (2)'!#REF!</definedName>
    <definedName name="Paid">'[1]Sheet1 (2)'!$C$4:$C$14,'[1]Sheet1 (2)'!#REF!</definedName>
    <definedName name="plan">'[1]Yeni reytinq'!$O$34:$Q$59</definedName>
    <definedName name="pldecab">'[1]ab (dec)'!$F$5:$BS$48</definedName>
    <definedName name="pldecreg">'[1]reg (3)'!$F$5:$BS$117</definedName>
    <definedName name="por" localSheetId="0">'[2]say-portfel'!#REF!</definedName>
    <definedName name="por">'[2]say-portfel'!#REF!</definedName>
    <definedName name="PORTFELYENI" localSheetId="0">#REF!</definedName>
    <definedName name="PORTFELYENI">#REF!</definedName>
    <definedName name="portoc" localSheetId="0">[14]Base!#REF!</definedName>
    <definedName name="portoc">[14]Base!#REF!</definedName>
    <definedName name="reg" localSheetId="0">#REF!</definedName>
    <definedName name="reg">#REF!</definedName>
    <definedName name="regionp">'[3]Yeni reytinq'!$C$16:$AD$29</definedName>
    <definedName name="rego">'[1]reg sep'!$F$5:$AW$106</definedName>
    <definedName name="regok" localSheetId="0">#REF!</definedName>
    <definedName name="regok">#REF!</definedName>
    <definedName name="regplan">'[1]Yeni reytinq'!$C$16:$AL$29</definedName>
    <definedName name="sal" localSheetId="0">#REF!</definedName>
    <definedName name="sal">#REF!</definedName>
    <definedName name="Say" localSheetId="0">'[1]Sheet1 (2)'!$C$4:$C$14,'[1]Sheet1 (2)'!#REF!</definedName>
    <definedName name="Say">'[1]Sheet1 (2)'!$C$4:$C$14,'[1]Sheet1 (2)'!#REF!</definedName>
    <definedName name="sayab">[5]October!$D$4:$F$28</definedName>
    <definedName name="sayreg">[5]October!$D$32:$F$116</definedName>
    <definedName name="sen" localSheetId="0">'[1]Sheet1 (2)'!#REF!</definedName>
    <definedName name="sen">'[1]Sheet1 (2)'!#REF!</definedName>
    <definedName name="sena">[1]YANVAR!$C$40:$M$79</definedName>
    <definedName name="senaj" localSheetId="0">[1]YANVAR!#REF!</definedName>
    <definedName name="senaj">[1]YANVAR!#REF!</definedName>
    <definedName name="senta" localSheetId="0">[1]YANVAR!#REF!</definedName>
    <definedName name="senta">[1]YANVAR!#REF!</definedName>
    <definedName name="sep">[15]September!$B$2:$D$102</definedName>
    <definedName name="septe" localSheetId="0">#REF!</definedName>
    <definedName name="septe">#REF!</definedName>
    <definedName name="septem">[2]Sheet1!$BS$3:$BU$28</definedName>
    <definedName name="Slicer_Filial">#N/A</definedName>
    <definedName name="Slicer_Vəzifə1">#N/A</definedName>
    <definedName name="Slicer_Zona">#N/A</definedName>
    <definedName name="staf">[16]Sheet2!$B$3:$D$85</definedName>
    <definedName name="sum">[8]Sheet6!$Q$3:$S$61</definedName>
    <definedName name="test">[10]Sheet4!$J$3:$K$103</definedName>
    <definedName name="tov">[14]Sheet3!$I$4:$J$80</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2"/>
        <x14:slicerCache r:id="rId23"/>
        <x14:slicerCache r:id="rId24"/>
      </x15:slicerCaches>
    </ext>
  </extLst>
</workbook>
</file>

<file path=xl/calcChain.xml><?xml version="1.0" encoding="utf-8"?>
<calcChain xmlns="http://schemas.openxmlformats.org/spreadsheetml/2006/main">
  <c r="Y7" i="79" l="1"/>
  <c r="Y8" i="79"/>
  <c r="Y6" i="79"/>
  <c r="Y12" i="79"/>
  <c r="Y11" i="79"/>
  <c r="Y9" i="79"/>
  <c r="Y10" i="79"/>
  <c r="Y13" i="79"/>
  <c r="Y14" i="79"/>
  <c r="Y15" i="79"/>
  <c r="Y17" i="79"/>
  <c r="Y16" i="79"/>
  <c r="Y22" i="79"/>
  <c r="Y19" i="79"/>
  <c r="Y20" i="79"/>
  <c r="Y18" i="79"/>
  <c r="Y21" i="79"/>
  <c r="Y25" i="79"/>
  <c r="Y23" i="79"/>
  <c r="Y27" i="79"/>
  <c r="Y24" i="79"/>
  <c r="Y30" i="79"/>
  <c r="Y26" i="79"/>
  <c r="Y29" i="79"/>
  <c r="Y28" i="79"/>
  <c r="Y32" i="79"/>
  <c r="Y31" i="79"/>
  <c r="Y33" i="79"/>
  <c r="Y34" i="79"/>
  <c r="Y35" i="79"/>
  <c r="Y37" i="79"/>
  <c r="Y36" i="79"/>
  <c r="Y38" i="79"/>
  <c r="Y39" i="79"/>
  <c r="Y46" i="79"/>
  <c r="Y40" i="79"/>
  <c r="Y42" i="79"/>
  <c r="Y41" i="79"/>
  <c r="Y52" i="79"/>
  <c r="Y44" i="79"/>
  <c r="Y50" i="79"/>
  <c r="Y43" i="79"/>
  <c r="Y47" i="79"/>
  <c r="Y54" i="79"/>
  <c r="Y45" i="79"/>
  <c r="Y48" i="79"/>
  <c r="Y55" i="79"/>
  <c r="Y57" i="79"/>
  <c r="Y51" i="79"/>
  <c r="Y53" i="79"/>
  <c r="Y49" i="79"/>
  <c r="Y56" i="79"/>
  <c r="Y62" i="79"/>
  <c r="Y60" i="79"/>
  <c r="Y73" i="79"/>
  <c r="Y58" i="79"/>
  <c r="Y70" i="79"/>
  <c r="Y61" i="79"/>
  <c r="Y75" i="79"/>
  <c r="Y59" i="79"/>
  <c r="Y65" i="79"/>
  <c r="Y66" i="79"/>
  <c r="Y64" i="79"/>
  <c r="Y69" i="79"/>
  <c r="Y72" i="79"/>
  <c r="Y68" i="79"/>
  <c r="Y71" i="79"/>
  <c r="Y67" i="79"/>
  <c r="Y78" i="79"/>
  <c r="Y79" i="79"/>
  <c r="Y74" i="79"/>
  <c r="Y76" i="79"/>
  <c r="Y77" i="79"/>
  <c r="Y89" i="79"/>
  <c r="Y92" i="79"/>
  <c r="Y81" i="79"/>
  <c r="Y93" i="79"/>
  <c r="Y84" i="79"/>
  <c r="Y87" i="79"/>
  <c r="Y118" i="79"/>
  <c r="Y82" i="79"/>
  <c r="Y80" i="79"/>
  <c r="Y85" i="79"/>
  <c r="Y86" i="79"/>
  <c r="Y90" i="79"/>
  <c r="Y83" i="79"/>
  <c r="Y100" i="79"/>
  <c r="Y108" i="79"/>
  <c r="Y101" i="79"/>
  <c r="Y94" i="79"/>
  <c r="Y104" i="79"/>
  <c r="Y88" i="79"/>
  <c r="Y97" i="79"/>
  <c r="Y102" i="79"/>
  <c r="Y96" i="79"/>
  <c r="Y99" i="79"/>
  <c r="Y112" i="79"/>
  <c r="Y91" i="79"/>
  <c r="Y107" i="79"/>
  <c r="Y95" i="79"/>
  <c r="Y98" i="79"/>
  <c r="Y105" i="79"/>
  <c r="Y115" i="79"/>
  <c r="Y116" i="79"/>
  <c r="Y109" i="79"/>
  <c r="Y128" i="79"/>
  <c r="Y119" i="79"/>
  <c r="Y103" i="79"/>
  <c r="Y113" i="79"/>
  <c r="Y106" i="79"/>
  <c r="Y122" i="79"/>
  <c r="Y117" i="79"/>
  <c r="Y123" i="79"/>
  <c r="Y110" i="79"/>
  <c r="Y125" i="79"/>
  <c r="Y120" i="79"/>
  <c r="Y121" i="79"/>
  <c r="Y127" i="79"/>
  <c r="Y126" i="79"/>
  <c r="Y131" i="79"/>
  <c r="Y114" i="79"/>
  <c r="Y124" i="79"/>
  <c r="Y111" i="79"/>
  <c r="Y129" i="79"/>
  <c r="Y142" i="79"/>
  <c r="Y134" i="79"/>
  <c r="Y157" i="79"/>
  <c r="Y130" i="79"/>
  <c r="Y144" i="79"/>
  <c r="Y63" i="79"/>
  <c r="Y139" i="79"/>
  <c r="Y133" i="79"/>
  <c r="Y136" i="79"/>
  <c r="Y138" i="79"/>
  <c r="Y135" i="79"/>
  <c r="Y137" i="79"/>
  <c r="Y148" i="79"/>
  <c r="Y141" i="79"/>
  <c r="Y140" i="79"/>
  <c r="Y147" i="79"/>
  <c r="Y146" i="79"/>
  <c r="Y150" i="79"/>
  <c r="Y132" i="79"/>
  <c r="Y145" i="79"/>
  <c r="Y164" i="79"/>
  <c r="Y154" i="79"/>
  <c r="Y149" i="79"/>
  <c r="Y160" i="79"/>
  <c r="Y159" i="79"/>
  <c r="Y151" i="79"/>
  <c r="Y143" i="79"/>
  <c r="Y152" i="79"/>
  <c r="Y155" i="79"/>
  <c r="Y158" i="79"/>
  <c r="Y156" i="79"/>
  <c r="Y163" i="79"/>
  <c r="Y167" i="79"/>
  <c r="Y161" i="79"/>
  <c r="Y196" i="79"/>
  <c r="Y185" i="79"/>
  <c r="Y203" i="79"/>
  <c r="Y171" i="79"/>
  <c r="Y165" i="79"/>
  <c r="Y175" i="79"/>
  <c r="Y166" i="79"/>
  <c r="Y168" i="79"/>
  <c r="Y176" i="79"/>
  <c r="Y172" i="79"/>
  <c r="Y173" i="79"/>
  <c r="Y170" i="79"/>
  <c r="Y162" i="79"/>
  <c r="Y169" i="79"/>
  <c r="Y178" i="79"/>
  <c r="Y193" i="79"/>
  <c r="Y179" i="79"/>
  <c r="Y174" i="79"/>
  <c r="Y183" i="79"/>
  <c r="Y187" i="79"/>
  <c r="Y181" i="79"/>
  <c r="Y180" i="79"/>
  <c r="Y192" i="79"/>
  <c r="Y197" i="79"/>
  <c r="Y186" i="79"/>
  <c r="Y202" i="79"/>
  <c r="Y184" i="79"/>
  <c r="Y236" i="79"/>
  <c r="Y199" i="79"/>
  <c r="Y182" i="79"/>
  <c r="Y198" i="79"/>
  <c r="Y208" i="79"/>
  <c r="Y191" i="79"/>
  <c r="Y177" i="79"/>
  <c r="Y201" i="79"/>
  <c r="Y194" i="79"/>
  <c r="Y217" i="79"/>
  <c r="Y190" i="79"/>
  <c r="Y189" i="79"/>
  <c r="Y188" i="79"/>
  <c r="Y204" i="79"/>
  <c r="Y210" i="79"/>
  <c r="Y195" i="79"/>
  <c r="Y200" i="79"/>
  <c r="Y221" i="79"/>
  <c r="Y206" i="79"/>
  <c r="Y205" i="79"/>
  <c r="Y207" i="79"/>
  <c r="Y215" i="79"/>
  <c r="Y218" i="79"/>
  <c r="Y220" i="79"/>
  <c r="Y214" i="79"/>
  <c r="Y238" i="79"/>
  <c r="Y216" i="79"/>
  <c r="Y229" i="79"/>
  <c r="Y213" i="79"/>
  <c r="Y226" i="79"/>
  <c r="Y222" i="79"/>
  <c r="Y219" i="79"/>
  <c r="Y211" i="79"/>
  <c r="Y153" i="79"/>
  <c r="Y212" i="79"/>
  <c r="Y209" i="79"/>
  <c r="Y228" i="79"/>
  <c r="Y223" i="79"/>
  <c r="Y224" i="79"/>
  <c r="Y233" i="79"/>
  <c r="Y237" i="79"/>
  <c r="Y230" i="79"/>
  <c r="Y225" i="79"/>
  <c r="Y234" i="79"/>
  <c r="Y241" i="79"/>
  <c r="Y227" i="79"/>
  <c r="Y235" i="79"/>
  <c r="Y232" i="79"/>
  <c r="Y244" i="79"/>
  <c r="Y243" i="79"/>
  <c r="Y239" i="79"/>
  <c r="Y242" i="79"/>
  <c r="Y240" i="79"/>
  <c r="Y245" i="79"/>
  <c r="Y255" i="79"/>
  <c r="Y247" i="79"/>
  <c r="Y246" i="79"/>
  <c r="Y249" i="79"/>
  <c r="Y252" i="79"/>
  <c r="Y267" i="79"/>
  <c r="Y251" i="79"/>
  <c r="Y253" i="79"/>
  <c r="Y254" i="79"/>
  <c r="Y250" i="79"/>
  <c r="Y248" i="79"/>
  <c r="Y231" i="79"/>
  <c r="Y258" i="79"/>
  <c r="Y259" i="79"/>
  <c r="Y261" i="79"/>
  <c r="Y256" i="79"/>
  <c r="Y263" i="79"/>
  <c r="Y260" i="79"/>
  <c r="Y264" i="79"/>
  <c r="Y257" i="79"/>
  <c r="Y266" i="79"/>
  <c r="Y262" i="79"/>
  <c r="Y265" i="79"/>
  <c r="Y274" i="79"/>
  <c r="Y270" i="79"/>
  <c r="Y269" i="79"/>
  <c r="Y268" i="79"/>
  <c r="Y278" i="79"/>
  <c r="Y279" i="79"/>
  <c r="Y275" i="79"/>
  <c r="Y271" i="79"/>
  <c r="Y273" i="79"/>
  <c r="Y276" i="79"/>
  <c r="Y272" i="79"/>
  <c r="Y280" i="79"/>
  <c r="Y281" i="79"/>
  <c r="Y277" i="79"/>
  <c r="Y283" i="79"/>
  <c r="Y285" i="79"/>
  <c r="Y286" i="79"/>
  <c r="Y284" i="79"/>
  <c r="Y300" i="79"/>
  <c r="Y290" i="79"/>
  <c r="Y294" i="79"/>
  <c r="Y289" i="79"/>
  <c r="Y291" i="79"/>
  <c r="Y293" i="79"/>
  <c r="Y288" i="79"/>
  <c r="Y282" i="79"/>
  <c r="Y292" i="79"/>
  <c r="Y299" i="79"/>
  <c r="Y296" i="79"/>
  <c r="Y301" i="79"/>
  <c r="Y297" i="79"/>
  <c r="Y287" i="79"/>
  <c r="Y298" i="79"/>
  <c r="Y302" i="79"/>
  <c r="Y295" i="79"/>
  <c r="Y303" i="79"/>
  <c r="Y304" i="79"/>
  <c r="Y308" i="79"/>
  <c r="Y305" i="79"/>
  <c r="Y306" i="79"/>
  <c r="Y307" i="79"/>
  <c r="Y311" i="79"/>
  <c r="Y314" i="79"/>
  <c r="Y309" i="79"/>
  <c r="Y310" i="79"/>
  <c r="Y312" i="79"/>
  <c r="Y313" i="79"/>
  <c r="Y316" i="79"/>
  <c r="Y315" i="79"/>
  <c r="Y319" i="79"/>
  <c r="Y318" i="79"/>
  <c r="Y317" i="79"/>
  <c r="Y320" i="79"/>
  <c r="Y323" i="79"/>
  <c r="Y322" i="79"/>
  <c r="Y321" i="79"/>
  <c r="Y324" i="79"/>
  <c r="Y325" i="79"/>
  <c r="Y326" i="79"/>
  <c r="Y327" i="79"/>
  <c r="Y328" i="79"/>
  <c r="Y329" i="79"/>
  <c r="Y331" i="79"/>
  <c r="Y332" i="79"/>
  <c r="Y330" i="79"/>
  <c r="Y333" i="79"/>
  <c r="Y334" i="79"/>
  <c r="Y335" i="79"/>
  <c r="Y336" i="79"/>
  <c r="Y337" i="79"/>
  <c r="Y338" i="79"/>
  <c r="Y339" i="79"/>
  <c r="Y340" i="79"/>
  <c r="Y341" i="79"/>
  <c r="Y343" i="79"/>
  <c r="Y344" i="79"/>
  <c r="Y342" i="79"/>
  <c r="Y345" i="79"/>
  <c r="Y346" i="79"/>
  <c r="Y348" i="79"/>
  <c r="Y347" i="79"/>
  <c r="Y349" i="79"/>
  <c r="Y350" i="79"/>
  <c r="Y352" i="79"/>
  <c r="Y353" i="79"/>
  <c r="Y354" i="79"/>
  <c r="Y351" i="79"/>
  <c r="Y355" i="79"/>
  <c r="Y356" i="79"/>
  <c r="Y357" i="79"/>
  <c r="Y358" i="79"/>
  <c r="S7" i="79"/>
  <c r="S8" i="79"/>
  <c r="S6" i="79"/>
  <c r="S12" i="79"/>
  <c r="S11" i="79"/>
  <c r="S9" i="79"/>
  <c r="S10" i="79"/>
  <c r="S13" i="79"/>
  <c r="S14" i="79"/>
  <c r="S15" i="79"/>
  <c r="S17" i="79"/>
  <c r="S16" i="79"/>
  <c r="S22" i="79"/>
  <c r="S19" i="79"/>
  <c r="S20" i="79"/>
  <c r="S18" i="79"/>
  <c r="S21" i="79"/>
  <c r="S25" i="79"/>
  <c r="S23" i="79"/>
  <c r="S27" i="79"/>
  <c r="S24" i="79"/>
  <c r="S30" i="79"/>
  <c r="S26" i="79"/>
  <c r="S29" i="79"/>
  <c r="S28" i="79"/>
  <c r="S32" i="79"/>
  <c r="S31" i="79"/>
  <c r="S33" i="79"/>
  <c r="S34" i="79"/>
  <c r="S35" i="79"/>
  <c r="S37" i="79"/>
  <c r="S36" i="79"/>
  <c r="S38" i="79"/>
  <c r="S39" i="79"/>
  <c r="S46" i="79"/>
  <c r="S40" i="79"/>
  <c r="S42" i="79"/>
  <c r="S41" i="79"/>
  <c r="S52" i="79"/>
  <c r="S44" i="79"/>
  <c r="S50" i="79"/>
  <c r="S43" i="79"/>
  <c r="S47" i="79"/>
  <c r="S54" i="79"/>
  <c r="S45" i="79"/>
  <c r="S48" i="79"/>
  <c r="S55" i="79"/>
  <c r="S57" i="79"/>
  <c r="S51" i="79"/>
  <c r="S53" i="79"/>
  <c r="S49" i="79"/>
  <c r="S56" i="79"/>
  <c r="S62" i="79"/>
  <c r="S60" i="79"/>
  <c r="S73" i="79"/>
  <c r="S58" i="79"/>
  <c r="S70" i="79"/>
  <c r="S61" i="79"/>
  <c r="S75" i="79"/>
  <c r="S59" i="79"/>
  <c r="S65" i="79"/>
  <c r="S66" i="79"/>
  <c r="S64" i="79"/>
  <c r="S69" i="79"/>
  <c r="S72" i="79"/>
  <c r="S68" i="79"/>
  <c r="S71" i="79"/>
  <c r="S67" i="79"/>
  <c r="S78" i="79"/>
  <c r="S79" i="79"/>
  <c r="S74" i="79"/>
  <c r="S76" i="79"/>
  <c r="S77" i="79"/>
  <c r="S89" i="79"/>
  <c r="S92" i="79"/>
  <c r="S81" i="79"/>
  <c r="S93" i="79"/>
  <c r="S84" i="79"/>
  <c r="S87" i="79"/>
  <c r="S118" i="79"/>
  <c r="S82" i="79"/>
  <c r="S80" i="79"/>
  <c r="S85" i="79"/>
  <c r="S86" i="79"/>
  <c r="S90" i="79"/>
  <c r="S83" i="79"/>
  <c r="S100" i="79"/>
  <c r="S108" i="79"/>
  <c r="S101" i="79"/>
  <c r="S94" i="79"/>
  <c r="S104" i="79"/>
  <c r="S88" i="79"/>
  <c r="S97" i="79"/>
  <c r="S102" i="79"/>
  <c r="S96" i="79"/>
  <c r="S99" i="79"/>
  <c r="S112" i="79"/>
  <c r="S91" i="79"/>
  <c r="S107" i="79"/>
  <c r="S95" i="79"/>
  <c r="S98" i="79"/>
  <c r="S105" i="79"/>
  <c r="S115" i="79"/>
  <c r="S116" i="79"/>
  <c r="S109" i="79"/>
  <c r="S128" i="79"/>
  <c r="S119" i="79"/>
  <c r="S103" i="79"/>
  <c r="S113" i="79"/>
  <c r="S106" i="79"/>
  <c r="S122" i="79"/>
  <c r="S117" i="79"/>
  <c r="S123" i="79"/>
  <c r="S110" i="79"/>
  <c r="S125" i="79"/>
  <c r="S120" i="79"/>
  <c r="S121" i="79"/>
  <c r="S127" i="79"/>
  <c r="S126" i="79"/>
  <c r="S131" i="79"/>
  <c r="S114" i="79"/>
  <c r="S124" i="79"/>
  <c r="S111" i="79"/>
  <c r="S129" i="79"/>
  <c r="S142" i="79"/>
  <c r="S134" i="79"/>
  <c r="S157" i="79"/>
  <c r="S130" i="79"/>
  <c r="S144" i="79"/>
  <c r="S63" i="79"/>
  <c r="S139" i="79"/>
  <c r="S133" i="79"/>
  <c r="S136" i="79"/>
  <c r="S138" i="79"/>
  <c r="S135" i="79"/>
  <c r="S137" i="79"/>
  <c r="S148" i="79"/>
  <c r="S141" i="79"/>
  <c r="S140" i="79"/>
  <c r="S147" i="79"/>
  <c r="S146" i="79"/>
  <c r="S150" i="79"/>
  <c r="S132" i="79"/>
  <c r="S145" i="79"/>
  <c r="S164" i="79"/>
  <c r="S154" i="79"/>
  <c r="S149" i="79"/>
  <c r="S160" i="79"/>
  <c r="S159" i="79"/>
  <c r="S151" i="79"/>
  <c r="S143" i="79"/>
  <c r="S152" i="79"/>
  <c r="S155" i="79"/>
  <c r="S158" i="79"/>
  <c r="S156" i="79"/>
  <c r="S163" i="79"/>
  <c r="S167" i="79"/>
  <c r="S161" i="79"/>
  <c r="S196" i="79"/>
  <c r="S185" i="79"/>
  <c r="S203" i="79"/>
  <c r="S171" i="79"/>
  <c r="S165" i="79"/>
  <c r="S175" i="79"/>
  <c r="S166" i="79"/>
  <c r="S168" i="79"/>
  <c r="S176" i="79"/>
  <c r="S172" i="79"/>
  <c r="S173" i="79"/>
  <c r="S170" i="79"/>
  <c r="S162" i="79"/>
  <c r="S169" i="79"/>
  <c r="S178" i="79"/>
  <c r="S193" i="79"/>
  <c r="S179" i="79"/>
  <c r="S174" i="79"/>
  <c r="S183" i="79"/>
  <c r="S187" i="79"/>
  <c r="S181" i="79"/>
  <c r="S180" i="79"/>
  <c r="S192" i="79"/>
  <c r="S197" i="79"/>
  <c r="S186" i="79"/>
  <c r="S202" i="79"/>
  <c r="S184" i="79"/>
  <c r="S236" i="79"/>
  <c r="S199" i="79"/>
  <c r="S182" i="79"/>
  <c r="S198" i="79"/>
  <c r="S208" i="79"/>
  <c r="S191" i="79"/>
  <c r="S177" i="79"/>
  <c r="S201" i="79"/>
  <c r="S194" i="79"/>
  <c r="S217" i="79"/>
  <c r="S190" i="79"/>
  <c r="S189" i="79"/>
  <c r="S188" i="79"/>
  <c r="S204" i="79"/>
  <c r="S210" i="79"/>
  <c r="S195" i="79"/>
  <c r="S200" i="79"/>
  <c r="S221" i="79"/>
  <c r="S206" i="79"/>
  <c r="S205" i="79"/>
  <c r="S207" i="79"/>
  <c r="S215" i="79"/>
  <c r="S218" i="79"/>
  <c r="S220" i="79"/>
  <c r="S214" i="79"/>
  <c r="S238" i="79"/>
  <c r="S216" i="79"/>
  <c r="S229" i="79"/>
  <c r="S213" i="79"/>
  <c r="S226" i="79"/>
  <c r="S222" i="79"/>
  <c r="S219" i="79"/>
  <c r="S211" i="79"/>
  <c r="S153" i="79"/>
  <c r="S212" i="79"/>
  <c r="S209" i="79"/>
  <c r="S228" i="79"/>
  <c r="S223" i="79"/>
  <c r="S224" i="79"/>
  <c r="S233" i="79"/>
  <c r="S237" i="79"/>
  <c r="S230" i="79"/>
  <c r="S225" i="79"/>
  <c r="S234" i="79"/>
  <c r="S241" i="79"/>
  <c r="S227" i="79"/>
  <c r="S235" i="79"/>
  <c r="S232" i="79"/>
  <c r="S244" i="79"/>
  <c r="S243" i="79"/>
  <c r="S239" i="79"/>
  <c r="S242" i="79"/>
  <c r="S240" i="79"/>
  <c r="S245" i="79"/>
  <c r="S255" i="79"/>
  <c r="S247" i="79"/>
  <c r="S246" i="79"/>
  <c r="S249" i="79"/>
  <c r="S252" i="79"/>
  <c r="S267" i="79"/>
  <c r="S251" i="79"/>
  <c r="S253" i="79"/>
  <c r="S254" i="79"/>
  <c r="S250" i="79"/>
  <c r="S248" i="79"/>
  <c r="S231" i="79"/>
  <c r="S258" i="79"/>
  <c r="S259" i="79"/>
  <c r="S261" i="79"/>
  <c r="S256" i="79"/>
  <c r="S263" i="79"/>
  <c r="S260" i="79"/>
  <c r="S264" i="79"/>
  <c r="S257" i="79"/>
  <c r="S266" i="79"/>
  <c r="S262" i="79"/>
  <c r="S265" i="79"/>
  <c r="S274" i="79"/>
  <c r="S270" i="79"/>
  <c r="S269" i="79"/>
  <c r="S268" i="79"/>
  <c r="S278" i="79"/>
  <c r="S279" i="79"/>
  <c r="S275" i="79"/>
  <c r="S271" i="79"/>
  <c r="S273" i="79"/>
  <c r="S276" i="79"/>
  <c r="S272" i="79"/>
  <c r="S280" i="79"/>
  <c r="S281" i="79"/>
  <c r="S277" i="79"/>
  <c r="S283" i="79"/>
  <c r="S285" i="79"/>
  <c r="S286" i="79"/>
  <c r="S284" i="79"/>
  <c r="S300" i="79"/>
  <c r="S290" i="79"/>
  <c r="S294" i="79"/>
  <c r="S289" i="79"/>
  <c r="S291" i="79"/>
  <c r="S293" i="79"/>
  <c r="S288" i="79"/>
  <c r="S282" i="79"/>
  <c r="S292" i="79"/>
  <c r="S299" i="79"/>
  <c r="S296" i="79"/>
  <c r="S301" i="79"/>
  <c r="S297" i="79"/>
  <c r="S287" i="79"/>
  <c r="S298" i="79"/>
  <c r="S302" i="79"/>
  <c r="S295" i="79"/>
  <c r="S303" i="79"/>
  <c r="S304" i="79"/>
  <c r="S308" i="79"/>
  <c r="S305" i="79"/>
  <c r="S306" i="79"/>
  <c r="S307" i="79"/>
  <c r="S311" i="79"/>
  <c r="S314" i="79"/>
  <c r="S309" i="79"/>
  <c r="S310" i="79"/>
  <c r="S312" i="79"/>
  <c r="S313" i="79"/>
  <c r="S316" i="79"/>
  <c r="S315" i="79"/>
  <c r="S319" i="79"/>
  <c r="S318" i="79"/>
  <c r="S317" i="79"/>
  <c r="S320" i="79"/>
  <c r="S323" i="79"/>
  <c r="S322" i="79"/>
  <c r="S321" i="79"/>
  <c r="S324" i="79"/>
  <c r="S325" i="79"/>
  <c r="S326" i="79"/>
  <c r="S327" i="79"/>
  <c r="S328" i="79"/>
  <c r="S329" i="79"/>
  <c r="S331" i="79"/>
  <c r="S332" i="79"/>
  <c r="S330" i="79"/>
  <c r="S333" i="79"/>
  <c r="S334" i="79"/>
  <c r="S335" i="79"/>
  <c r="S336" i="79"/>
  <c r="S337" i="79"/>
  <c r="S338" i="79"/>
  <c r="S339" i="79"/>
  <c r="S340" i="79"/>
  <c r="S341" i="79"/>
  <c r="S343" i="79"/>
  <c r="S344" i="79"/>
  <c r="S342" i="79"/>
  <c r="S345" i="79"/>
  <c r="S346" i="79"/>
  <c r="S348" i="79"/>
  <c r="S347" i="79"/>
  <c r="S349" i="79"/>
  <c r="S350" i="79"/>
  <c r="S352" i="79"/>
  <c r="S353" i="79"/>
  <c r="S354" i="79"/>
  <c r="S351" i="79"/>
  <c r="S355" i="79"/>
  <c r="S356" i="79"/>
  <c r="S357" i="79"/>
  <c r="S358" i="79"/>
  <c r="Q7" i="79"/>
  <c r="U7" i="79" s="1"/>
  <c r="Q8" i="79"/>
  <c r="U8" i="79" s="1"/>
  <c r="Q6" i="79"/>
  <c r="U6" i="79" s="1"/>
  <c r="Q12" i="79"/>
  <c r="U12" i="79" s="1"/>
  <c r="Q11" i="79"/>
  <c r="U11" i="79" s="1"/>
  <c r="Q9" i="79"/>
  <c r="U9" i="79" s="1"/>
  <c r="Q10" i="79"/>
  <c r="U10" i="79" s="1"/>
  <c r="Q13" i="79"/>
  <c r="U13" i="79" s="1"/>
  <c r="Q14" i="79"/>
  <c r="U14" i="79" s="1"/>
  <c r="Q15" i="79"/>
  <c r="U15" i="79" s="1"/>
  <c r="Q17" i="79"/>
  <c r="U17" i="79" s="1"/>
  <c r="Q16" i="79"/>
  <c r="U16" i="79" s="1"/>
  <c r="Q22" i="79"/>
  <c r="U22" i="79" s="1"/>
  <c r="Q19" i="79"/>
  <c r="U19" i="79" s="1"/>
  <c r="Q20" i="79"/>
  <c r="U20" i="79" s="1"/>
  <c r="Q18" i="79"/>
  <c r="U18" i="79" s="1"/>
  <c r="Q21" i="79"/>
  <c r="U21" i="79" s="1"/>
  <c r="Q25" i="79"/>
  <c r="U25" i="79" s="1"/>
  <c r="Q23" i="79"/>
  <c r="U23" i="79" s="1"/>
  <c r="Q27" i="79"/>
  <c r="U27" i="79" s="1"/>
  <c r="Q24" i="79"/>
  <c r="U24" i="79" s="1"/>
  <c r="Q30" i="79"/>
  <c r="U30" i="79" s="1"/>
  <c r="Q26" i="79"/>
  <c r="U26" i="79" s="1"/>
  <c r="Q29" i="79"/>
  <c r="U29" i="79" s="1"/>
  <c r="Q28" i="79"/>
  <c r="U28" i="79" s="1"/>
  <c r="Q32" i="79"/>
  <c r="U32" i="79" s="1"/>
  <c r="Q31" i="79"/>
  <c r="U31" i="79" s="1"/>
  <c r="Q33" i="79"/>
  <c r="U33" i="79" s="1"/>
  <c r="Q34" i="79"/>
  <c r="U34" i="79" s="1"/>
  <c r="Q35" i="79"/>
  <c r="U35" i="79" s="1"/>
  <c r="Q37" i="79"/>
  <c r="U37" i="79" s="1"/>
  <c r="Q36" i="79"/>
  <c r="U36" i="79" s="1"/>
  <c r="Q38" i="79"/>
  <c r="U38" i="79" s="1"/>
  <c r="Q39" i="79"/>
  <c r="U39" i="79" s="1"/>
  <c r="Q46" i="79"/>
  <c r="U46" i="79" s="1"/>
  <c r="Q40" i="79"/>
  <c r="U40" i="79" s="1"/>
  <c r="Q42" i="79"/>
  <c r="U42" i="79" s="1"/>
  <c r="Q41" i="79"/>
  <c r="U41" i="79" s="1"/>
  <c r="Q52" i="79"/>
  <c r="U52" i="79" s="1"/>
  <c r="Q44" i="79"/>
  <c r="U44" i="79" s="1"/>
  <c r="Q50" i="79"/>
  <c r="U50" i="79" s="1"/>
  <c r="Q43" i="79"/>
  <c r="U43" i="79" s="1"/>
  <c r="Q47" i="79"/>
  <c r="U47" i="79" s="1"/>
  <c r="Q54" i="79"/>
  <c r="U54" i="79" s="1"/>
  <c r="Q45" i="79"/>
  <c r="U45" i="79" s="1"/>
  <c r="Q48" i="79"/>
  <c r="U48" i="79" s="1"/>
  <c r="Q55" i="79"/>
  <c r="U55" i="79" s="1"/>
  <c r="Q57" i="79"/>
  <c r="U57" i="79" s="1"/>
  <c r="Q51" i="79"/>
  <c r="U51" i="79" s="1"/>
  <c r="Q53" i="79"/>
  <c r="U53" i="79" s="1"/>
  <c r="Q49" i="79"/>
  <c r="U49" i="79" s="1"/>
  <c r="Q56" i="79"/>
  <c r="U56" i="79" s="1"/>
  <c r="Q62" i="79"/>
  <c r="U62" i="79" s="1"/>
  <c r="Q60" i="79"/>
  <c r="U60" i="79" s="1"/>
  <c r="Q73" i="79"/>
  <c r="U73" i="79" s="1"/>
  <c r="Q58" i="79"/>
  <c r="U58" i="79" s="1"/>
  <c r="Q70" i="79"/>
  <c r="U70" i="79" s="1"/>
  <c r="Q61" i="79"/>
  <c r="U61" i="79" s="1"/>
  <c r="Q75" i="79"/>
  <c r="U75" i="79" s="1"/>
  <c r="Q59" i="79"/>
  <c r="U59" i="79" s="1"/>
  <c r="Q65" i="79"/>
  <c r="U65" i="79" s="1"/>
  <c r="Q66" i="79"/>
  <c r="U66" i="79" s="1"/>
  <c r="Q64" i="79"/>
  <c r="U64" i="79" s="1"/>
  <c r="Q69" i="79"/>
  <c r="U69" i="79" s="1"/>
  <c r="Q72" i="79"/>
  <c r="U72" i="79" s="1"/>
  <c r="Q68" i="79"/>
  <c r="U68" i="79" s="1"/>
  <c r="Q71" i="79"/>
  <c r="U71" i="79" s="1"/>
  <c r="Q67" i="79"/>
  <c r="U67" i="79" s="1"/>
  <c r="Q78" i="79"/>
  <c r="U78" i="79" s="1"/>
  <c r="Q79" i="79"/>
  <c r="U79" i="79" s="1"/>
  <c r="Q74" i="79"/>
  <c r="U74" i="79" s="1"/>
  <c r="Q76" i="79"/>
  <c r="U76" i="79" s="1"/>
  <c r="Q77" i="79"/>
  <c r="U77" i="79" s="1"/>
  <c r="Q89" i="79"/>
  <c r="U89" i="79" s="1"/>
  <c r="Q92" i="79"/>
  <c r="U92" i="79" s="1"/>
  <c r="Q81" i="79"/>
  <c r="U81" i="79" s="1"/>
  <c r="Q93" i="79"/>
  <c r="U93" i="79" s="1"/>
  <c r="Q84" i="79"/>
  <c r="U84" i="79" s="1"/>
  <c r="Q87" i="79"/>
  <c r="U87" i="79" s="1"/>
  <c r="Q118" i="79"/>
  <c r="U118" i="79" s="1"/>
  <c r="Q82" i="79"/>
  <c r="U82" i="79" s="1"/>
  <c r="Q80" i="79"/>
  <c r="U80" i="79" s="1"/>
  <c r="Q85" i="79"/>
  <c r="U85" i="79" s="1"/>
  <c r="Q86" i="79"/>
  <c r="U86" i="79" s="1"/>
  <c r="Q90" i="79"/>
  <c r="U90" i="79" s="1"/>
  <c r="Q83" i="79"/>
  <c r="U83" i="79" s="1"/>
  <c r="Q100" i="79"/>
  <c r="U100" i="79" s="1"/>
  <c r="Q108" i="79"/>
  <c r="U108" i="79" s="1"/>
  <c r="Q101" i="79"/>
  <c r="U101" i="79" s="1"/>
  <c r="Q94" i="79"/>
  <c r="U94" i="79" s="1"/>
  <c r="Q104" i="79"/>
  <c r="U104" i="79" s="1"/>
  <c r="Q88" i="79"/>
  <c r="U88" i="79" s="1"/>
  <c r="Q97" i="79"/>
  <c r="U97" i="79" s="1"/>
  <c r="Q102" i="79"/>
  <c r="U102" i="79" s="1"/>
  <c r="Q96" i="79"/>
  <c r="U96" i="79" s="1"/>
  <c r="Q99" i="79"/>
  <c r="U99" i="79" s="1"/>
  <c r="Q112" i="79"/>
  <c r="U112" i="79" s="1"/>
  <c r="Q91" i="79"/>
  <c r="U91" i="79" s="1"/>
  <c r="Q107" i="79"/>
  <c r="U107" i="79" s="1"/>
  <c r="Q95" i="79"/>
  <c r="U95" i="79" s="1"/>
  <c r="Q98" i="79"/>
  <c r="U98" i="79" s="1"/>
  <c r="Q105" i="79"/>
  <c r="U105" i="79" s="1"/>
  <c r="Q115" i="79"/>
  <c r="U115" i="79" s="1"/>
  <c r="Q116" i="79"/>
  <c r="U116" i="79" s="1"/>
  <c r="Q109" i="79"/>
  <c r="U109" i="79" s="1"/>
  <c r="Q128" i="79"/>
  <c r="U128" i="79" s="1"/>
  <c r="Q119" i="79"/>
  <c r="U119" i="79" s="1"/>
  <c r="Q103" i="79"/>
  <c r="U103" i="79" s="1"/>
  <c r="Q113" i="79"/>
  <c r="U113" i="79" s="1"/>
  <c r="Q106" i="79"/>
  <c r="U106" i="79" s="1"/>
  <c r="Q122" i="79"/>
  <c r="U122" i="79" s="1"/>
  <c r="Q117" i="79"/>
  <c r="U117" i="79" s="1"/>
  <c r="Q123" i="79"/>
  <c r="U123" i="79" s="1"/>
  <c r="Q110" i="79"/>
  <c r="U110" i="79" s="1"/>
  <c r="Q125" i="79"/>
  <c r="U125" i="79" s="1"/>
  <c r="Q120" i="79"/>
  <c r="U120" i="79" s="1"/>
  <c r="Q121" i="79"/>
  <c r="U121" i="79" s="1"/>
  <c r="Q127" i="79"/>
  <c r="U127" i="79" s="1"/>
  <c r="Q126" i="79"/>
  <c r="U126" i="79" s="1"/>
  <c r="Q131" i="79"/>
  <c r="U131" i="79" s="1"/>
  <c r="Q114" i="79"/>
  <c r="U114" i="79" s="1"/>
  <c r="Q124" i="79"/>
  <c r="U124" i="79" s="1"/>
  <c r="Q111" i="79"/>
  <c r="U111" i="79" s="1"/>
  <c r="Q129" i="79"/>
  <c r="U129" i="79" s="1"/>
  <c r="Q142" i="79"/>
  <c r="U142" i="79" s="1"/>
  <c r="Q134" i="79"/>
  <c r="U134" i="79" s="1"/>
  <c r="Q157" i="79"/>
  <c r="U157" i="79" s="1"/>
  <c r="Q130" i="79"/>
  <c r="U130" i="79" s="1"/>
  <c r="Q144" i="79"/>
  <c r="U144" i="79" s="1"/>
  <c r="Q63" i="79"/>
  <c r="U63" i="79" s="1"/>
  <c r="Q139" i="79"/>
  <c r="U139" i="79" s="1"/>
  <c r="Q133" i="79"/>
  <c r="U133" i="79" s="1"/>
  <c r="Q136" i="79"/>
  <c r="U136" i="79" s="1"/>
  <c r="Q138" i="79"/>
  <c r="U138" i="79" s="1"/>
  <c r="Q135" i="79"/>
  <c r="U135" i="79" s="1"/>
  <c r="Q137" i="79"/>
  <c r="U137" i="79" s="1"/>
  <c r="Q148" i="79"/>
  <c r="U148" i="79" s="1"/>
  <c r="Q141" i="79"/>
  <c r="U141" i="79" s="1"/>
  <c r="Q140" i="79"/>
  <c r="U140" i="79" s="1"/>
  <c r="Q147" i="79"/>
  <c r="U147" i="79" s="1"/>
  <c r="Q146" i="79"/>
  <c r="U146" i="79" s="1"/>
  <c r="Q150" i="79"/>
  <c r="U150" i="79" s="1"/>
  <c r="Q132" i="79"/>
  <c r="U132" i="79" s="1"/>
  <c r="Q145" i="79"/>
  <c r="U145" i="79" s="1"/>
  <c r="Q164" i="79"/>
  <c r="U164" i="79" s="1"/>
  <c r="Q154" i="79"/>
  <c r="U154" i="79" s="1"/>
  <c r="Q149" i="79"/>
  <c r="U149" i="79" s="1"/>
  <c r="Q160" i="79"/>
  <c r="U160" i="79" s="1"/>
  <c r="Q159" i="79"/>
  <c r="U159" i="79" s="1"/>
  <c r="Q151" i="79"/>
  <c r="U151" i="79" s="1"/>
  <c r="Q143" i="79"/>
  <c r="U143" i="79" s="1"/>
  <c r="Q152" i="79"/>
  <c r="U152" i="79" s="1"/>
  <c r="Q155" i="79"/>
  <c r="U155" i="79" s="1"/>
  <c r="Q158" i="79"/>
  <c r="U158" i="79" s="1"/>
  <c r="Q156" i="79"/>
  <c r="U156" i="79" s="1"/>
  <c r="Q163" i="79"/>
  <c r="U163" i="79" s="1"/>
  <c r="Q167" i="79"/>
  <c r="U167" i="79" s="1"/>
  <c r="Q161" i="79"/>
  <c r="U161" i="79" s="1"/>
  <c r="Q196" i="79"/>
  <c r="U196" i="79" s="1"/>
  <c r="Q185" i="79"/>
  <c r="U185" i="79" s="1"/>
  <c r="Q203" i="79"/>
  <c r="U203" i="79" s="1"/>
  <c r="Q171" i="79"/>
  <c r="U171" i="79" s="1"/>
  <c r="Q165" i="79"/>
  <c r="U165" i="79" s="1"/>
  <c r="Q175" i="79"/>
  <c r="U175" i="79" s="1"/>
  <c r="Q166" i="79"/>
  <c r="U166" i="79" s="1"/>
  <c r="Q168" i="79"/>
  <c r="U168" i="79" s="1"/>
  <c r="Q176" i="79"/>
  <c r="U176" i="79" s="1"/>
  <c r="Q172" i="79"/>
  <c r="U172" i="79" s="1"/>
  <c r="Q173" i="79"/>
  <c r="U173" i="79" s="1"/>
  <c r="Q170" i="79"/>
  <c r="U170" i="79" s="1"/>
  <c r="Q162" i="79"/>
  <c r="U162" i="79" s="1"/>
  <c r="Q169" i="79"/>
  <c r="U169" i="79" s="1"/>
  <c r="Q178" i="79"/>
  <c r="U178" i="79" s="1"/>
  <c r="Q193" i="79"/>
  <c r="U193" i="79" s="1"/>
  <c r="Q179" i="79"/>
  <c r="U179" i="79" s="1"/>
  <c r="Q174" i="79"/>
  <c r="U174" i="79" s="1"/>
  <c r="Q183" i="79"/>
  <c r="U183" i="79" s="1"/>
  <c r="Q187" i="79"/>
  <c r="U187" i="79" s="1"/>
  <c r="Q181" i="79"/>
  <c r="U181" i="79" s="1"/>
  <c r="Q180" i="79"/>
  <c r="U180" i="79" s="1"/>
  <c r="Q192" i="79"/>
  <c r="U192" i="79" s="1"/>
  <c r="Q197" i="79"/>
  <c r="U197" i="79" s="1"/>
  <c r="Q186" i="79"/>
  <c r="U186" i="79" s="1"/>
  <c r="Q202" i="79"/>
  <c r="U202" i="79" s="1"/>
  <c r="Q184" i="79"/>
  <c r="U184" i="79" s="1"/>
  <c r="Q236" i="79"/>
  <c r="U236" i="79" s="1"/>
  <c r="Q199" i="79"/>
  <c r="U199" i="79" s="1"/>
  <c r="Q182" i="79"/>
  <c r="U182" i="79" s="1"/>
  <c r="Q198" i="79"/>
  <c r="U198" i="79" s="1"/>
  <c r="Q208" i="79"/>
  <c r="U208" i="79" s="1"/>
  <c r="Q191" i="79"/>
  <c r="U191" i="79" s="1"/>
  <c r="Q177" i="79"/>
  <c r="U177" i="79" s="1"/>
  <c r="Q201" i="79"/>
  <c r="U201" i="79" s="1"/>
  <c r="Q194" i="79"/>
  <c r="U194" i="79" s="1"/>
  <c r="Q217" i="79"/>
  <c r="U217" i="79" s="1"/>
  <c r="Q190" i="79"/>
  <c r="U190" i="79" s="1"/>
  <c r="Q189" i="79"/>
  <c r="U189" i="79" s="1"/>
  <c r="Q188" i="79"/>
  <c r="U188" i="79" s="1"/>
  <c r="Q204" i="79"/>
  <c r="U204" i="79" s="1"/>
  <c r="Q210" i="79"/>
  <c r="U210" i="79" s="1"/>
  <c r="Q195" i="79"/>
  <c r="U195" i="79" s="1"/>
  <c r="Q200" i="79"/>
  <c r="U200" i="79" s="1"/>
  <c r="Q221" i="79"/>
  <c r="U221" i="79" s="1"/>
  <c r="Q206" i="79"/>
  <c r="U206" i="79" s="1"/>
  <c r="Q205" i="79"/>
  <c r="U205" i="79" s="1"/>
  <c r="Q207" i="79"/>
  <c r="U207" i="79" s="1"/>
  <c r="Q215" i="79"/>
  <c r="U215" i="79" s="1"/>
  <c r="Q218" i="79"/>
  <c r="U218" i="79" s="1"/>
  <c r="Q220" i="79"/>
  <c r="U220" i="79" s="1"/>
  <c r="Q214" i="79"/>
  <c r="U214" i="79" s="1"/>
  <c r="Q238" i="79"/>
  <c r="U238" i="79" s="1"/>
  <c r="Q216" i="79"/>
  <c r="U216" i="79" s="1"/>
  <c r="Q229" i="79"/>
  <c r="U229" i="79" s="1"/>
  <c r="Q213" i="79"/>
  <c r="U213" i="79" s="1"/>
  <c r="Q226" i="79"/>
  <c r="U226" i="79" s="1"/>
  <c r="Q222" i="79"/>
  <c r="U222" i="79" s="1"/>
  <c r="Q219" i="79"/>
  <c r="U219" i="79" s="1"/>
  <c r="Q211" i="79"/>
  <c r="U211" i="79" s="1"/>
  <c r="Q153" i="79"/>
  <c r="U153" i="79" s="1"/>
  <c r="Q212" i="79"/>
  <c r="U212" i="79" s="1"/>
  <c r="Q209" i="79"/>
  <c r="U209" i="79" s="1"/>
  <c r="Q228" i="79"/>
  <c r="U228" i="79" s="1"/>
  <c r="Q223" i="79"/>
  <c r="U223" i="79" s="1"/>
  <c r="Q224" i="79"/>
  <c r="U224" i="79" s="1"/>
  <c r="Q233" i="79"/>
  <c r="U233" i="79" s="1"/>
  <c r="Q237" i="79"/>
  <c r="U237" i="79" s="1"/>
  <c r="Q230" i="79"/>
  <c r="U230" i="79" s="1"/>
  <c r="Q225" i="79"/>
  <c r="U225" i="79" s="1"/>
  <c r="Q234" i="79"/>
  <c r="U234" i="79" s="1"/>
  <c r="Q241" i="79"/>
  <c r="U241" i="79" s="1"/>
  <c r="Q227" i="79"/>
  <c r="U227" i="79" s="1"/>
  <c r="Q235" i="79"/>
  <c r="U235" i="79" s="1"/>
  <c r="Q232" i="79"/>
  <c r="U232" i="79" s="1"/>
  <c r="Q244" i="79"/>
  <c r="U244" i="79" s="1"/>
  <c r="Q243" i="79"/>
  <c r="U243" i="79" s="1"/>
  <c r="Q239" i="79"/>
  <c r="U239" i="79" s="1"/>
  <c r="Q242" i="79"/>
  <c r="U242" i="79" s="1"/>
  <c r="Q240" i="79"/>
  <c r="U240" i="79" s="1"/>
  <c r="Q245" i="79"/>
  <c r="U245" i="79" s="1"/>
  <c r="Q255" i="79"/>
  <c r="U255" i="79" s="1"/>
  <c r="Q247" i="79"/>
  <c r="U247" i="79" s="1"/>
  <c r="Q246" i="79"/>
  <c r="U246" i="79" s="1"/>
  <c r="Q249" i="79"/>
  <c r="U249" i="79" s="1"/>
  <c r="Q252" i="79"/>
  <c r="U252" i="79" s="1"/>
  <c r="Q267" i="79"/>
  <c r="U267" i="79" s="1"/>
  <c r="Q251" i="79"/>
  <c r="U251" i="79" s="1"/>
  <c r="Q253" i="79"/>
  <c r="U253" i="79" s="1"/>
  <c r="Q254" i="79"/>
  <c r="U254" i="79" s="1"/>
  <c r="Q250" i="79"/>
  <c r="U250" i="79" s="1"/>
  <c r="Q248" i="79"/>
  <c r="U248" i="79" s="1"/>
  <c r="Q231" i="79"/>
  <c r="U231" i="79" s="1"/>
  <c r="Q258" i="79"/>
  <c r="U258" i="79" s="1"/>
  <c r="Q259" i="79"/>
  <c r="U259" i="79" s="1"/>
  <c r="Q261" i="79"/>
  <c r="U261" i="79" s="1"/>
  <c r="Q256" i="79"/>
  <c r="U256" i="79" s="1"/>
  <c r="Q263" i="79"/>
  <c r="U263" i="79" s="1"/>
  <c r="Q260" i="79"/>
  <c r="U260" i="79" s="1"/>
  <c r="Q264" i="79"/>
  <c r="U264" i="79" s="1"/>
  <c r="Q257" i="79"/>
  <c r="U257" i="79" s="1"/>
  <c r="Q266" i="79"/>
  <c r="U266" i="79" s="1"/>
  <c r="Q262" i="79"/>
  <c r="U262" i="79" s="1"/>
  <c r="Q265" i="79"/>
  <c r="U265" i="79" s="1"/>
  <c r="Q274" i="79"/>
  <c r="U274" i="79" s="1"/>
  <c r="Q270" i="79"/>
  <c r="U270" i="79" s="1"/>
  <c r="Q269" i="79"/>
  <c r="U269" i="79" s="1"/>
  <c r="Q268" i="79"/>
  <c r="U268" i="79" s="1"/>
  <c r="Q278" i="79"/>
  <c r="U278" i="79" s="1"/>
  <c r="Q279" i="79"/>
  <c r="U279" i="79" s="1"/>
  <c r="Q275" i="79"/>
  <c r="U275" i="79" s="1"/>
  <c r="Q271" i="79"/>
  <c r="U271" i="79" s="1"/>
  <c r="Q273" i="79"/>
  <c r="U273" i="79" s="1"/>
  <c r="Q276" i="79"/>
  <c r="U276" i="79" s="1"/>
  <c r="Q272" i="79"/>
  <c r="U272" i="79" s="1"/>
  <c r="Q280" i="79"/>
  <c r="U280" i="79" s="1"/>
  <c r="Q281" i="79"/>
  <c r="U281" i="79" s="1"/>
  <c r="Q277" i="79"/>
  <c r="U277" i="79" s="1"/>
  <c r="Q283" i="79"/>
  <c r="U283" i="79" s="1"/>
  <c r="Q285" i="79"/>
  <c r="U285" i="79" s="1"/>
  <c r="Q286" i="79"/>
  <c r="U286" i="79" s="1"/>
  <c r="Q284" i="79"/>
  <c r="U284" i="79" s="1"/>
  <c r="Q300" i="79"/>
  <c r="U300" i="79" s="1"/>
  <c r="Q290" i="79"/>
  <c r="U290" i="79" s="1"/>
  <c r="Q294" i="79"/>
  <c r="U294" i="79" s="1"/>
  <c r="Q289" i="79"/>
  <c r="U289" i="79" s="1"/>
  <c r="Q291" i="79"/>
  <c r="U291" i="79" s="1"/>
  <c r="Q293" i="79"/>
  <c r="U293" i="79" s="1"/>
  <c r="Q288" i="79"/>
  <c r="U288" i="79" s="1"/>
  <c r="Q282" i="79"/>
  <c r="U282" i="79" s="1"/>
  <c r="Q292" i="79"/>
  <c r="U292" i="79" s="1"/>
  <c r="Q299" i="79"/>
  <c r="U299" i="79" s="1"/>
  <c r="Q296" i="79"/>
  <c r="U296" i="79" s="1"/>
  <c r="Q301" i="79"/>
  <c r="U301" i="79" s="1"/>
  <c r="Q297" i="79"/>
  <c r="U297" i="79" s="1"/>
  <c r="Q287" i="79"/>
  <c r="U287" i="79" s="1"/>
  <c r="Q298" i="79"/>
  <c r="U298" i="79" s="1"/>
  <c r="Q302" i="79"/>
  <c r="U302" i="79" s="1"/>
  <c r="Q295" i="79"/>
  <c r="U295" i="79" s="1"/>
  <c r="Q303" i="79"/>
  <c r="U303" i="79" s="1"/>
  <c r="Q304" i="79"/>
  <c r="U304" i="79" s="1"/>
  <c r="Q308" i="79"/>
  <c r="U308" i="79" s="1"/>
  <c r="Q305" i="79"/>
  <c r="U305" i="79" s="1"/>
  <c r="Q306" i="79"/>
  <c r="U306" i="79" s="1"/>
  <c r="Q307" i="79"/>
  <c r="U307" i="79" s="1"/>
  <c r="Q311" i="79"/>
  <c r="U311" i="79" s="1"/>
  <c r="Q314" i="79"/>
  <c r="U314" i="79" s="1"/>
  <c r="Q309" i="79"/>
  <c r="U309" i="79" s="1"/>
  <c r="Q310" i="79"/>
  <c r="U310" i="79" s="1"/>
  <c r="Q312" i="79"/>
  <c r="U312" i="79" s="1"/>
  <c r="Q313" i="79"/>
  <c r="U313" i="79" s="1"/>
  <c r="Q316" i="79"/>
  <c r="U316" i="79" s="1"/>
  <c r="Q315" i="79"/>
  <c r="U315" i="79" s="1"/>
  <c r="Q319" i="79"/>
  <c r="U319" i="79" s="1"/>
  <c r="Q318" i="79"/>
  <c r="U318" i="79" s="1"/>
  <c r="Q317" i="79"/>
  <c r="U317" i="79" s="1"/>
  <c r="Q320" i="79"/>
  <c r="U320" i="79" s="1"/>
  <c r="Q323" i="79"/>
  <c r="U323" i="79" s="1"/>
  <c r="Q322" i="79"/>
  <c r="U322" i="79" s="1"/>
  <c r="Q321" i="79"/>
  <c r="U321" i="79" s="1"/>
  <c r="Q324" i="79"/>
  <c r="U324" i="79" s="1"/>
  <c r="Q325" i="79"/>
  <c r="U325" i="79" s="1"/>
  <c r="Q326" i="79"/>
  <c r="U326" i="79" s="1"/>
  <c r="Q327" i="79"/>
  <c r="U327" i="79" s="1"/>
  <c r="Q328" i="79"/>
  <c r="U328" i="79" s="1"/>
  <c r="Q329" i="79"/>
  <c r="U329" i="79" s="1"/>
  <c r="Q331" i="79"/>
  <c r="U331" i="79" s="1"/>
  <c r="Q332" i="79"/>
  <c r="U332" i="79" s="1"/>
  <c r="Q330" i="79"/>
  <c r="U330" i="79" s="1"/>
  <c r="Q333" i="79"/>
  <c r="U333" i="79" s="1"/>
  <c r="Q334" i="79"/>
  <c r="U334" i="79" s="1"/>
  <c r="Q335" i="79"/>
  <c r="U335" i="79" s="1"/>
  <c r="Q336" i="79"/>
  <c r="U336" i="79" s="1"/>
  <c r="Q337" i="79"/>
  <c r="U337" i="79" s="1"/>
  <c r="Q338" i="79"/>
  <c r="U338" i="79" s="1"/>
  <c r="Q339" i="79"/>
  <c r="U339" i="79" s="1"/>
  <c r="Q340" i="79"/>
  <c r="U340" i="79" s="1"/>
  <c r="Q341" i="79"/>
  <c r="U341" i="79" s="1"/>
  <c r="Q343" i="79"/>
  <c r="U343" i="79" s="1"/>
  <c r="Q344" i="79"/>
  <c r="U344" i="79" s="1"/>
  <c r="Q342" i="79"/>
  <c r="U342" i="79" s="1"/>
  <c r="Q345" i="79"/>
  <c r="U345" i="79" s="1"/>
  <c r="Q346" i="79"/>
  <c r="U346" i="79" s="1"/>
  <c r="Q348" i="79"/>
  <c r="U348" i="79" s="1"/>
  <c r="Q347" i="79"/>
  <c r="U347" i="79" s="1"/>
  <c r="Q349" i="79"/>
  <c r="U349" i="79" s="1"/>
  <c r="Q350" i="79"/>
  <c r="U350" i="79" s="1"/>
  <c r="Q352" i="79"/>
  <c r="U352" i="79" s="1"/>
  <c r="Q353" i="79"/>
  <c r="U353" i="79" s="1"/>
  <c r="Q354" i="79"/>
  <c r="U354" i="79" s="1"/>
  <c r="Q351" i="79"/>
  <c r="U351" i="79" s="1"/>
  <c r="Q355" i="79"/>
  <c r="U355" i="79" s="1"/>
  <c r="Q356" i="79"/>
  <c r="U356" i="79" s="1"/>
  <c r="Q357" i="79"/>
  <c r="U357" i="79" s="1"/>
  <c r="Q358" i="79"/>
  <c r="U358" i="79" s="1"/>
  <c r="K7" i="79"/>
  <c r="K8" i="79"/>
  <c r="K6" i="79"/>
  <c r="K12" i="79"/>
  <c r="K11" i="79"/>
  <c r="K9" i="79"/>
  <c r="K10" i="79"/>
  <c r="K13" i="79"/>
  <c r="K14" i="79"/>
  <c r="K15" i="79"/>
  <c r="K17" i="79"/>
  <c r="K16" i="79"/>
  <c r="K22" i="79"/>
  <c r="K19" i="79"/>
  <c r="K20" i="79"/>
  <c r="K18" i="79"/>
  <c r="K21" i="79"/>
  <c r="K25" i="79"/>
  <c r="K23" i="79"/>
  <c r="K27" i="79"/>
  <c r="K24" i="79"/>
  <c r="K30" i="79"/>
  <c r="K26" i="79"/>
  <c r="K29" i="79"/>
  <c r="K28" i="79"/>
  <c r="K32" i="79"/>
  <c r="K31" i="79"/>
  <c r="K33" i="79"/>
  <c r="K34" i="79"/>
  <c r="K35" i="79"/>
  <c r="K37" i="79"/>
  <c r="K36" i="79"/>
  <c r="K38" i="79"/>
  <c r="K39" i="79"/>
  <c r="K46" i="79"/>
  <c r="K40" i="79"/>
  <c r="K42" i="79"/>
  <c r="K41" i="79"/>
  <c r="K52" i="79"/>
  <c r="K44" i="79"/>
  <c r="K50" i="79"/>
  <c r="K43" i="79"/>
  <c r="K47" i="79"/>
  <c r="K54" i="79"/>
  <c r="K45" i="79"/>
  <c r="K48" i="79"/>
  <c r="K55" i="79"/>
  <c r="K57" i="79"/>
  <c r="K51" i="79"/>
  <c r="K53" i="79"/>
  <c r="K49" i="79"/>
  <c r="K56" i="79"/>
  <c r="K62" i="79"/>
  <c r="K60" i="79"/>
  <c r="K73" i="79"/>
  <c r="K58" i="79"/>
  <c r="K70" i="79"/>
  <c r="K61" i="79"/>
  <c r="K75" i="79"/>
  <c r="K59" i="79"/>
  <c r="K65" i="79"/>
  <c r="K66" i="79"/>
  <c r="K64" i="79"/>
  <c r="K69" i="79"/>
  <c r="K72" i="79"/>
  <c r="K68" i="79"/>
  <c r="K71" i="79"/>
  <c r="K67" i="79"/>
  <c r="K78" i="79"/>
  <c r="K79" i="79"/>
  <c r="K74" i="79"/>
  <c r="K76" i="79"/>
  <c r="K77" i="79"/>
  <c r="K89" i="79"/>
  <c r="K92" i="79"/>
  <c r="K81" i="79"/>
  <c r="K93" i="79"/>
  <c r="K84" i="79"/>
  <c r="K87" i="79"/>
  <c r="K118" i="79"/>
  <c r="K82" i="79"/>
  <c r="K80" i="79"/>
  <c r="K85" i="79"/>
  <c r="K86" i="79"/>
  <c r="K90" i="79"/>
  <c r="K83" i="79"/>
  <c r="K100" i="79"/>
  <c r="K108" i="79"/>
  <c r="K101" i="79"/>
  <c r="K94" i="79"/>
  <c r="K104" i="79"/>
  <c r="K88" i="79"/>
  <c r="K97" i="79"/>
  <c r="K102" i="79"/>
  <c r="K96" i="79"/>
  <c r="K99" i="79"/>
  <c r="K112" i="79"/>
  <c r="K91" i="79"/>
  <c r="K107" i="79"/>
  <c r="K95" i="79"/>
  <c r="K98" i="79"/>
  <c r="K105" i="79"/>
  <c r="K115" i="79"/>
  <c r="K116" i="79"/>
  <c r="K109" i="79"/>
  <c r="K128" i="79"/>
  <c r="K119" i="79"/>
  <c r="K103" i="79"/>
  <c r="K113" i="79"/>
  <c r="K106" i="79"/>
  <c r="K122" i="79"/>
  <c r="K117" i="79"/>
  <c r="K123" i="79"/>
  <c r="K110" i="79"/>
  <c r="K125" i="79"/>
  <c r="K120" i="79"/>
  <c r="K121" i="79"/>
  <c r="K127" i="79"/>
  <c r="K126" i="79"/>
  <c r="K131" i="79"/>
  <c r="K114" i="79"/>
  <c r="K124" i="79"/>
  <c r="K111" i="79"/>
  <c r="K129" i="79"/>
  <c r="K142" i="79"/>
  <c r="K134" i="79"/>
  <c r="K157" i="79"/>
  <c r="K130" i="79"/>
  <c r="K144" i="79"/>
  <c r="K63" i="79"/>
  <c r="K139" i="79"/>
  <c r="K133" i="79"/>
  <c r="K136" i="79"/>
  <c r="K138" i="79"/>
  <c r="K135" i="79"/>
  <c r="K137" i="79"/>
  <c r="K148" i="79"/>
  <c r="K141" i="79"/>
  <c r="K140" i="79"/>
  <c r="K147" i="79"/>
  <c r="K146" i="79"/>
  <c r="K150" i="79"/>
  <c r="K132" i="79"/>
  <c r="K145" i="79"/>
  <c r="K164" i="79"/>
  <c r="K154" i="79"/>
  <c r="K149" i="79"/>
  <c r="K160" i="79"/>
  <c r="K159" i="79"/>
  <c r="K151" i="79"/>
  <c r="K143" i="79"/>
  <c r="K152" i="79"/>
  <c r="K155" i="79"/>
  <c r="K158" i="79"/>
  <c r="K156" i="79"/>
  <c r="K163" i="79"/>
  <c r="K167" i="79"/>
  <c r="K161" i="79"/>
  <c r="K196" i="79"/>
  <c r="K185" i="79"/>
  <c r="K203" i="79"/>
  <c r="K171" i="79"/>
  <c r="K165" i="79"/>
  <c r="K175" i="79"/>
  <c r="K166" i="79"/>
  <c r="K168" i="79"/>
  <c r="K176" i="79"/>
  <c r="K172" i="79"/>
  <c r="K173" i="79"/>
  <c r="K170" i="79"/>
  <c r="K162" i="79"/>
  <c r="K169" i="79"/>
  <c r="K178" i="79"/>
  <c r="K193" i="79"/>
  <c r="K179" i="79"/>
  <c r="K174" i="79"/>
  <c r="K183" i="79"/>
  <c r="K187" i="79"/>
  <c r="K181" i="79"/>
  <c r="K180" i="79"/>
  <c r="K192" i="79"/>
  <c r="K197" i="79"/>
  <c r="K186" i="79"/>
  <c r="K202" i="79"/>
  <c r="K184" i="79"/>
  <c r="K236" i="79"/>
  <c r="K199" i="79"/>
  <c r="K182" i="79"/>
  <c r="K198" i="79"/>
  <c r="K208" i="79"/>
  <c r="K191" i="79"/>
  <c r="K177" i="79"/>
  <c r="K201" i="79"/>
  <c r="K194" i="79"/>
  <c r="K217" i="79"/>
  <c r="K190" i="79"/>
  <c r="K189" i="79"/>
  <c r="K188" i="79"/>
  <c r="K204" i="79"/>
  <c r="K210" i="79"/>
  <c r="K195" i="79"/>
  <c r="K200" i="79"/>
  <c r="K221" i="79"/>
  <c r="K206" i="79"/>
  <c r="K205" i="79"/>
  <c r="K207" i="79"/>
  <c r="K215" i="79"/>
  <c r="K218" i="79"/>
  <c r="K220" i="79"/>
  <c r="K214" i="79"/>
  <c r="K238" i="79"/>
  <c r="K216" i="79"/>
  <c r="K229" i="79"/>
  <c r="K213" i="79"/>
  <c r="K226" i="79"/>
  <c r="K222" i="79"/>
  <c r="K219" i="79"/>
  <c r="K211" i="79"/>
  <c r="K153" i="79"/>
  <c r="K212" i="79"/>
  <c r="K209" i="79"/>
  <c r="K228" i="79"/>
  <c r="K223" i="79"/>
  <c r="K224" i="79"/>
  <c r="K233" i="79"/>
  <c r="K237" i="79"/>
  <c r="K230" i="79"/>
  <c r="K225" i="79"/>
  <c r="K234" i="79"/>
  <c r="K241" i="79"/>
  <c r="K227" i="79"/>
  <c r="K235" i="79"/>
  <c r="K232" i="79"/>
  <c r="K244" i="79"/>
  <c r="K243" i="79"/>
  <c r="K239" i="79"/>
  <c r="K242" i="79"/>
  <c r="K240" i="79"/>
  <c r="K245" i="79"/>
  <c r="K255" i="79"/>
  <c r="K247" i="79"/>
  <c r="K246" i="79"/>
  <c r="K249" i="79"/>
  <c r="K252" i="79"/>
  <c r="K267" i="79"/>
  <c r="K251" i="79"/>
  <c r="K253" i="79"/>
  <c r="K254" i="79"/>
  <c r="K250" i="79"/>
  <c r="K248" i="79"/>
  <c r="K231" i="79"/>
  <c r="K258" i="79"/>
  <c r="K259" i="79"/>
  <c r="K261" i="79"/>
  <c r="K256" i="79"/>
  <c r="K263" i="79"/>
  <c r="K260" i="79"/>
  <c r="K264" i="79"/>
  <c r="K257" i="79"/>
  <c r="K266" i="79"/>
  <c r="K262" i="79"/>
  <c r="K265" i="79"/>
  <c r="K274" i="79"/>
  <c r="K270" i="79"/>
  <c r="K269" i="79"/>
  <c r="K268" i="79"/>
  <c r="K278" i="79"/>
  <c r="K279" i="79"/>
  <c r="K275" i="79"/>
  <c r="K271" i="79"/>
  <c r="K273" i="79"/>
  <c r="K276" i="79"/>
  <c r="K272" i="79"/>
  <c r="K280" i="79"/>
  <c r="K281" i="79"/>
  <c r="K277" i="79"/>
  <c r="K283" i="79"/>
  <c r="K285" i="79"/>
  <c r="K286" i="79"/>
  <c r="K284" i="79"/>
  <c r="K300" i="79"/>
  <c r="K290" i="79"/>
  <c r="K294" i="79"/>
  <c r="K289" i="79"/>
  <c r="K291" i="79"/>
  <c r="K293" i="79"/>
  <c r="K288" i="79"/>
  <c r="K282" i="79"/>
  <c r="K292" i="79"/>
  <c r="K299" i="79"/>
  <c r="K296" i="79"/>
  <c r="K301" i="79"/>
  <c r="K297" i="79"/>
  <c r="K287" i="79"/>
  <c r="K298" i="79"/>
  <c r="K302" i="79"/>
  <c r="K295" i="79"/>
  <c r="K303" i="79"/>
  <c r="K304" i="79"/>
  <c r="K308" i="79"/>
  <c r="K305" i="79"/>
  <c r="K306" i="79"/>
  <c r="K307" i="79"/>
  <c r="K311" i="79"/>
  <c r="K314" i="79"/>
  <c r="K309" i="79"/>
  <c r="K310" i="79"/>
  <c r="K312" i="79"/>
  <c r="K313" i="79"/>
  <c r="K316" i="79"/>
  <c r="K315" i="79"/>
  <c r="K319" i="79"/>
  <c r="K318" i="79"/>
  <c r="K317" i="79"/>
  <c r="K320" i="79"/>
  <c r="K323" i="79"/>
  <c r="K322" i="79"/>
  <c r="K321" i="79"/>
  <c r="K324" i="79"/>
  <c r="K325" i="79"/>
  <c r="K326" i="79"/>
  <c r="K327" i="79"/>
  <c r="K328" i="79"/>
  <c r="K329" i="79"/>
  <c r="K331" i="79"/>
  <c r="K332" i="79"/>
  <c r="K330" i="79"/>
  <c r="K333" i="79"/>
  <c r="K334" i="79"/>
  <c r="K335" i="79"/>
  <c r="K336" i="79"/>
  <c r="K337" i="79"/>
  <c r="K338" i="79"/>
  <c r="K339" i="79"/>
  <c r="K340" i="79"/>
  <c r="K341" i="79"/>
  <c r="K343" i="79"/>
  <c r="K344" i="79"/>
  <c r="K342" i="79"/>
  <c r="K345" i="79"/>
  <c r="K346" i="79"/>
  <c r="K348" i="79"/>
  <c r="K347" i="79"/>
  <c r="K349" i="79"/>
  <c r="K350" i="79"/>
  <c r="K352" i="79"/>
  <c r="K353" i="79"/>
  <c r="K354" i="79"/>
  <c r="K351" i="79"/>
  <c r="K355" i="79"/>
  <c r="K356" i="79"/>
  <c r="K357" i="79"/>
  <c r="K358" i="79"/>
  <c r="I7" i="79"/>
  <c r="I8" i="79"/>
  <c r="I6" i="79"/>
  <c r="I12" i="79"/>
  <c r="I11" i="79"/>
  <c r="I9" i="79"/>
  <c r="I10" i="79"/>
  <c r="I13" i="79"/>
  <c r="I14" i="79"/>
  <c r="I15" i="79"/>
  <c r="I17" i="79"/>
  <c r="I16" i="79"/>
  <c r="I22" i="79"/>
  <c r="I19" i="79"/>
  <c r="I20" i="79"/>
  <c r="I18" i="79"/>
  <c r="I21" i="79"/>
  <c r="I25" i="79"/>
  <c r="I23" i="79"/>
  <c r="I27" i="79"/>
  <c r="I24" i="79"/>
  <c r="I30" i="79"/>
  <c r="I26" i="79"/>
  <c r="I29" i="79"/>
  <c r="I28" i="79"/>
  <c r="I32" i="79"/>
  <c r="I31" i="79"/>
  <c r="I33" i="79"/>
  <c r="I34" i="79"/>
  <c r="I35" i="79"/>
  <c r="I37" i="79"/>
  <c r="I36" i="79"/>
  <c r="I38" i="79"/>
  <c r="I39" i="79"/>
  <c r="I46" i="79"/>
  <c r="I40" i="79"/>
  <c r="I42" i="79"/>
  <c r="I41" i="79"/>
  <c r="I52" i="79"/>
  <c r="I44" i="79"/>
  <c r="I50" i="79"/>
  <c r="I43" i="79"/>
  <c r="I47" i="79"/>
  <c r="I54" i="79"/>
  <c r="I45" i="79"/>
  <c r="I48" i="79"/>
  <c r="I55" i="79"/>
  <c r="I57" i="79"/>
  <c r="I51" i="79"/>
  <c r="I53" i="79"/>
  <c r="I49" i="79"/>
  <c r="I56" i="79"/>
  <c r="I62" i="79"/>
  <c r="I60" i="79"/>
  <c r="I73" i="79"/>
  <c r="I58" i="79"/>
  <c r="I70" i="79"/>
  <c r="I61" i="79"/>
  <c r="I75" i="79"/>
  <c r="I59" i="79"/>
  <c r="I65" i="79"/>
  <c r="I66" i="79"/>
  <c r="I64" i="79"/>
  <c r="I69" i="79"/>
  <c r="I72" i="79"/>
  <c r="I68" i="79"/>
  <c r="I71" i="79"/>
  <c r="I67" i="79"/>
  <c r="I78" i="79"/>
  <c r="I79" i="79"/>
  <c r="I74" i="79"/>
  <c r="I76" i="79"/>
  <c r="I77" i="79"/>
  <c r="I89" i="79"/>
  <c r="I92" i="79"/>
  <c r="I81" i="79"/>
  <c r="I93" i="79"/>
  <c r="I84" i="79"/>
  <c r="I87" i="79"/>
  <c r="I118" i="79"/>
  <c r="I82" i="79"/>
  <c r="I80" i="79"/>
  <c r="I85" i="79"/>
  <c r="I86" i="79"/>
  <c r="I90" i="79"/>
  <c r="I83" i="79"/>
  <c r="I100" i="79"/>
  <c r="I108" i="79"/>
  <c r="I101" i="79"/>
  <c r="I94" i="79"/>
  <c r="I104" i="79"/>
  <c r="I88" i="79"/>
  <c r="I97" i="79"/>
  <c r="I102" i="79"/>
  <c r="I96" i="79"/>
  <c r="I99" i="79"/>
  <c r="I112" i="79"/>
  <c r="I91" i="79"/>
  <c r="I107" i="79"/>
  <c r="I95" i="79"/>
  <c r="I98" i="79"/>
  <c r="I105" i="79"/>
  <c r="I115" i="79"/>
  <c r="I116" i="79"/>
  <c r="I109" i="79"/>
  <c r="I128" i="79"/>
  <c r="I119" i="79"/>
  <c r="I103" i="79"/>
  <c r="I113" i="79"/>
  <c r="I106" i="79"/>
  <c r="I122" i="79"/>
  <c r="I117" i="79"/>
  <c r="I123" i="79"/>
  <c r="I110" i="79"/>
  <c r="I125" i="79"/>
  <c r="I120" i="79"/>
  <c r="I121" i="79"/>
  <c r="I127" i="79"/>
  <c r="I126" i="79"/>
  <c r="I131" i="79"/>
  <c r="I114" i="79"/>
  <c r="I124" i="79"/>
  <c r="I111" i="79"/>
  <c r="I129" i="79"/>
  <c r="I142" i="79"/>
  <c r="I134" i="79"/>
  <c r="I157" i="79"/>
  <c r="I130" i="79"/>
  <c r="I144" i="79"/>
  <c r="I63" i="79"/>
  <c r="I139" i="79"/>
  <c r="I133" i="79"/>
  <c r="I136" i="79"/>
  <c r="I138" i="79"/>
  <c r="I135" i="79"/>
  <c r="I137" i="79"/>
  <c r="I148" i="79"/>
  <c r="I141" i="79"/>
  <c r="I140" i="79"/>
  <c r="I147" i="79"/>
  <c r="I146" i="79"/>
  <c r="I150" i="79"/>
  <c r="I132" i="79"/>
  <c r="I145" i="79"/>
  <c r="I164" i="79"/>
  <c r="I154" i="79"/>
  <c r="I149" i="79"/>
  <c r="I160" i="79"/>
  <c r="I159" i="79"/>
  <c r="I151" i="79"/>
  <c r="I143" i="79"/>
  <c r="I152" i="79"/>
  <c r="I155" i="79"/>
  <c r="I158" i="79"/>
  <c r="I156" i="79"/>
  <c r="I163" i="79"/>
  <c r="I167" i="79"/>
  <c r="I161" i="79"/>
  <c r="I196" i="79"/>
  <c r="I185" i="79"/>
  <c r="I203" i="79"/>
  <c r="I171" i="79"/>
  <c r="I165" i="79"/>
  <c r="I175" i="79"/>
  <c r="I166" i="79"/>
  <c r="I168" i="79"/>
  <c r="I176" i="79"/>
  <c r="I172" i="79"/>
  <c r="I173" i="79"/>
  <c r="I170" i="79"/>
  <c r="I162" i="79"/>
  <c r="I169" i="79"/>
  <c r="I178" i="79"/>
  <c r="I193" i="79"/>
  <c r="I179" i="79"/>
  <c r="I174" i="79"/>
  <c r="I183" i="79"/>
  <c r="I187" i="79"/>
  <c r="I181" i="79"/>
  <c r="I180" i="79"/>
  <c r="I192" i="79"/>
  <c r="I197" i="79"/>
  <c r="I186" i="79"/>
  <c r="I202" i="79"/>
  <c r="I184" i="79"/>
  <c r="I236" i="79"/>
  <c r="I199" i="79"/>
  <c r="I182" i="79"/>
  <c r="I198" i="79"/>
  <c r="I208" i="79"/>
  <c r="I191" i="79"/>
  <c r="I177" i="79"/>
  <c r="I201" i="79"/>
  <c r="I194" i="79"/>
  <c r="I217" i="79"/>
  <c r="I190" i="79"/>
  <c r="I189" i="79"/>
  <c r="I188" i="79"/>
  <c r="I204" i="79"/>
  <c r="I210" i="79"/>
  <c r="I195" i="79"/>
  <c r="I200" i="79"/>
  <c r="I221" i="79"/>
  <c r="I206" i="79"/>
  <c r="I205" i="79"/>
  <c r="I207" i="79"/>
  <c r="I215" i="79"/>
  <c r="I218" i="79"/>
  <c r="I220" i="79"/>
  <c r="I214" i="79"/>
  <c r="I238" i="79"/>
  <c r="I216" i="79"/>
  <c r="I229" i="79"/>
  <c r="I213" i="79"/>
  <c r="I226" i="79"/>
  <c r="I222" i="79"/>
  <c r="I219" i="79"/>
  <c r="I211" i="79"/>
  <c r="I153" i="79"/>
  <c r="I212" i="79"/>
  <c r="I209" i="79"/>
  <c r="I228" i="79"/>
  <c r="I223" i="79"/>
  <c r="I224" i="79"/>
  <c r="I233" i="79"/>
  <c r="I237" i="79"/>
  <c r="I230" i="79"/>
  <c r="I225" i="79"/>
  <c r="I234" i="79"/>
  <c r="I241" i="79"/>
  <c r="I227" i="79"/>
  <c r="I235" i="79"/>
  <c r="I232" i="79"/>
  <c r="I244" i="79"/>
  <c r="I243" i="79"/>
  <c r="I239" i="79"/>
  <c r="I242" i="79"/>
  <c r="I240" i="79"/>
  <c r="I245" i="79"/>
  <c r="I255" i="79"/>
  <c r="I247" i="79"/>
  <c r="I246" i="79"/>
  <c r="I249" i="79"/>
  <c r="I252" i="79"/>
  <c r="I267" i="79"/>
  <c r="I251" i="79"/>
  <c r="I253" i="79"/>
  <c r="I254" i="79"/>
  <c r="I250" i="79"/>
  <c r="I248" i="79"/>
  <c r="I231" i="79"/>
  <c r="I258" i="79"/>
  <c r="I259" i="79"/>
  <c r="I261" i="79"/>
  <c r="I256" i="79"/>
  <c r="I263" i="79"/>
  <c r="I260" i="79"/>
  <c r="I264" i="79"/>
  <c r="I257" i="79"/>
  <c r="I266" i="79"/>
  <c r="I262" i="79"/>
  <c r="I265" i="79"/>
  <c r="I274" i="79"/>
  <c r="I270" i="79"/>
  <c r="I269" i="79"/>
  <c r="I268" i="79"/>
  <c r="I278" i="79"/>
  <c r="I279" i="79"/>
  <c r="I275" i="79"/>
  <c r="I271" i="79"/>
  <c r="I273" i="79"/>
  <c r="I276" i="79"/>
  <c r="I272" i="79"/>
  <c r="I280" i="79"/>
  <c r="I281" i="79"/>
  <c r="I277" i="79"/>
  <c r="I283" i="79"/>
  <c r="I285" i="79"/>
  <c r="I286" i="79"/>
  <c r="I284" i="79"/>
  <c r="I300" i="79"/>
  <c r="I290" i="79"/>
  <c r="I294" i="79"/>
  <c r="I289" i="79"/>
  <c r="I291" i="79"/>
  <c r="I293" i="79"/>
  <c r="I288" i="79"/>
  <c r="I282" i="79"/>
  <c r="I292" i="79"/>
  <c r="I299" i="79"/>
  <c r="I296" i="79"/>
  <c r="I301" i="79"/>
  <c r="I297" i="79"/>
  <c r="I287" i="79"/>
  <c r="I298" i="79"/>
  <c r="I302" i="79"/>
  <c r="I295" i="79"/>
  <c r="I303" i="79"/>
  <c r="I304" i="79"/>
  <c r="I308" i="79"/>
  <c r="I305" i="79"/>
  <c r="I306" i="79"/>
  <c r="I307" i="79"/>
  <c r="I311" i="79"/>
  <c r="I314" i="79"/>
  <c r="I309" i="79"/>
  <c r="I310" i="79"/>
  <c r="I312" i="79"/>
  <c r="I313" i="79"/>
  <c r="I316" i="79"/>
  <c r="I315" i="79"/>
  <c r="I319" i="79"/>
  <c r="I318" i="79"/>
  <c r="I317" i="79"/>
  <c r="I320" i="79"/>
  <c r="I323" i="79"/>
  <c r="I322" i="79"/>
  <c r="I321" i="79"/>
  <c r="I324" i="79"/>
  <c r="I325" i="79"/>
  <c r="I326" i="79"/>
  <c r="I327" i="79"/>
  <c r="I328" i="79"/>
  <c r="I329" i="79"/>
  <c r="I331" i="79"/>
  <c r="I332" i="79"/>
  <c r="I330" i="79"/>
  <c r="I333" i="79"/>
  <c r="I334" i="79"/>
  <c r="I335" i="79"/>
  <c r="I336" i="79"/>
  <c r="I337" i="79"/>
  <c r="I338" i="79"/>
  <c r="I339" i="79"/>
  <c r="I340" i="79"/>
  <c r="I341" i="79"/>
  <c r="I343" i="79"/>
  <c r="I344" i="79"/>
  <c r="I342" i="79"/>
  <c r="I345" i="79"/>
  <c r="I346" i="79"/>
  <c r="I348" i="79"/>
  <c r="I347" i="79"/>
  <c r="I349" i="79"/>
  <c r="I350" i="79"/>
  <c r="I352" i="79"/>
  <c r="I353" i="79"/>
  <c r="I354" i="79"/>
  <c r="I351" i="79"/>
  <c r="I355" i="79"/>
  <c r="I356" i="79"/>
  <c r="I357" i="79"/>
  <c r="I358" i="79"/>
  <c r="J26" i="79" l="1"/>
  <c r="Z354" i="79"/>
  <c r="J6" i="79"/>
  <c r="Z357" i="79"/>
  <c r="Z349" i="79"/>
  <c r="Z341" i="79"/>
  <c r="Z333" i="79"/>
  <c r="Z325" i="79"/>
  <c r="Z319" i="79"/>
  <c r="Z311" i="79"/>
  <c r="Z302" i="79"/>
  <c r="Z282" i="79"/>
  <c r="Z284" i="79"/>
  <c r="Z276" i="79"/>
  <c r="Z270" i="79"/>
  <c r="Z263" i="79"/>
  <c r="Z254" i="79"/>
  <c r="Z255" i="79"/>
  <c r="Z235" i="79"/>
  <c r="Z224" i="79"/>
  <c r="Z222" i="79"/>
  <c r="Z218" i="79"/>
  <c r="Z210" i="79"/>
  <c r="Z177" i="79"/>
  <c r="Z202" i="79"/>
  <c r="Z174" i="79"/>
  <c r="Z172" i="79"/>
  <c r="Z185" i="79"/>
  <c r="Z152" i="79"/>
  <c r="Z145" i="79"/>
  <c r="Z137" i="79"/>
  <c r="Z130" i="79"/>
  <c r="Z131" i="79"/>
  <c r="Z117" i="79"/>
  <c r="Z116" i="79"/>
  <c r="Z99" i="79"/>
  <c r="Z108" i="79"/>
  <c r="Z118" i="79"/>
  <c r="Z76" i="79"/>
  <c r="Z69" i="79"/>
  <c r="Z58" i="79"/>
  <c r="Z57" i="79"/>
  <c r="Z44" i="79"/>
  <c r="Z36" i="79"/>
  <c r="Z29" i="79"/>
  <c r="Z18" i="79"/>
  <c r="Z13" i="79"/>
  <c r="Z356" i="79"/>
  <c r="Z347" i="79"/>
  <c r="Z340" i="79"/>
  <c r="Z330" i="79"/>
  <c r="Z324" i="79"/>
  <c r="Z315" i="79"/>
  <c r="Z307" i="79"/>
  <c r="Z298" i="79"/>
  <c r="Z288" i="79"/>
  <c r="Z286" i="79"/>
  <c r="Z273" i="79"/>
  <c r="Z274" i="79"/>
  <c r="Z256" i="79"/>
  <c r="Z253" i="79"/>
  <c r="Z245" i="79"/>
  <c r="Z227" i="79"/>
  <c r="Z223" i="79"/>
  <c r="Z226" i="79"/>
  <c r="Z215" i="79"/>
  <c r="Z204" i="79"/>
  <c r="Z191" i="79"/>
  <c r="Z186" i="79"/>
  <c r="Z179" i="79"/>
  <c r="Z176" i="79"/>
  <c r="Z196" i="79"/>
  <c r="Z143" i="79"/>
  <c r="Z132" i="79"/>
  <c r="Z135" i="79"/>
  <c r="Z157" i="79"/>
  <c r="Z126" i="79"/>
  <c r="Z122" i="79"/>
  <c r="Z115" i="79"/>
  <c r="Z96" i="79"/>
  <c r="Z100" i="79"/>
  <c r="Z87" i="79"/>
  <c r="Z74" i="79"/>
  <c r="Z64" i="79"/>
  <c r="Z73" i="79"/>
  <c r="Z55" i="79"/>
  <c r="Z52" i="79"/>
  <c r="Z37" i="79"/>
  <c r="Z26" i="79"/>
  <c r="Z20" i="79"/>
  <c r="Z10" i="79"/>
  <c r="Z355" i="79"/>
  <c r="Z348" i="79"/>
  <c r="Z339" i="79"/>
  <c r="Z332" i="79"/>
  <c r="Z321" i="79"/>
  <c r="Z316" i="79"/>
  <c r="Z306" i="79"/>
  <c r="Z287" i="79"/>
  <c r="Z293" i="79"/>
  <c r="Z285" i="79"/>
  <c r="Z271" i="79"/>
  <c r="Z265" i="79"/>
  <c r="Z261" i="79"/>
  <c r="Z251" i="79"/>
  <c r="Z240" i="79"/>
  <c r="Z241" i="79"/>
  <c r="Z228" i="79"/>
  <c r="Z213" i="79"/>
  <c r="Z207" i="79"/>
  <c r="Z188" i="79"/>
  <c r="Z208" i="79"/>
  <c r="Z197" i="79"/>
  <c r="Z193" i="79"/>
  <c r="Z168" i="79"/>
  <c r="Z161" i="79"/>
  <c r="Z151" i="79"/>
  <c r="Z150" i="79"/>
  <c r="Z138" i="79"/>
  <c r="Z134" i="79"/>
  <c r="Z127" i="79"/>
  <c r="Z106" i="79"/>
  <c r="Z105" i="79"/>
  <c r="Z102" i="79"/>
  <c r="Z83" i="79"/>
  <c r="Z84" i="79"/>
  <c r="Z79" i="79"/>
  <c r="Z66" i="79"/>
  <c r="Z60" i="79"/>
  <c r="Z48" i="79"/>
  <c r="Z41" i="79"/>
  <c r="Z35" i="79"/>
  <c r="Z30" i="79"/>
  <c r="Z19" i="79"/>
  <c r="Z9" i="79"/>
  <c r="Z351" i="79"/>
  <c r="Z346" i="79"/>
  <c r="Z338" i="79"/>
  <c r="Z331" i="79"/>
  <c r="Z322" i="79"/>
  <c r="Z313" i="79"/>
  <c r="Z305" i="79"/>
  <c r="Z297" i="79"/>
  <c r="Z291" i="79"/>
  <c r="Z283" i="79"/>
  <c r="Z275" i="79"/>
  <c r="Z262" i="79"/>
  <c r="Z259" i="79"/>
  <c r="Z267" i="79"/>
  <c r="Z242" i="79"/>
  <c r="Z234" i="79"/>
  <c r="Z209" i="79"/>
  <c r="Z229" i="79"/>
  <c r="Z205" i="79"/>
  <c r="Z189" i="79"/>
  <c r="Z198" i="79"/>
  <c r="Z192" i="79"/>
  <c r="Z178" i="79"/>
  <c r="Z166" i="79"/>
  <c r="Z167" i="79"/>
  <c r="Z159" i="79"/>
  <c r="Z146" i="79"/>
  <c r="Z136" i="79"/>
  <c r="Z142" i="79"/>
  <c r="Z121" i="79"/>
  <c r="Z113" i="79"/>
  <c r="Z98" i="79"/>
  <c r="Z97" i="79"/>
  <c r="Z90" i="79"/>
  <c r="Z93" i="79"/>
  <c r="Z78" i="79"/>
  <c r="Z65" i="79"/>
  <c r="Z62" i="79"/>
  <c r="Z45" i="79"/>
  <c r="Z42" i="79"/>
  <c r="Z34" i="79"/>
  <c r="Z24" i="79"/>
  <c r="Z22" i="79"/>
  <c r="Z11" i="79"/>
  <c r="Z345" i="79"/>
  <c r="Z337" i="79"/>
  <c r="Z329" i="79"/>
  <c r="Z323" i="79"/>
  <c r="Z312" i="79"/>
  <c r="Z308" i="79"/>
  <c r="Z301" i="79"/>
  <c r="Z289" i="79"/>
  <c r="Z277" i="79"/>
  <c r="Z279" i="79"/>
  <c r="Z266" i="79"/>
  <c r="Z258" i="79"/>
  <c r="Z252" i="79"/>
  <c r="Z239" i="79"/>
  <c r="Z225" i="79"/>
  <c r="Z212" i="79"/>
  <c r="Z216" i="79"/>
  <c r="Z206" i="79"/>
  <c r="Z190" i="79"/>
  <c r="Z182" i="79"/>
  <c r="Z180" i="79"/>
  <c r="Z169" i="79"/>
  <c r="Z175" i="79"/>
  <c r="Z163" i="79"/>
  <c r="Z160" i="79"/>
  <c r="Z147" i="79"/>
  <c r="Z133" i="79"/>
  <c r="Z129" i="79"/>
  <c r="Z120" i="79"/>
  <c r="Z103" i="79"/>
  <c r="Z95" i="79"/>
  <c r="Z88" i="79"/>
  <c r="Z86" i="79"/>
  <c r="Z81" i="79"/>
  <c r="Z67" i="79"/>
  <c r="Z59" i="79"/>
  <c r="Z56" i="79"/>
  <c r="Z54" i="79"/>
  <c r="Z40" i="79"/>
  <c r="Z33" i="79"/>
  <c r="Z27" i="79"/>
  <c r="Z16" i="79"/>
  <c r="Z12" i="79"/>
  <c r="Z353" i="79"/>
  <c r="Z342" i="79"/>
  <c r="Z336" i="79"/>
  <c r="Z328" i="79"/>
  <c r="Z320" i="79"/>
  <c r="Z310" i="79"/>
  <c r="Z304" i="79"/>
  <c r="Z296" i="79"/>
  <c r="Z294" i="79"/>
  <c r="Z281" i="79"/>
  <c r="Z278" i="79"/>
  <c r="Z257" i="79"/>
  <c r="Z231" i="79"/>
  <c r="Z249" i="79"/>
  <c r="Z243" i="79"/>
  <c r="Z230" i="79"/>
  <c r="Z153" i="79"/>
  <c r="Z238" i="79"/>
  <c r="Z221" i="79"/>
  <c r="Z217" i="79"/>
  <c r="Z199" i="79"/>
  <c r="Z181" i="79"/>
  <c r="Z162" i="79"/>
  <c r="Z165" i="79"/>
  <c r="Z156" i="79"/>
  <c r="Z149" i="79"/>
  <c r="Z140" i="79"/>
  <c r="Z139" i="79"/>
  <c r="Z111" i="79"/>
  <c r="Z125" i="79"/>
  <c r="Z119" i="79"/>
  <c r="Z107" i="79"/>
  <c r="Z104" i="79"/>
  <c r="Z85" i="79"/>
  <c r="Z92" i="79"/>
  <c r="Z71" i="79"/>
  <c r="Z75" i="79"/>
  <c r="Z49" i="79"/>
  <c r="Z47" i="79"/>
  <c r="Z46" i="79"/>
  <c r="Z31" i="79"/>
  <c r="Z23" i="79"/>
  <c r="Z17" i="79"/>
  <c r="Z6" i="79"/>
  <c r="Z352" i="79"/>
  <c r="Z344" i="79"/>
  <c r="Z335" i="79"/>
  <c r="Z327" i="79"/>
  <c r="Z317" i="79"/>
  <c r="Z309" i="79"/>
  <c r="Z303" i="79"/>
  <c r="Z299" i="79"/>
  <c r="Z290" i="79"/>
  <c r="Z280" i="79"/>
  <c r="Z268" i="79"/>
  <c r="Z264" i="79"/>
  <c r="Z248" i="79"/>
  <c r="Z246" i="79"/>
  <c r="Z244" i="79"/>
  <c r="Z237" i="79"/>
  <c r="Z211" i="79"/>
  <c r="Z214" i="79"/>
  <c r="Z200" i="79"/>
  <c r="Z194" i="79"/>
  <c r="Z236" i="79"/>
  <c r="Z187" i="79"/>
  <c r="Z170" i="79"/>
  <c r="Z171" i="79"/>
  <c r="Z158" i="79"/>
  <c r="Z154" i="79"/>
  <c r="Z141" i="79"/>
  <c r="Z63" i="79"/>
  <c r="Z124" i="79"/>
  <c r="Z110" i="79"/>
  <c r="Z128" i="79"/>
  <c r="Z91" i="79"/>
  <c r="Z94" i="79"/>
  <c r="Z80" i="79"/>
  <c r="Z89" i="79"/>
  <c r="Z68" i="79"/>
  <c r="Z61" i="79"/>
  <c r="Z53" i="79"/>
  <c r="Z43" i="79"/>
  <c r="Z39" i="79"/>
  <c r="Z32" i="79"/>
  <c r="Z25" i="79"/>
  <c r="Z15" i="79"/>
  <c r="Z8" i="79"/>
  <c r="Z358" i="79"/>
  <c r="Z350" i="79"/>
  <c r="Z343" i="79"/>
  <c r="Z334" i="79"/>
  <c r="Z326" i="79"/>
  <c r="Z318" i="79"/>
  <c r="Z314" i="79"/>
  <c r="Z295" i="79"/>
  <c r="Z292" i="79"/>
  <c r="Z300" i="79"/>
  <c r="Z272" i="79"/>
  <c r="Z269" i="79"/>
  <c r="Z260" i="79"/>
  <c r="Z250" i="79"/>
  <c r="Z247" i="79"/>
  <c r="Z232" i="79"/>
  <c r="Z233" i="79"/>
  <c r="Z219" i="79"/>
  <c r="Z220" i="79"/>
  <c r="Z195" i="79"/>
  <c r="Z201" i="79"/>
  <c r="Z184" i="79"/>
  <c r="Z183" i="79"/>
  <c r="Z173" i="79"/>
  <c r="Z203" i="79"/>
  <c r="Z155" i="79"/>
  <c r="Z164" i="79"/>
  <c r="Z148" i="79"/>
  <c r="Z144" i="79"/>
  <c r="Z114" i="79"/>
  <c r="Z123" i="79"/>
  <c r="Z109" i="79"/>
  <c r="Z112" i="79"/>
  <c r="Z101" i="79"/>
  <c r="Z82" i="79"/>
  <c r="Z77" i="79"/>
  <c r="Z72" i="79"/>
  <c r="Z70" i="79"/>
  <c r="Z51" i="79"/>
  <c r="Z50" i="79"/>
  <c r="Z38" i="79"/>
  <c r="Z28" i="79"/>
  <c r="Z21" i="79"/>
  <c r="Z14" i="79"/>
  <c r="Z7" i="79"/>
  <c r="AA213" i="79"/>
  <c r="AA146" i="79"/>
  <c r="AA206" i="79"/>
  <c r="AA81" i="79"/>
  <c r="AA15" i="79"/>
  <c r="AA104" i="79"/>
  <c r="AA35" i="79"/>
  <c r="AA140" i="79"/>
  <c r="AA253" i="79"/>
  <c r="AA131" i="79"/>
  <c r="AA134" i="79"/>
  <c r="AA58" i="79"/>
  <c r="AA329" i="79"/>
  <c r="AA44" i="79"/>
  <c r="AA219" i="79"/>
  <c r="AA68" i="79"/>
  <c r="AA322" i="79"/>
  <c r="AA39" i="79"/>
  <c r="AA127" i="79"/>
  <c r="AA169" i="79"/>
  <c r="AA194" i="79"/>
  <c r="AA316" i="79"/>
  <c r="AA284" i="79"/>
  <c r="AA167" i="79"/>
  <c r="AA116" i="79"/>
  <c r="AA141" i="79"/>
  <c r="AA73" i="79"/>
  <c r="AA192" i="79"/>
  <c r="AA111" i="79"/>
  <c r="AA317" i="79"/>
  <c r="AA28" i="79"/>
  <c r="AA211" i="79"/>
  <c r="AA187" i="79"/>
  <c r="AA274" i="79"/>
  <c r="AA236" i="79"/>
  <c r="AA223" i="79"/>
  <c r="AA69" i="79"/>
  <c r="AA21" i="79"/>
  <c r="AA9" i="79"/>
  <c r="AA188" i="79"/>
  <c r="AA178" i="79"/>
  <c r="AA280" i="79"/>
  <c r="AA121" i="79"/>
  <c r="AA291" i="79"/>
  <c r="AA304" i="79"/>
  <c r="AA78" i="79"/>
  <c r="AA118" i="79"/>
  <c r="AA27" i="79"/>
  <c r="AA189" i="79"/>
  <c r="AA348" i="79"/>
  <c r="AA267" i="79"/>
  <c r="AA74" i="79"/>
  <c r="AA145" i="79"/>
  <c r="AA103" i="79"/>
  <c r="AA123" i="79"/>
  <c r="AA46" i="79"/>
  <c r="AA20" i="79"/>
  <c r="AA191" i="79"/>
  <c r="AA297" i="79"/>
  <c r="AA30" i="79"/>
  <c r="AA233" i="79"/>
  <c r="AA282" i="79"/>
  <c r="AA339" i="79"/>
  <c r="AA93" i="79"/>
  <c r="AA179" i="79"/>
  <c r="AA150" i="79"/>
  <c r="AA124" i="79"/>
  <c r="AA70" i="79"/>
  <c r="AA143" i="79"/>
  <c r="AA99" i="79"/>
  <c r="AA276" i="79"/>
  <c r="AA358" i="79"/>
  <c r="AA221" i="79"/>
  <c r="AA355" i="79"/>
  <c r="AA314" i="79"/>
  <c r="AA85" i="79"/>
  <c r="AA186" i="79"/>
  <c r="AA148" i="79"/>
  <c r="AA252" i="79"/>
  <c r="AA288" i="79"/>
  <c r="AA6" i="79"/>
  <c r="AA198" i="79"/>
  <c r="AA160" i="79"/>
  <c r="AA340" i="79"/>
  <c r="AA296" i="79"/>
  <c r="AA235" i="79"/>
  <c r="AA101" i="79"/>
  <c r="AA323" i="79"/>
  <c r="AA222" i="79"/>
  <c r="AA225" i="79"/>
  <c r="AA311" i="79"/>
  <c r="AA321" i="79"/>
  <c r="AA113" i="79"/>
  <c r="AA110" i="79"/>
  <c r="AA57" i="79"/>
  <c r="AA242" i="79"/>
  <c r="AA152" i="79"/>
  <c r="AA193" i="79"/>
  <c r="AA48" i="79"/>
  <c r="AA268" i="79"/>
  <c r="AA62" i="79"/>
  <c r="AA247" i="79"/>
  <c r="AA161" i="79"/>
  <c r="AA176" i="79"/>
  <c r="AA92" i="79"/>
  <c r="AA109" i="79"/>
  <c r="AA115" i="79"/>
  <c r="AA107" i="79"/>
  <c r="AA98" i="79"/>
  <c r="AA334" i="79"/>
  <c r="AA171" i="79"/>
  <c r="AA42" i="79"/>
  <c r="AA182" i="79"/>
  <c r="AA215" i="79"/>
  <c r="AA352" i="79"/>
  <c r="AA344" i="79"/>
  <c r="AA244" i="79"/>
  <c r="AA156" i="79"/>
  <c r="AA281" i="79"/>
  <c r="AA87" i="79"/>
  <c r="AA53" i="79"/>
  <c r="AA333" i="79"/>
  <c r="AA175" i="79"/>
  <c r="AA26" i="79"/>
  <c r="AA202" i="79"/>
  <c r="AA216" i="79"/>
  <c r="AA139" i="79"/>
  <c r="AA308" i="79"/>
  <c r="AA119" i="79"/>
  <c r="AA83" i="79"/>
  <c r="AA130" i="79"/>
  <c r="AA293" i="79"/>
  <c r="AA272" i="79"/>
  <c r="AA307" i="79"/>
  <c r="AA342" i="79"/>
  <c r="AA208" i="79"/>
  <c r="AA184" i="79"/>
  <c r="AA40" i="79"/>
  <c r="AA162" i="79"/>
  <c r="AA327" i="79"/>
  <c r="AA120" i="79"/>
  <c r="AA36" i="79"/>
  <c r="AA24" i="79"/>
  <c r="AA270" i="79"/>
  <c r="AA251" i="79"/>
  <c r="AA133" i="79"/>
  <c r="AA37" i="79"/>
  <c r="AA356" i="79"/>
  <c r="AA96" i="79"/>
  <c r="AA157" i="79"/>
  <c r="AA261" i="79"/>
  <c r="AA144" i="79"/>
  <c r="AA80" i="79"/>
  <c r="AA153" i="79"/>
  <c r="AA312" i="79"/>
  <c r="AA172" i="79"/>
  <c r="AA285" i="79"/>
  <c r="AA224" i="79"/>
  <c r="AA25" i="79"/>
  <c r="AA159" i="79"/>
  <c r="AA318" i="79"/>
  <c r="AA137" i="79"/>
  <c r="AA349" i="79"/>
  <c r="AA60" i="79"/>
  <c r="AA260" i="79"/>
  <c r="AA117" i="79"/>
  <c r="AA177" i="79"/>
  <c r="AA149" i="79"/>
  <c r="AA315" i="79"/>
  <c r="AA72" i="79"/>
  <c r="AA254" i="79"/>
  <c r="AA50" i="79"/>
  <c r="AA326" i="79"/>
  <c r="AA320" i="79"/>
  <c r="AA7" i="79"/>
  <c r="AA90" i="79"/>
  <c r="AA33" i="79"/>
  <c r="AA300" i="79"/>
  <c r="AA231" i="79"/>
  <c r="AA32" i="79"/>
  <c r="AA271" i="79"/>
  <c r="AA220" i="79"/>
  <c r="AA77" i="79"/>
  <c r="AA138" i="79"/>
  <c r="AA135" i="79"/>
  <c r="AA31" i="79"/>
  <c r="AA13" i="79"/>
  <c r="AA257" i="79"/>
  <c r="AA142" i="79"/>
  <c r="AA263" i="79"/>
  <c r="AA158" i="79"/>
  <c r="AA195" i="79"/>
  <c r="AA190" i="79"/>
  <c r="AA102" i="79"/>
  <c r="AA65" i="79"/>
  <c r="AA91" i="79"/>
  <c r="AA112" i="79"/>
  <c r="AA299" i="79"/>
  <c r="AA79" i="79"/>
  <c r="AA56" i="79"/>
  <c r="AA84" i="79"/>
  <c r="AA350" i="79"/>
  <c r="AA287" i="79"/>
  <c r="AA199" i="79"/>
  <c r="AA345" i="79"/>
  <c r="AA286" i="79"/>
  <c r="AA259" i="79"/>
  <c r="AA295" i="79"/>
  <c r="AA303" i="79"/>
  <c r="AA294" i="79"/>
  <c r="AA232" i="79"/>
  <c r="AA278" i="79"/>
  <c r="AA243" i="79"/>
  <c r="AA22" i="79"/>
  <c r="AA229" i="79"/>
  <c r="AA122" i="79"/>
  <c r="AA8" i="79"/>
  <c r="AA239" i="79"/>
  <c r="AA67" i="79"/>
  <c r="AA250" i="79"/>
  <c r="AA180" i="79"/>
  <c r="AA331" i="79"/>
  <c r="AA255" i="79"/>
  <c r="AA309" i="79"/>
  <c r="AA76" i="79"/>
  <c r="AA246" i="79"/>
  <c r="AA132" i="79"/>
  <c r="AA183" i="79"/>
  <c r="AA164" i="79"/>
  <c r="AA154" i="79"/>
  <c r="AA330" i="79"/>
  <c r="AA100" i="79"/>
  <c r="AA82" i="79"/>
  <c r="AA336" i="79"/>
  <c r="AA17" i="79"/>
  <c r="AA343" i="79"/>
  <c r="AA351" i="79"/>
  <c r="AA275" i="79"/>
  <c r="AA357" i="79"/>
  <c r="AA283" i="79"/>
  <c r="AA203" i="79"/>
  <c r="AA249" i="79"/>
  <c r="AA47" i="79"/>
  <c r="AA19" i="79"/>
  <c r="AA234" i="79"/>
  <c r="AA89" i="79"/>
  <c r="AA106" i="79"/>
  <c r="AA64" i="79"/>
  <c r="AA337" i="79"/>
  <c r="AA95" i="79"/>
  <c r="AA165" i="79"/>
  <c r="AA301" i="79"/>
  <c r="AA207" i="79"/>
  <c r="AA29" i="79"/>
  <c r="AA346" i="79"/>
  <c r="AA125" i="79"/>
  <c r="AA205" i="79"/>
  <c r="AA66" i="79"/>
  <c r="AA217" i="79"/>
  <c r="AA51" i="79"/>
  <c r="AA302" i="79"/>
  <c r="AA328" i="79"/>
  <c r="AA279" i="79"/>
  <c r="AA108" i="79"/>
  <c r="AA129" i="79"/>
  <c r="AA41" i="79"/>
  <c r="AA52" i="79"/>
  <c r="AA218" i="79"/>
  <c r="AA226" i="79"/>
  <c r="AA88" i="79"/>
  <c r="AA126" i="79"/>
  <c r="AA10" i="79"/>
  <c r="AA319" i="79"/>
  <c r="AA269" i="79"/>
  <c r="AA185" i="79"/>
  <c r="AA354" i="79"/>
  <c r="AA332" i="79"/>
  <c r="AA166" i="79"/>
  <c r="AA310" i="79"/>
  <c r="AA258" i="79"/>
  <c r="AA201" i="79"/>
  <c r="AA12" i="79"/>
  <c r="AA347" i="79"/>
  <c r="AA54" i="79"/>
  <c r="AA136" i="79"/>
  <c r="AA18" i="79"/>
  <c r="AA181" i="79"/>
  <c r="AA97" i="79"/>
  <c r="AA43" i="79"/>
  <c r="AA170" i="79"/>
  <c r="AA59" i="79"/>
  <c r="AA214" i="79"/>
  <c r="AA256" i="79"/>
  <c r="AA16" i="79"/>
  <c r="AA335" i="79"/>
  <c r="AA353" i="79"/>
  <c r="AA240" i="79"/>
  <c r="AA147" i="79"/>
  <c r="AA227" i="79"/>
  <c r="AA155" i="79"/>
  <c r="AA61" i="79"/>
  <c r="AA289" i="79"/>
  <c r="AA298" i="79"/>
  <c r="AA63" i="79"/>
  <c r="AA338" i="79"/>
  <c r="AA277" i="79"/>
  <c r="AA237" i="79"/>
  <c r="AA71" i="79"/>
  <c r="AA86" i="79"/>
  <c r="AA174" i="79"/>
  <c r="AA151" i="79"/>
  <c r="AA228" i="79"/>
  <c r="AA230" i="79"/>
  <c r="AA341" i="79"/>
  <c r="AA163" i="79"/>
  <c r="AA168" i="79"/>
  <c r="AA241" i="79"/>
  <c r="AA105" i="79"/>
  <c r="AA49" i="79"/>
  <c r="AA210" i="79"/>
  <c r="AA264" i="79"/>
  <c r="AA11" i="79"/>
  <c r="AA45" i="79"/>
  <c r="AA305" i="79"/>
  <c r="AA262" i="79"/>
  <c r="AA200" i="79"/>
  <c r="AA292" i="79"/>
  <c r="AA325" i="79"/>
  <c r="AA306" i="79"/>
  <c r="AA196" i="79"/>
  <c r="AA204" i="79"/>
  <c r="AA266" i="79"/>
  <c r="AA34" i="79"/>
  <c r="AA273" i="79"/>
  <c r="AA23" i="79"/>
  <c r="AA290" i="79"/>
  <c r="AA248" i="79"/>
  <c r="AA209" i="79"/>
  <c r="AA245" i="79"/>
  <c r="AA14" i="79"/>
  <c r="AA197" i="79"/>
  <c r="AA265" i="79"/>
  <c r="AA128" i="79"/>
  <c r="AA114" i="79"/>
  <c r="AA324" i="79"/>
  <c r="AA55" i="79"/>
  <c r="AA94" i="79"/>
  <c r="AA238" i="79"/>
  <c r="AA313" i="79"/>
  <c r="AA75" i="79"/>
  <c r="AA212" i="79"/>
  <c r="AA38" i="79"/>
  <c r="AA173" i="79"/>
  <c r="O350" i="79"/>
  <c r="O347" i="79"/>
  <c r="O329" i="79"/>
  <c r="O338" i="79"/>
  <c r="O325" i="79"/>
  <c r="O324" i="79"/>
  <c r="O343" i="79"/>
  <c r="T249" i="79"/>
  <c r="T181" i="79"/>
  <c r="T58" i="79"/>
  <c r="T38" i="79"/>
  <c r="T331" i="79"/>
  <c r="T134" i="79"/>
  <c r="T97" i="79"/>
  <c r="T290" i="79"/>
  <c r="T131" i="79"/>
  <c r="T255" i="79"/>
  <c r="T302" i="79"/>
  <c r="T253" i="79"/>
  <c r="T248" i="79"/>
  <c r="T102" i="79"/>
  <c r="T140" i="79"/>
  <c r="T309" i="79"/>
  <c r="R309" i="79"/>
  <c r="AB75" i="79" l="1"/>
  <c r="AB38" i="79"/>
  <c r="AB114" i="79"/>
  <c r="AB290" i="79"/>
  <c r="AB325" i="79"/>
  <c r="AB210" i="79"/>
  <c r="AB228" i="79"/>
  <c r="AB63" i="79"/>
  <c r="AB353" i="79"/>
  <c r="AB97" i="79"/>
  <c r="AB258" i="79"/>
  <c r="AB10" i="79"/>
  <c r="AB108" i="79"/>
  <c r="AB125" i="79"/>
  <c r="AB64" i="79"/>
  <c r="AB283" i="79"/>
  <c r="AB100" i="79"/>
  <c r="AB309" i="79"/>
  <c r="AB122" i="79"/>
  <c r="AB295" i="79"/>
  <c r="AB56" i="79"/>
  <c r="AB195" i="79"/>
  <c r="AB138" i="79"/>
  <c r="AB90" i="79"/>
  <c r="AB149" i="79"/>
  <c r="AB159" i="79"/>
  <c r="AB144" i="79"/>
  <c r="AB270" i="79"/>
  <c r="AB208" i="79"/>
  <c r="AB308" i="79"/>
  <c r="AB87" i="79"/>
  <c r="AB42" i="79"/>
  <c r="AB176" i="79"/>
  <c r="AB242" i="79"/>
  <c r="AB323" i="79"/>
  <c r="AB288" i="79"/>
  <c r="AB358" i="79"/>
  <c r="AB93" i="79"/>
  <c r="AB46" i="79"/>
  <c r="AB27" i="79"/>
  <c r="AB188" i="79"/>
  <c r="AB211" i="79"/>
  <c r="AB167" i="79"/>
  <c r="AB68" i="79"/>
  <c r="AB140" i="79"/>
  <c r="AB212" i="79"/>
  <c r="AB128" i="79"/>
  <c r="AB23" i="79"/>
  <c r="AB292" i="79"/>
  <c r="AB49" i="79"/>
  <c r="AB151" i="79"/>
  <c r="AB298" i="79"/>
  <c r="AB335" i="79"/>
  <c r="AB181" i="79"/>
  <c r="AB310" i="79"/>
  <c r="AB126" i="79"/>
  <c r="AB279" i="79"/>
  <c r="AB346" i="79"/>
  <c r="AB106" i="79"/>
  <c r="AB357" i="79"/>
  <c r="AB330" i="79"/>
  <c r="AB255" i="79"/>
  <c r="AB229" i="79"/>
  <c r="AB259" i="79"/>
  <c r="AB79" i="79"/>
  <c r="AB158" i="79"/>
  <c r="AB77" i="79"/>
  <c r="AB7" i="79"/>
  <c r="AB177" i="79"/>
  <c r="AB25" i="79"/>
  <c r="AB261" i="79"/>
  <c r="AB24" i="79"/>
  <c r="AB342" i="79"/>
  <c r="AB139" i="79"/>
  <c r="AB281" i="79"/>
  <c r="AB171" i="79"/>
  <c r="AB161" i="79"/>
  <c r="AB57" i="79"/>
  <c r="AB101" i="79"/>
  <c r="AB252" i="79"/>
  <c r="AB276" i="79"/>
  <c r="AB339" i="79"/>
  <c r="AB123" i="79"/>
  <c r="AB118" i="79"/>
  <c r="AB9" i="79"/>
  <c r="AB28" i="79"/>
  <c r="AB284" i="79"/>
  <c r="AB219" i="79"/>
  <c r="AB35" i="79"/>
  <c r="AB265" i="79"/>
  <c r="AB273" i="79"/>
  <c r="AB200" i="79"/>
  <c r="AB105" i="79"/>
  <c r="AB174" i="79"/>
  <c r="AB289" i="79"/>
  <c r="AB16" i="79"/>
  <c r="AB18" i="79"/>
  <c r="AB166" i="79"/>
  <c r="AB88" i="79"/>
  <c r="AB328" i="79"/>
  <c r="AB29" i="79"/>
  <c r="AB89" i="79"/>
  <c r="AB275" i="79"/>
  <c r="AB154" i="79"/>
  <c r="AB331" i="79"/>
  <c r="AB22" i="79"/>
  <c r="AB286" i="79"/>
  <c r="AB299" i="79"/>
  <c r="AB263" i="79"/>
  <c r="AB220" i="79"/>
  <c r="AB320" i="79"/>
  <c r="AB117" i="79"/>
  <c r="AB224" i="79"/>
  <c r="AB157" i="79"/>
  <c r="AB36" i="79"/>
  <c r="AB307" i="79"/>
  <c r="AB216" i="79"/>
  <c r="AB156" i="79"/>
  <c r="AB334" i="79"/>
  <c r="AB247" i="79"/>
  <c r="AB110" i="79"/>
  <c r="AB235" i="79"/>
  <c r="AB148" i="79"/>
  <c r="AB99" i="79"/>
  <c r="AB282" i="79"/>
  <c r="AB103" i="79"/>
  <c r="AB78" i="79"/>
  <c r="AB21" i="79"/>
  <c r="AB317" i="79"/>
  <c r="AB316" i="79"/>
  <c r="AB44" i="79"/>
  <c r="AB104" i="79"/>
  <c r="AB313" i="79"/>
  <c r="AB197" i="79"/>
  <c r="AB34" i="79"/>
  <c r="AB262" i="79"/>
  <c r="AB241" i="79"/>
  <c r="AB86" i="79"/>
  <c r="AB61" i="79"/>
  <c r="AB256" i="79"/>
  <c r="AB136" i="79"/>
  <c r="AB332" i="79"/>
  <c r="AB226" i="79"/>
  <c r="AB302" i="79"/>
  <c r="AB207" i="79"/>
  <c r="AB234" i="79"/>
  <c r="AB351" i="79"/>
  <c r="AB164" i="79"/>
  <c r="AB180" i="79"/>
  <c r="AB243" i="79"/>
  <c r="AB345" i="79"/>
  <c r="AB112" i="79"/>
  <c r="AB142" i="79"/>
  <c r="AB271" i="79"/>
  <c r="AB326" i="79"/>
  <c r="AB260" i="79"/>
  <c r="AB285" i="79"/>
  <c r="AB96" i="79"/>
  <c r="AB120" i="79"/>
  <c r="AB272" i="79"/>
  <c r="AB202" i="79"/>
  <c r="AB244" i="79"/>
  <c r="AB98" i="79"/>
  <c r="AB62" i="79"/>
  <c r="AB113" i="79"/>
  <c r="AB296" i="79"/>
  <c r="AB186" i="79"/>
  <c r="AB143" i="79"/>
  <c r="AB233" i="79"/>
  <c r="AB145" i="79"/>
  <c r="AB304" i="79"/>
  <c r="AB69" i="79"/>
  <c r="AB111" i="79"/>
  <c r="AB194" i="79"/>
  <c r="AB329" i="79"/>
  <c r="AB15" i="79"/>
  <c r="AB238" i="79"/>
  <c r="AB14" i="79"/>
  <c r="AB266" i="79"/>
  <c r="AB305" i="79"/>
  <c r="AB168" i="79"/>
  <c r="AB71" i="79"/>
  <c r="AB155" i="79"/>
  <c r="AB214" i="79"/>
  <c r="AB54" i="79"/>
  <c r="AB354" i="79"/>
  <c r="AB218" i="79"/>
  <c r="AB51" i="79"/>
  <c r="AB301" i="79"/>
  <c r="AB19" i="79"/>
  <c r="AB343" i="79"/>
  <c r="AB183" i="79"/>
  <c r="AB250" i="79"/>
  <c r="AB278" i="79"/>
  <c r="AB199" i="79"/>
  <c r="AB91" i="79"/>
  <c r="AB257" i="79"/>
  <c r="AB32" i="79"/>
  <c r="AB50" i="79"/>
  <c r="AB60" i="79"/>
  <c r="AB172" i="79"/>
  <c r="AB356" i="79"/>
  <c r="AB327" i="79"/>
  <c r="AB293" i="79"/>
  <c r="AB26" i="79"/>
  <c r="AB344" i="79"/>
  <c r="AB107" i="79"/>
  <c r="AB268" i="79"/>
  <c r="AB321" i="79"/>
  <c r="AB340" i="79"/>
  <c r="AB85" i="79"/>
  <c r="AB70" i="79"/>
  <c r="AB30" i="79"/>
  <c r="AB74" i="79"/>
  <c r="AB291" i="79"/>
  <c r="AB223" i="79"/>
  <c r="AB192" i="79"/>
  <c r="AB169" i="79"/>
  <c r="AB58" i="79"/>
  <c r="AB81" i="79"/>
  <c r="AB94" i="79"/>
  <c r="AB245" i="79"/>
  <c r="AB204" i="79"/>
  <c r="AB45" i="79"/>
  <c r="AB163" i="79"/>
  <c r="AB237" i="79"/>
  <c r="AB227" i="79"/>
  <c r="AB59" i="79"/>
  <c r="AB347" i="79"/>
  <c r="AB185" i="79"/>
  <c r="AB52" i="79"/>
  <c r="AB217" i="79"/>
  <c r="AB165" i="79"/>
  <c r="AB47" i="79"/>
  <c r="AB17" i="79"/>
  <c r="AB132" i="79"/>
  <c r="AB67" i="79"/>
  <c r="AB232" i="79"/>
  <c r="AB287" i="79"/>
  <c r="AB65" i="79"/>
  <c r="AB13" i="79"/>
  <c r="AB231" i="79"/>
  <c r="AB254" i="79"/>
  <c r="AB349" i="79"/>
  <c r="AB312" i="79"/>
  <c r="AB37" i="79"/>
  <c r="AB162" i="79"/>
  <c r="AB130" i="79"/>
  <c r="AB175" i="79"/>
  <c r="AB352" i="79"/>
  <c r="AB115" i="79"/>
  <c r="AB48" i="79"/>
  <c r="AB311" i="79"/>
  <c r="AB160" i="79"/>
  <c r="AB314" i="79"/>
  <c r="AB124" i="79"/>
  <c r="AB297" i="79"/>
  <c r="AB267" i="79"/>
  <c r="AB121" i="79"/>
  <c r="AB236" i="79"/>
  <c r="AB73" i="79"/>
  <c r="AB127" i="79"/>
  <c r="AB134" i="79"/>
  <c r="AB206" i="79"/>
  <c r="AB55" i="79"/>
  <c r="AB209" i="79"/>
  <c r="AB196" i="79"/>
  <c r="AB11" i="79"/>
  <c r="AB341" i="79"/>
  <c r="AB277" i="79"/>
  <c r="AB147" i="79"/>
  <c r="AB170" i="79"/>
  <c r="AB12" i="79"/>
  <c r="AB269" i="79"/>
  <c r="AB41" i="79"/>
  <c r="AB66" i="79"/>
  <c r="AB95" i="79"/>
  <c r="AB249" i="79"/>
  <c r="AB336" i="79"/>
  <c r="AB246" i="79"/>
  <c r="AB239" i="79"/>
  <c r="AB294" i="79"/>
  <c r="AB350" i="79"/>
  <c r="AB102" i="79"/>
  <c r="AB31" i="79"/>
  <c r="AB300" i="79"/>
  <c r="AB72" i="79"/>
  <c r="AB137" i="79"/>
  <c r="AB153" i="79"/>
  <c r="AB133" i="79"/>
  <c r="AB40" i="79"/>
  <c r="AB83" i="79"/>
  <c r="AB333" i="79"/>
  <c r="AB215" i="79"/>
  <c r="AB109" i="79"/>
  <c r="AB193" i="79"/>
  <c r="AB225" i="79"/>
  <c r="AB198" i="79"/>
  <c r="AB355" i="79"/>
  <c r="AB150" i="79"/>
  <c r="AB191" i="79"/>
  <c r="AB348" i="79"/>
  <c r="AB280" i="79"/>
  <c r="AB274" i="79"/>
  <c r="AB141" i="79"/>
  <c r="AB39" i="79"/>
  <c r="AB131" i="79"/>
  <c r="AB146" i="79"/>
  <c r="AB173" i="79"/>
  <c r="AB324" i="79"/>
  <c r="AB248" i="79"/>
  <c r="AB306" i="79"/>
  <c r="AB264" i="79"/>
  <c r="AB230" i="79"/>
  <c r="AB338" i="79"/>
  <c r="AB240" i="79"/>
  <c r="AB43" i="79"/>
  <c r="AB201" i="79"/>
  <c r="AB319" i="79"/>
  <c r="AB129" i="79"/>
  <c r="AB205" i="79"/>
  <c r="AB337" i="79"/>
  <c r="AB203" i="79"/>
  <c r="AB82" i="79"/>
  <c r="AB76" i="79"/>
  <c r="AB8" i="79"/>
  <c r="AB303" i="79"/>
  <c r="AB84" i="79"/>
  <c r="AB190" i="79"/>
  <c r="AB135" i="79"/>
  <c r="AB33" i="79"/>
  <c r="AB315" i="79"/>
  <c r="AB318" i="79"/>
  <c r="AB80" i="79"/>
  <c r="AB251" i="79"/>
  <c r="AB184" i="79"/>
  <c r="AB119" i="79"/>
  <c r="AB53" i="79"/>
  <c r="AB182" i="79"/>
  <c r="AB92" i="79"/>
  <c r="AB152" i="79"/>
  <c r="AB222" i="79"/>
  <c r="AB6" i="79"/>
  <c r="AB221" i="79"/>
  <c r="AB179" i="79"/>
  <c r="AB20" i="79"/>
  <c r="AB189" i="79"/>
  <c r="AB178" i="79"/>
  <c r="AB187" i="79"/>
  <c r="AB116" i="79"/>
  <c r="AB322" i="79"/>
  <c r="AB253" i="79"/>
  <c r="AB213" i="79"/>
  <c r="O75" i="79"/>
  <c r="O135" i="79"/>
  <c r="O108" i="79"/>
  <c r="O166" i="79"/>
  <c r="O217" i="79"/>
  <c r="O32" i="79"/>
  <c r="O63" i="79"/>
  <c r="O59" i="79"/>
  <c r="O7" i="79"/>
  <c r="O94" i="79"/>
  <c r="O319" i="79"/>
  <c r="O292" i="79"/>
  <c r="O207" i="79"/>
  <c r="O29" i="79"/>
  <c r="O243" i="79"/>
  <c r="O229" i="79"/>
  <c r="O138" i="79"/>
  <c r="O295" i="79"/>
  <c r="O238" i="79"/>
  <c r="O250" i="79"/>
  <c r="O95" i="79"/>
  <c r="O205" i="79"/>
  <c r="O174" i="79"/>
  <c r="O82" i="79"/>
  <c r="O287" i="79"/>
  <c r="O263" i="79"/>
  <c r="O154" i="79"/>
  <c r="O313" i="79"/>
  <c r="O336" i="79"/>
  <c r="O212" i="79"/>
  <c r="O264" i="79"/>
  <c r="O142" i="79"/>
  <c r="O163" i="79"/>
  <c r="O239" i="79"/>
  <c r="O33" i="79"/>
  <c r="O262" i="79"/>
  <c r="O228" i="79"/>
  <c r="O125" i="79"/>
  <c r="O34" i="79"/>
  <c r="O164" i="79"/>
  <c r="O218" i="79"/>
  <c r="O273" i="79"/>
  <c r="O256" i="79"/>
  <c r="O204" i="79"/>
  <c r="O128" i="79"/>
  <c r="O185" i="79"/>
  <c r="O237" i="79"/>
  <c r="O252" i="79"/>
  <c r="O36" i="79"/>
  <c r="O56" i="79"/>
  <c r="O265" i="79"/>
  <c r="O186" i="79"/>
  <c r="O308" i="79"/>
  <c r="O293" i="79"/>
  <c r="O111" i="79"/>
  <c r="O139" i="79"/>
  <c r="O245" i="79"/>
  <c r="O268" i="79"/>
  <c r="T83" i="79"/>
  <c r="T209" i="79"/>
  <c r="T119" i="79"/>
  <c r="T308" i="79"/>
  <c r="T139" i="79"/>
  <c r="T216" i="79"/>
  <c r="T41" i="79"/>
  <c r="T202" i="79"/>
  <c r="T26" i="79"/>
  <c r="T175" i="79"/>
  <c r="T333" i="79"/>
  <c r="T53" i="79"/>
  <c r="T87" i="79"/>
  <c r="T281" i="79"/>
  <c r="T156" i="79"/>
  <c r="T244" i="79"/>
  <c r="T344" i="79"/>
  <c r="T352" i="79"/>
  <c r="T215" i="79"/>
  <c r="T182" i="79"/>
  <c r="T42" i="79"/>
  <c r="T171" i="79"/>
  <c r="T334" i="79"/>
  <c r="T98" i="79"/>
  <c r="T107" i="79"/>
  <c r="T115" i="79"/>
  <c r="T109" i="79"/>
  <c r="T92" i="79"/>
  <c r="T176" i="79"/>
  <c r="T161" i="79"/>
  <c r="T247" i="79"/>
  <c r="T62" i="79"/>
  <c r="T268" i="79"/>
  <c r="T48" i="79"/>
  <c r="T193" i="79"/>
  <c r="T152" i="79"/>
  <c r="T242" i="79"/>
  <c r="T57" i="79"/>
  <c r="T110" i="79"/>
  <c r="R110" i="79"/>
  <c r="R222" i="79"/>
  <c r="T105" i="79"/>
  <c r="R225" i="79"/>
  <c r="T190" i="79"/>
  <c r="R311" i="79"/>
  <c r="T96" i="79"/>
  <c r="R321" i="79"/>
  <c r="T213" i="79"/>
  <c r="R113" i="79"/>
  <c r="T180" i="79"/>
  <c r="R140" i="79"/>
  <c r="T222" i="79"/>
  <c r="R253" i="79"/>
  <c r="T225" i="79"/>
  <c r="R131" i="79"/>
  <c r="T311" i="79"/>
  <c r="T321" i="79"/>
  <c r="T113" i="79"/>
  <c r="R248" i="79"/>
  <c r="R255" i="79"/>
  <c r="R97" i="79"/>
  <c r="R38" i="79"/>
  <c r="R249" i="79"/>
  <c r="R102" i="79"/>
  <c r="R302" i="79"/>
  <c r="R290" i="79"/>
  <c r="R331" i="79"/>
  <c r="R181" i="79"/>
  <c r="R206" i="79"/>
  <c r="R173" i="79"/>
  <c r="R241" i="79"/>
  <c r="R189" i="79"/>
  <c r="T47" i="79"/>
  <c r="R267" i="79"/>
  <c r="W136" i="79"/>
  <c r="O247" i="79"/>
  <c r="R134" i="79"/>
  <c r="R58" i="79"/>
  <c r="W276" i="79"/>
  <c r="W124" i="79"/>
  <c r="W233" i="79"/>
  <c r="W23" i="79"/>
  <c r="T49" i="79"/>
  <c r="T210" i="79"/>
  <c r="T264" i="79"/>
  <c r="T11" i="79"/>
  <c r="T16" i="79"/>
  <c r="T129" i="79"/>
  <c r="T64" i="79"/>
  <c r="T154" i="79"/>
  <c r="T50" i="79"/>
  <c r="T240" i="79"/>
  <c r="T330" i="79"/>
  <c r="T197" i="79"/>
  <c r="T88" i="79"/>
  <c r="T345" i="79"/>
  <c r="T200" i="79"/>
  <c r="T165" i="79"/>
  <c r="T33" i="79"/>
  <c r="T289" i="79"/>
  <c r="T336" i="79"/>
  <c r="T114" i="79"/>
  <c r="T185" i="79"/>
  <c r="T294" i="79"/>
  <c r="T306" i="79"/>
  <c r="T29" i="79"/>
  <c r="T220" i="79"/>
  <c r="T237" i="79"/>
  <c r="T351" i="79"/>
  <c r="T94" i="79"/>
  <c r="T258" i="79"/>
  <c r="T229" i="79"/>
  <c r="T266" i="79"/>
  <c r="T205" i="79"/>
  <c r="T13" i="79"/>
  <c r="T228" i="79"/>
  <c r="T283" i="79"/>
  <c r="T75" i="79"/>
  <c r="T136" i="79"/>
  <c r="T250" i="79"/>
  <c r="T23" i="79"/>
  <c r="R49" i="79"/>
  <c r="R210" i="79"/>
  <c r="R264" i="79"/>
  <c r="R11" i="79"/>
  <c r="R16" i="79"/>
  <c r="R129" i="79"/>
  <c r="R64" i="79"/>
  <c r="R154" i="79"/>
  <c r="R50" i="79"/>
  <c r="R240" i="79"/>
  <c r="R330" i="79"/>
  <c r="R197" i="79"/>
  <c r="R88" i="79"/>
  <c r="R345" i="79"/>
  <c r="R200" i="79"/>
  <c r="R165" i="79"/>
  <c r="R33" i="79"/>
  <c r="R289" i="79"/>
  <c r="R336" i="79"/>
  <c r="R114" i="79"/>
  <c r="R185" i="79"/>
  <c r="R294" i="79"/>
  <c r="R306" i="79"/>
  <c r="R29" i="79"/>
  <c r="R220" i="79"/>
  <c r="R237" i="79"/>
  <c r="R351" i="79"/>
  <c r="R94" i="79"/>
  <c r="R258" i="79"/>
  <c r="R229" i="79"/>
  <c r="R266" i="79"/>
  <c r="R205" i="79"/>
  <c r="R13" i="79"/>
  <c r="R228" i="79"/>
  <c r="R283" i="79"/>
  <c r="R75" i="79"/>
  <c r="R136" i="79"/>
  <c r="R250" i="79"/>
  <c r="R23" i="79"/>
  <c r="O98" i="79"/>
  <c r="O110" i="79"/>
  <c r="O117" i="79"/>
  <c r="O177" i="79"/>
  <c r="O149" i="79"/>
  <c r="O45" i="79"/>
  <c r="O335" i="79"/>
  <c r="O52" i="79"/>
  <c r="O305" i="79"/>
  <c r="O337" i="79"/>
  <c r="O320" i="79"/>
  <c r="O227" i="79"/>
  <c r="O100" i="79"/>
  <c r="O10" i="79"/>
  <c r="O259" i="79"/>
  <c r="O301" i="79"/>
  <c r="O231" i="79"/>
  <c r="O17" i="79"/>
  <c r="O332" i="79"/>
  <c r="O278" i="79"/>
  <c r="O346" i="79"/>
  <c r="O86" i="79"/>
  <c r="O275" i="79"/>
  <c r="O12" i="79"/>
  <c r="O8" i="79"/>
  <c r="O66" i="79"/>
  <c r="O341" i="79"/>
  <c r="O203" i="79"/>
  <c r="R146" i="79"/>
  <c r="W85" i="79"/>
  <c r="W93" i="79"/>
  <c r="W283" i="79"/>
  <c r="W145" i="79"/>
  <c r="T65" i="79"/>
  <c r="T91" i="79"/>
  <c r="T112" i="79"/>
  <c r="T323" i="79"/>
  <c r="T101" i="79"/>
  <c r="T235" i="79"/>
  <c r="T296" i="79"/>
  <c r="T340" i="79"/>
  <c r="T160" i="79"/>
  <c r="T198" i="79"/>
  <c r="T6" i="79"/>
  <c r="T288" i="79"/>
  <c r="T252" i="79"/>
  <c r="T148" i="79"/>
  <c r="T186" i="79"/>
  <c r="T85" i="79"/>
  <c r="T314" i="79"/>
  <c r="T355" i="79"/>
  <c r="T221" i="79"/>
  <c r="T358" i="79"/>
  <c r="T276" i="79"/>
  <c r="T99" i="79"/>
  <c r="T143" i="79"/>
  <c r="T70" i="79"/>
  <c r="T124" i="79"/>
  <c r="T150" i="79"/>
  <c r="T179" i="79"/>
  <c r="T93" i="79"/>
  <c r="T339" i="79"/>
  <c r="T282" i="79"/>
  <c r="T233" i="79"/>
  <c r="T30" i="79"/>
  <c r="T297" i="79"/>
  <c r="T191" i="79"/>
  <c r="T20" i="79"/>
  <c r="T46" i="79"/>
  <c r="T123" i="79"/>
  <c r="T103" i="79"/>
  <c r="T145" i="79"/>
  <c r="R65" i="79"/>
  <c r="R91" i="79"/>
  <c r="R112" i="79"/>
  <c r="R323" i="79"/>
  <c r="R101" i="79"/>
  <c r="R235" i="79"/>
  <c r="R296" i="79"/>
  <c r="R340" i="79"/>
  <c r="R160" i="79"/>
  <c r="R198" i="79"/>
  <c r="R6" i="79"/>
  <c r="R288" i="79"/>
  <c r="R252" i="79"/>
  <c r="R148" i="79"/>
  <c r="R186" i="79"/>
  <c r="R85" i="79"/>
  <c r="R314" i="79"/>
  <c r="R355" i="79"/>
  <c r="R221" i="79"/>
  <c r="R358" i="79"/>
  <c r="R276" i="79"/>
  <c r="R99" i="79"/>
  <c r="R143" i="79"/>
  <c r="R70" i="79"/>
  <c r="R124" i="79"/>
  <c r="R150" i="79"/>
  <c r="R179" i="79"/>
  <c r="R93" i="79"/>
  <c r="R339" i="79"/>
  <c r="R282" i="79"/>
  <c r="R233" i="79"/>
  <c r="R30" i="79"/>
  <c r="R297" i="79"/>
  <c r="R191" i="79"/>
  <c r="R20" i="79"/>
  <c r="R46" i="79"/>
  <c r="R123" i="79"/>
  <c r="R103" i="79"/>
  <c r="R145" i="79"/>
  <c r="O115" i="79"/>
  <c r="W235" i="79"/>
  <c r="W227" i="79"/>
  <c r="W278" i="79"/>
  <c r="W238" i="79"/>
  <c r="O83" i="79"/>
  <c r="O209" i="79"/>
  <c r="O119" i="79"/>
  <c r="O216" i="79"/>
  <c r="O41" i="79"/>
  <c r="O202" i="79"/>
  <c r="O26" i="79"/>
  <c r="O175" i="79"/>
  <c r="O333" i="79"/>
  <c r="O53" i="79"/>
  <c r="O87" i="79"/>
  <c r="O281" i="79"/>
  <c r="O156" i="79"/>
  <c r="O344" i="79"/>
  <c r="O352" i="79"/>
  <c r="O182" i="79"/>
  <c r="O171" i="79"/>
  <c r="O334" i="79"/>
  <c r="O107" i="79"/>
  <c r="O109" i="79"/>
  <c r="O92" i="79"/>
  <c r="O161" i="79"/>
  <c r="O193" i="79"/>
  <c r="O152" i="79"/>
  <c r="O57" i="79"/>
  <c r="W260" i="79"/>
  <c r="W148" i="79"/>
  <c r="W31" i="79"/>
  <c r="W110" i="79"/>
  <c r="R83" i="79"/>
  <c r="R209" i="79"/>
  <c r="R119" i="79"/>
  <c r="R308" i="79"/>
  <c r="R139" i="79"/>
  <c r="R216" i="79"/>
  <c r="R41" i="79"/>
  <c r="R202" i="79"/>
  <c r="R26" i="79"/>
  <c r="R175" i="79"/>
  <c r="R333" i="79"/>
  <c r="R53" i="79"/>
  <c r="R87" i="79"/>
  <c r="R281" i="79"/>
  <c r="R156" i="79"/>
  <c r="R244" i="79"/>
  <c r="R344" i="79"/>
  <c r="R352" i="79"/>
  <c r="R215" i="79"/>
  <c r="R182" i="79"/>
  <c r="R42" i="79"/>
  <c r="R171" i="79"/>
  <c r="R334" i="79"/>
  <c r="R98" i="79"/>
  <c r="R107" i="79"/>
  <c r="R115" i="79"/>
  <c r="R109" i="79"/>
  <c r="R92" i="79"/>
  <c r="R176" i="79"/>
  <c r="R161" i="79"/>
  <c r="R247" i="79"/>
  <c r="R62" i="79"/>
  <c r="R268" i="79"/>
  <c r="R48" i="79"/>
  <c r="R193" i="79"/>
  <c r="R152" i="79"/>
  <c r="R242" i="79"/>
  <c r="R57" i="79"/>
  <c r="O42" i="79"/>
  <c r="O62" i="79"/>
  <c r="O101" i="79"/>
  <c r="O235" i="79"/>
  <c r="O296" i="79"/>
  <c r="O148" i="79"/>
  <c r="O276" i="79"/>
  <c r="O99" i="79"/>
  <c r="O143" i="79"/>
  <c r="O339" i="79"/>
  <c r="O282" i="79"/>
  <c r="O233" i="79"/>
  <c r="O30" i="79"/>
  <c r="O297" i="79"/>
  <c r="O191" i="79"/>
  <c r="O20" i="79"/>
  <c r="O46" i="79"/>
  <c r="O123" i="79"/>
  <c r="O103" i="79"/>
  <c r="W160" i="79"/>
  <c r="W205" i="79"/>
  <c r="O304" i="79"/>
  <c r="O69" i="79"/>
  <c r="O194" i="79"/>
  <c r="O44" i="79"/>
  <c r="R43" i="79"/>
  <c r="R168" i="79"/>
  <c r="T43" i="79"/>
  <c r="R47" i="79"/>
  <c r="T206" i="79"/>
  <c r="R195" i="79"/>
  <c r="W342" i="79"/>
  <c r="W20" i="79"/>
  <c r="O196" i="79"/>
  <c r="O242" i="79"/>
  <c r="W65" i="79"/>
  <c r="W99" i="79"/>
  <c r="W94" i="79"/>
  <c r="O176" i="79"/>
  <c r="O78" i="79"/>
  <c r="O291" i="79"/>
  <c r="O21" i="79"/>
  <c r="O223" i="79"/>
  <c r="O317" i="79"/>
  <c r="O192" i="79"/>
  <c r="O316" i="79"/>
  <c r="O169" i="79"/>
  <c r="R158" i="79"/>
  <c r="T146" i="79"/>
  <c r="T168" i="79"/>
  <c r="R51" i="79"/>
  <c r="T158" i="79"/>
  <c r="R27" i="79"/>
  <c r="T173" i="79"/>
  <c r="R348" i="79"/>
  <c r="T241" i="79"/>
  <c r="T195" i="79"/>
  <c r="R74" i="79"/>
  <c r="W314" i="79"/>
  <c r="W70" i="79"/>
  <c r="W75" i="79"/>
  <c r="O215" i="79"/>
  <c r="O48" i="79"/>
  <c r="W19" i="79"/>
  <c r="W353" i="79"/>
  <c r="W10" i="79"/>
  <c r="W332" i="79"/>
  <c r="W163" i="79"/>
  <c r="T170" i="79"/>
  <c r="T59" i="79"/>
  <c r="T214" i="79"/>
  <c r="T256" i="79"/>
  <c r="T108" i="79"/>
  <c r="T106" i="79"/>
  <c r="T164" i="79"/>
  <c r="T84" i="79"/>
  <c r="T14" i="79"/>
  <c r="T218" i="79"/>
  <c r="T287" i="79"/>
  <c r="T262" i="79"/>
  <c r="T95" i="79"/>
  <c r="T7" i="79"/>
  <c r="T155" i="79"/>
  <c r="T82" i="79"/>
  <c r="T128" i="79"/>
  <c r="T319" i="79"/>
  <c r="T295" i="79"/>
  <c r="T325" i="79"/>
  <c r="T207" i="79"/>
  <c r="T32" i="79"/>
  <c r="T338" i="79"/>
  <c r="T343" i="79"/>
  <c r="T55" i="79"/>
  <c r="T166" i="79"/>
  <c r="T243" i="79"/>
  <c r="T204" i="79"/>
  <c r="T125" i="79"/>
  <c r="T135" i="79"/>
  <c r="T174" i="79"/>
  <c r="T357" i="79"/>
  <c r="T313" i="79"/>
  <c r="T347" i="79"/>
  <c r="T239" i="79"/>
  <c r="T273" i="79"/>
  <c r="T217" i="79"/>
  <c r="T263" i="79"/>
  <c r="T163" i="79"/>
  <c r="R170" i="79"/>
  <c r="R59" i="79"/>
  <c r="R214" i="79"/>
  <c r="R256" i="79"/>
  <c r="R108" i="79"/>
  <c r="R106" i="79"/>
  <c r="R164" i="79"/>
  <c r="R84" i="79"/>
  <c r="R14" i="79"/>
  <c r="W218" i="79"/>
  <c r="R218" i="79"/>
  <c r="R287" i="79"/>
  <c r="R262" i="79"/>
  <c r="R95" i="79"/>
  <c r="R7" i="79"/>
  <c r="R155" i="79"/>
  <c r="R82" i="79"/>
  <c r="R128" i="79"/>
  <c r="R319" i="79"/>
  <c r="R295" i="79"/>
  <c r="R325" i="79"/>
  <c r="R207" i="79"/>
  <c r="R32" i="79"/>
  <c r="R338" i="79"/>
  <c r="R343" i="79"/>
  <c r="R55" i="79"/>
  <c r="R166" i="79"/>
  <c r="R243" i="79"/>
  <c r="R204" i="79"/>
  <c r="R125" i="79"/>
  <c r="R135" i="79"/>
  <c r="R174" i="79"/>
  <c r="R357" i="79"/>
  <c r="R313" i="79"/>
  <c r="R347" i="79"/>
  <c r="R239" i="79"/>
  <c r="R273" i="79"/>
  <c r="R217" i="79"/>
  <c r="R263" i="79"/>
  <c r="R163" i="79"/>
  <c r="T51" i="79"/>
  <c r="W337" i="79"/>
  <c r="W86" i="79"/>
  <c r="W329" i="79"/>
  <c r="T76" i="79"/>
  <c r="T246" i="79"/>
  <c r="T118" i="79"/>
  <c r="T299" i="79"/>
  <c r="T315" i="79"/>
  <c r="T78" i="79"/>
  <c r="T304" i="79"/>
  <c r="T291" i="79"/>
  <c r="T121" i="79"/>
  <c r="T280" i="79"/>
  <c r="T178" i="79"/>
  <c r="T188" i="79"/>
  <c r="T9" i="79"/>
  <c r="T21" i="79"/>
  <c r="T69" i="79"/>
  <c r="T223" i="79"/>
  <c r="T236" i="79"/>
  <c r="T274" i="79"/>
  <c r="T187" i="79"/>
  <c r="T211" i="79"/>
  <c r="T28" i="79"/>
  <c r="T317" i="79"/>
  <c r="T111" i="79"/>
  <c r="T192" i="79"/>
  <c r="T73" i="79"/>
  <c r="T141" i="79"/>
  <c r="T116" i="79"/>
  <c r="T167" i="79"/>
  <c r="T284" i="79"/>
  <c r="T316" i="79"/>
  <c r="T194" i="79"/>
  <c r="T169" i="79"/>
  <c r="T127" i="79"/>
  <c r="T39" i="79"/>
  <c r="T322" i="79"/>
  <c r="T68" i="79"/>
  <c r="T219" i="79"/>
  <c r="T44" i="79"/>
  <c r="T329" i="79"/>
  <c r="W76" i="79"/>
  <c r="R76" i="79"/>
  <c r="R246" i="79"/>
  <c r="R118" i="79"/>
  <c r="R299" i="79"/>
  <c r="W315" i="79"/>
  <c r="R315" i="79"/>
  <c r="R78" i="79"/>
  <c r="R304" i="79"/>
  <c r="R291" i="79"/>
  <c r="W121" i="79"/>
  <c r="R121" i="79"/>
  <c r="R280" i="79"/>
  <c r="R178" i="79"/>
  <c r="R188" i="79"/>
  <c r="R9" i="79"/>
  <c r="R21" i="79"/>
  <c r="R69" i="79"/>
  <c r="R223" i="79"/>
  <c r="R236" i="79"/>
  <c r="R274" i="79"/>
  <c r="R187" i="79"/>
  <c r="R211" i="79"/>
  <c r="W28" i="79"/>
  <c r="R28" i="79"/>
  <c r="R317" i="79"/>
  <c r="R111" i="79"/>
  <c r="R192" i="79"/>
  <c r="R73" i="79"/>
  <c r="R141" i="79"/>
  <c r="R116" i="79"/>
  <c r="R167" i="79"/>
  <c r="R284" i="79"/>
  <c r="R316" i="79"/>
  <c r="R194" i="79"/>
  <c r="R169" i="79"/>
  <c r="R127" i="79"/>
  <c r="R39" i="79"/>
  <c r="R322" i="79"/>
  <c r="R68" i="79"/>
  <c r="R219" i="79"/>
  <c r="R44" i="79"/>
  <c r="R329" i="79"/>
  <c r="T27" i="79"/>
  <c r="R105" i="79"/>
  <c r="T189" i="79"/>
  <c r="R190" i="79"/>
  <c r="T348" i="79"/>
  <c r="R96" i="79"/>
  <c r="T267" i="79"/>
  <c r="R213" i="79"/>
  <c r="T74" i="79"/>
  <c r="R180" i="79"/>
  <c r="T19" i="79"/>
  <c r="T60" i="79"/>
  <c r="T234" i="79"/>
  <c r="T89" i="79"/>
  <c r="T132" i="79"/>
  <c r="T79" i="79"/>
  <c r="T72" i="79"/>
  <c r="T349" i="79"/>
  <c r="T353" i="79"/>
  <c r="T137" i="79"/>
  <c r="T318" i="79"/>
  <c r="T226" i="79"/>
  <c r="T199" i="79"/>
  <c r="T159" i="79"/>
  <c r="T25" i="79"/>
  <c r="T90" i="79"/>
  <c r="T61" i="79"/>
  <c r="T224" i="79"/>
  <c r="T285" i="79"/>
  <c r="T269" i="79"/>
  <c r="T303" i="79"/>
  <c r="T172" i="79"/>
  <c r="T312" i="79"/>
  <c r="T271" i="79"/>
  <c r="T277" i="79"/>
  <c r="T153" i="79"/>
  <c r="T80" i="79"/>
  <c r="T310" i="79"/>
  <c r="T22" i="79"/>
  <c r="T144" i="79"/>
  <c r="T261" i="79"/>
  <c r="T31" i="79"/>
  <c r="T151" i="79"/>
  <c r="T35" i="79"/>
  <c r="T104" i="79"/>
  <c r="T54" i="79"/>
  <c r="T67" i="79"/>
  <c r="T15" i="79"/>
  <c r="T81" i="79"/>
  <c r="R19" i="79"/>
  <c r="R60" i="79"/>
  <c r="R234" i="79"/>
  <c r="R89" i="79"/>
  <c r="R132" i="79"/>
  <c r="R79" i="79"/>
  <c r="R72" i="79"/>
  <c r="R349" i="79"/>
  <c r="R353" i="79"/>
  <c r="R137" i="79"/>
  <c r="R318" i="79"/>
  <c r="R226" i="79"/>
  <c r="R199" i="79"/>
  <c r="R159" i="79"/>
  <c r="R25" i="79"/>
  <c r="R90" i="79"/>
  <c r="R61" i="79"/>
  <c r="R224" i="79"/>
  <c r="R285" i="79"/>
  <c r="R269" i="79"/>
  <c r="R303" i="79"/>
  <c r="R172" i="79"/>
  <c r="R312" i="79"/>
  <c r="R271" i="79"/>
  <c r="R277" i="79"/>
  <c r="R153" i="79"/>
  <c r="R80" i="79"/>
  <c r="R310" i="79"/>
  <c r="R22" i="79"/>
  <c r="R144" i="79"/>
  <c r="R261" i="79"/>
  <c r="R31" i="79"/>
  <c r="R151" i="79"/>
  <c r="R35" i="79"/>
  <c r="R104" i="79"/>
  <c r="R54" i="79"/>
  <c r="R67" i="79"/>
  <c r="R15" i="79"/>
  <c r="R81" i="79"/>
  <c r="O328" i="79"/>
  <c r="O356" i="79"/>
  <c r="O37" i="79"/>
  <c r="O279" i="79"/>
  <c r="O133" i="79"/>
  <c r="O183" i="79"/>
  <c r="O254" i="79"/>
  <c r="O251" i="79"/>
  <c r="O270" i="79"/>
  <c r="O326" i="79"/>
  <c r="O147" i="79"/>
  <c r="O24" i="79"/>
  <c r="O126" i="79"/>
  <c r="O286" i="79"/>
  <c r="O120" i="79"/>
  <c r="O327" i="79"/>
  <c r="O300" i="79"/>
  <c r="O298" i="79"/>
  <c r="O162" i="79"/>
  <c r="O40" i="79"/>
  <c r="O354" i="79"/>
  <c r="O232" i="79"/>
  <c r="O184" i="79"/>
  <c r="O208" i="79"/>
  <c r="O77" i="79"/>
  <c r="O71" i="79"/>
  <c r="O342" i="79"/>
  <c r="O307" i="79"/>
  <c r="O201" i="79"/>
  <c r="O122" i="79"/>
  <c r="O272" i="79"/>
  <c r="O257" i="79"/>
  <c r="O230" i="79"/>
  <c r="O130" i="79"/>
  <c r="O157" i="79"/>
  <c r="O18" i="79"/>
  <c r="W271" i="79"/>
  <c r="W346" i="79"/>
  <c r="T328" i="79"/>
  <c r="T356" i="79"/>
  <c r="T37" i="79"/>
  <c r="T279" i="79"/>
  <c r="T133" i="79"/>
  <c r="T183" i="79"/>
  <c r="T56" i="79"/>
  <c r="T254" i="79"/>
  <c r="T251" i="79"/>
  <c r="T270" i="79"/>
  <c r="T326" i="79"/>
  <c r="T147" i="79"/>
  <c r="T24" i="79"/>
  <c r="T36" i="79"/>
  <c r="T126" i="79"/>
  <c r="T286" i="79"/>
  <c r="T120" i="79"/>
  <c r="T327" i="79"/>
  <c r="T300" i="79"/>
  <c r="T298" i="79"/>
  <c r="T162" i="79"/>
  <c r="T40" i="79"/>
  <c r="T354" i="79"/>
  <c r="T232" i="79"/>
  <c r="T184" i="79"/>
  <c r="T208" i="79"/>
  <c r="T77" i="79"/>
  <c r="T71" i="79"/>
  <c r="T342" i="79"/>
  <c r="T307" i="79"/>
  <c r="T201" i="79"/>
  <c r="T122" i="79"/>
  <c r="T272" i="79"/>
  <c r="T293" i="79"/>
  <c r="T257" i="79"/>
  <c r="T230" i="79"/>
  <c r="T130" i="79"/>
  <c r="T157" i="79"/>
  <c r="T18" i="79"/>
  <c r="W328" i="79"/>
  <c r="R328" i="79"/>
  <c r="R356" i="79"/>
  <c r="R37" i="79"/>
  <c r="R279" i="79"/>
  <c r="R133" i="79"/>
  <c r="R183" i="79"/>
  <c r="R56" i="79"/>
  <c r="R254" i="79"/>
  <c r="R251" i="79"/>
  <c r="R270" i="79"/>
  <c r="R326" i="79"/>
  <c r="R147" i="79"/>
  <c r="R24" i="79"/>
  <c r="R36" i="79"/>
  <c r="W126" i="79"/>
  <c r="R126" i="79"/>
  <c r="R286" i="79"/>
  <c r="R120" i="79"/>
  <c r="R327" i="79"/>
  <c r="R300" i="79"/>
  <c r="R298" i="79"/>
  <c r="R162" i="79"/>
  <c r="R40" i="79"/>
  <c r="R354" i="79"/>
  <c r="R232" i="79"/>
  <c r="R184" i="79"/>
  <c r="R208" i="79"/>
  <c r="R77" i="79"/>
  <c r="R71" i="79"/>
  <c r="R342" i="79"/>
  <c r="R307" i="79"/>
  <c r="R201" i="79"/>
  <c r="R122" i="79"/>
  <c r="R272" i="79"/>
  <c r="R293" i="79"/>
  <c r="R257" i="79"/>
  <c r="R230" i="79"/>
  <c r="R130" i="79"/>
  <c r="R157" i="79"/>
  <c r="R18" i="79"/>
  <c r="O170" i="79"/>
  <c r="O214" i="79"/>
  <c r="O106" i="79"/>
  <c r="O84" i="79"/>
  <c r="O14" i="79"/>
  <c r="O155" i="79"/>
  <c r="O55" i="79"/>
  <c r="O357" i="79"/>
  <c r="W212" i="79"/>
  <c r="T260" i="79"/>
  <c r="T117" i="79"/>
  <c r="T177" i="79"/>
  <c r="T149" i="79"/>
  <c r="T245" i="79"/>
  <c r="T45" i="79"/>
  <c r="T335" i="79"/>
  <c r="T52" i="79"/>
  <c r="T350" i="79"/>
  <c r="T305" i="79"/>
  <c r="T337" i="79"/>
  <c r="T320" i="79"/>
  <c r="T227" i="79"/>
  <c r="T100" i="79"/>
  <c r="T265" i="79"/>
  <c r="T10" i="79"/>
  <c r="T259" i="79"/>
  <c r="T292" i="79"/>
  <c r="T301" i="79"/>
  <c r="T231" i="79"/>
  <c r="T63" i="79"/>
  <c r="T17" i="79"/>
  <c r="T324" i="79"/>
  <c r="T332" i="79"/>
  <c r="T278" i="79"/>
  <c r="T196" i="79"/>
  <c r="T346" i="79"/>
  <c r="T138" i="79"/>
  <c r="T86" i="79"/>
  <c r="T275" i="79"/>
  <c r="T238" i="79"/>
  <c r="T12" i="79"/>
  <c r="T8" i="79"/>
  <c r="T34" i="79"/>
  <c r="T66" i="79"/>
  <c r="T142" i="79"/>
  <c r="T341" i="79"/>
  <c r="T203" i="79"/>
  <c r="T212" i="79"/>
  <c r="R260" i="79"/>
  <c r="R117" i="79"/>
  <c r="R177" i="79"/>
  <c r="R149" i="79"/>
  <c r="R245" i="79"/>
  <c r="R45" i="79"/>
  <c r="R335" i="79"/>
  <c r="R52" i="79"/>
  <c r="R350" i="79"/>
  <c r="R305" i="79"/>
  <c r="R337" i="79"/>
  <c r="R320" i="79"/>
  <c r="R227" i="79"/>
  <c r="R100" i="79"/>
  <c r="R265" i="79"/>
  <c r="R10" i="79"/>
  <c r="R259" i="79"/>
  <c r="R292" i="79"/>
  <c r="R301" i="79"/>
  <c r="R231" i="79"/>
  <c r="R63" i="79"/>
  <c r="R17" i="79"/>
  <c r="R324" i="79"/>
  <c r="R332" i="79"/>
  <c r="R278" i="79"/>
  <c r="R196" i="79"/>
  <c r="R346" i="79"/>
  <c r="R138" i="79"/>
  <c r="R86" i="79"/>
  <c r="R275" i="79"/>
  <c r="R238" i="79"/>
  <c r="R12" i="79"/>
  <c r="R8" i="79"/>
  <c r="R34" i="79"/>
  <c r="R66" i="79"/>
  <c r="R142" i="79"/>
  <c r="R341" i="79"/>
  <c r="R203" i="79"/>
  <c r="R212" i="79"/>
  <c r="O49" i="79"/>
  <c r="O210" i="79"/>
  <c r="O11" i="79"/>
  <c r="O16" i="79"/>
  <c r="O129" i="79"/>
  <c r="O64" i="79"/>
  <c r="O50" i="79"/>
  <c r="O240" i="79"/>
  <c r="O330" i="79"/>
  <c r="O197" i="79"/>
  <c r="O88" i="79"/>
  <c r="O345" i="79"/>
  <c r="O200" i="79"/>
  <c r="O165" i="79"/>
  <c r="O289" i="79"/>
  <c r="O114" i="79"/>
  <c r="O294" i="79"/>
  <c r="O306" i="79"/>
  <c r="O220" i="79"/>
  <c r="O351" i="79"/>
  <c r="O258" i="79"/>
  <c r="O266" i="79"/>
  <c r="O13" i="79"/>
  <c r="O283" i="79"/>
  <c r="O136" i="79"/>
  <c r="O23" i="79"/>
  <c r="M135" i="79"/>
  <c r="M152" i="79"/>
  <c r="M71" i="79"/>
  <c r="M38" i="79"/>
  <c r="M166" i="79"/>
  <c r="M147" i="79"/>
  <c r="M158" i="79"/>
  <c r="M32" i="79"/>
  <c r="M299" i="79"/>
  <c r="M313" i="79"/>
  <c r="M137" i="79"/>
  <c r="M55" i="79"/>
  <c r="M10" i="79"/>
  <c r="M117" i="79"/>
  <c r="M172" i="79"/>
  <c r="M284" i="79"/>
  <c r="M85" i="79"/>
  <c r="M64" i="79"/>
  <c r="M246" i="79"/>
  <c r="M171" i="79"/>
  <c r="M283" i="79"/>
  <c r="M351" i="79"/>
  <c r="M288" i="79"/>
  <c r="M303" i="79"/>
  <c r="M346" i="79"/>
  <c r="M319" i="79"/>
  <c r="M332" i="79"/>
  <c r="M209" i="79"/>
  <c r="M231" i="79"/>
  <c r="M94" i="79"/>
  <c r="M304" i="79"/>
  <c r="M243" i="79"/>
  <c r="M96" i="79"/>
  <c r="M298" i="79"/>
  <c r="M271" i="79"/>
  <c r="M49" i="79"/>
  <c r="M29" i="79"/>
  <c r="M229" i="79"/>
  <c r="M281" i="79"/>
  <c r="M295" i="79"/>
  <c r="M157" i="79"/>
  <c r="M274" i="79"/>
  <c r="M183" i="79"/>
  <c r="M110" i="79"/>
  <c r="M95" i="79"/>
  <c r="M205" i="79"/>
  <c r="M257" i="79"/>
  <c r="M280" i="79"/>
  <c r="M248" i="79"/>
  <c r="M18" i="79"/>
  <c r="M207" i="79"/>
  <c r="M136" i="79"/>
  <c r="M206" i="79"/>
  <c r="M348" i="79"/>
  <c r="M40" i="79"/>
  <c r="M126" i="79"/>
  <c r="M264" i="79"/>
  <c r="M276" i="79"/>
  <c r="M235" i="79"/>
  <c r="M321" i="79"/>
  <c r="M86" i="79"/>
  <c r="M79" i="79"/>
  <c r="M51" i="79"/>
  <c r="M124" i="79"/>
  <c r="M27" i="79"/>
  <c r="M41" i="79"/>
  <c r="M286" i="79"/>
  <c r="M262" i="79"/>
  <c r="M203" i="79"/>
  <c r="M184" i="79"/>
  <c r="M146" i="79"/>
  <c r="M316" i="79"/>
  <c r="M14" i="79"/>
  <c r="M20" i="79"/>
  <c r="M70" i="79"/>
  <c r="M129" i="79"/>
  <c r="M123" i="79"/>
  <c r="M28" i="79"/>
  <c r="M244" i="79"/>
  <c r="M198" i="79"/>
  <c r="M30" i="79"/>
  <c r="M52" i="79"/>
  <c r="M26" i="79"/>
  <c r="M24" i="79"/>
  <c r="M134" i="79"/>
  <c r="M37" i="79"/>
  <c r="M307" i="79"/>
  <c r="M67" i="79"/>
  <c r="M296" i="79"/>
  <c r="M44" i="79"/>
  <c r="M19" i="79"/>
  <c r="M215" i="79"/>
  <c r="M98" i="79"/>
  <c r="M92" i="79"/>
  <c r="M290" i="79"/>
  <c r="M191" i="79"/>
  <c r="M232" i="79"/>
  <c r="M272" i="79"/>
  <c r="M258" i="79"/>
  <c r="M263" i="79"/>
  <c r="M144" i="79"/>
  <c r="M190" i="79"/>
  <c r="M62" i="79"/>
  <c r="M260" i="79"/>
  <c r="M68" i="79"/>
  <c r="M93" i="79"/>
  <c r="M83" i="79"/>
  <c r="M224" i="79"/>
  <c r="M159" i="79"/>
  <c r="M142" i="79"/>
  <c r="M12" i="79"/>
  <c r="M47" i="79"/>
  <c r="M31" i="79"/>
  <c r="M121" i="79"/>
  <c r="M155" i="79"/>
  <c r="M323" i="79"/>
  <c r="M256" i="79"/>
  <c r="M60" i="79"/>
  <c r="M328" i="79"/>
  <c r="M356" i="79"/>
  <c r="M279" i="79"/>
  <c r="M133" i="79"/>
  <c r="M254" i="79"/>
  <c r="M251" i="79"/>
  <c r="M270" i="79"/>
  <c r="M326" i="79"/>
  <c r="M327" i="79"/>
  <c r="M300" i="79"/>
  <c r="M162" i="79"/>
  <c r="M354" i="79"/>
  <c r="M208" i="79"/>
  <c r="M77" i="79"/>
  <c r="M342" i="79"/>
  <c r="M201" i="79"/>
  <c r="M122" i="79"/>
  <c r="M230" i="79"/>
  <c r="M130" i="79"/>
  <c r="M170" i="79"/>
  <c r="M59" i="79"/>
  <c r="M214" i="79"/>
  <c r="M108" i="79"/>
  <c r="M106" i="79"/>
  <c r="M164" i="79"/>
  <c r="M84" i="79"/>
  <c r="M218" i="79"/>
  <c r="M287" i="79"/>
  <c r="M7" i="79"/>
  <c r="M82" i="79"/>
  <c r="M325" i="79"/>
  <c r="M338" i="79"/>
  <c r="M343" i="79"/>
  <c r="M204" i="79"/>
  <c r="M125" i="79"/>
  <c r="M174" i="79"/>
  <c r="M357" i="79"/>
  <c r="M347" i="79"/>
  <c r="M239" i="79"/>
  <c r="M273" i="79"/>
  <c r="M217" i="79"/>
  <c r="M163" i="79"/>
  <c r="M210" i="79"/>
  <c r="M11" i="79"/>
  <c r="M16" i="79"/>
  <c r="M154" i="79"/>
  <c r="M50" i="79"/>
  <c r="M240" i="79"/>
  <c r="M330" i="79"/>
  <c r="M197" i="79"/>
  <c r="M88" i="79"/>
  <c r="M345" i="79"/>
  <c r="M200" i="79"/>
  <c r="M165" i="79"/>
  <c r="M33" i="79"/>
  <c r="M289" i="79"/>
  <c r="M336" i="79"/>
  <c r="M114" i="79"/>
  <c r="M294" i="79"/>
  <c r="M306" i="79"/>
  <c r="M220" i="79"/>
  <c r="M266" i="79"/>
  <c r="M13" i="79"/>
  <c r="M228" i="79"/>
  <c r="M75" i="79"/>
  <c r="M250" i="79"/>
  <c r="M23" i="79"/>
  <c r="M119" i="79"/>
  <c r="M216" i="79"/>
  <c r="M202" i="79"/>
  <c r="M175" i="79"/>
  <c r="M333" i="79"/>
  <c r="M53" i="79"/>
  <c r="M87" i="79"/>
  <c r="M156" i="79"/>
  <c r="M344" i="79"/>
  <c r="M352" i="79"/>
  <c r="M182" i="79"/>
  <c r="M42" i="79"/>
  <c r="M334" i="79"/>
  <c r="M107" i="79"/>
  <c r="M115" i="79"/>
  <c r="M109" i="79"/>
  <c r="M176" i="79"/>
  <c r="M161" i="79"/>
  <c r="M247" i="79"/>
  <c r="M48" i="79"/>
  <c r="M193" i="79"/>
  <c r="M242" i="79"/>
  <c r="M57" i="79"/>
  <c r="M149" i="79"/>
  <c r="M45" i="79"/>
  <c r="M335" i="79"/>
  <c r="M350" i="79"/>
  <c r="M305" i="79"/>
  <c r="M337" i="79"/>
  <c r="M320" i="79"/>
  <c r="M227" i="79"/>
  <c r="M100" i="79"/>
  <c r="M259" i="79"/>
  <c r="M292" i="79"/>
  <c r="M301" i="79"/>
  <c r="M63" i="79"/>
  <c r="M17" i="79"/>
  <c r="M324" i="79"/>
  <c r="M278" i="79"/>
  <c r="M196" i="79"/>
  <c r="M138" i="79"/>
  <c r="M275" i="79"/>
  <c r="M238" i="79"/>
  <c r="M8" i="79"/>
  <c r="M34" i="79"/>
  <c r="M66" i="79"/>
  <c r="M341" i="79"/>
  <c r="M212" i="79"/>
  <c r="M65" i="79"/>
  <c r="M91" i="79"/>
  <c r="M112" i="79"/>
  <c r="M340" i="79"/>
  <c r="M160" i="79"/>
  <c r="M6" i="79"/>
  <c r="M148" i="79"/>
  <c r="M314" i="79"/>
  <c r="M355" i="79"/>
  <c r="M221" i="79"/>
  <c r="M358" i="79"/>
  <c r="M99" i="79"/>
  <c r="M143" i="79"/>
  <c r="M150" i="79"/>
  <c r="M179" i="79"/>
  <c r="M339" i="79"/>
  <c r="M282" i="79"/>
  <c r="M233" i="79"/>
  <c r="M297" i="79"/>
  <c r="M46" i="79"/>
  <c r="M103" i="79"/>
  <c r="M76" i="79"/>
  <c r="M291" i="79"/>
  <c r="M69" i="79"/>
  <c r="M223" i="79"/>
  <c r="M192" i="79"/>
  <c r="M73" i="79"/>
  <c r="M194" i="79"/>
  <c r="M169" i="79"/>
  <c r="M127" i="79"/>
  <c r="M329" i="79"/>
  <c r="M312" i="79"/>
  <c r="M80" i="79"/>
  <c r="M310" i="79"/>
  <c r="M22" i="79"/>
  <c r="M261" i="79"/>
  <c r="M35" i="79"/>
  <c r="M104" i="79"/>
  <c r="M54" i="79"/>
  <c r="M81" i="79"/>
  <c r="M168" i="79"/>
  <c r="M241" i="79"/>
  <c r="M302" i="79"/>
  <c r="M331" i="79"/>
  <c r="M173" i="79"/>
  <c r="M131" i="79"/>
  <c r="O225" i="79"/>
  <c r="O311" i="79"/>
  <c r="O321" i="79"/>
  <c r="O113" i="79"/>
  <c r="W168" i="79"/>
  <c r="M181" i="79"/>
  <c r="W118" i="79"/>
  <c r="W158" i="79"/>
  <c r="W302" i="79"/>
  <c r="M255" i="79"/>
  <c r="M249" i="79"/>
  <c r="M102" i="79"/>
  <c r="W225" i="79"/>
  <c r="O27" i="79"/>
  <c r="O189" i="79"/>
  <c r="O348" i="79"/>
  <c r="O267" i="79"/>
  <c r="O38" i="79"/>
  <c r="O74" i="79"/>
  <c r="O249" i="79"/>
  <c r="M140" i="79"/>
  <c r="O102" i="79"/>
  <c r="O105" i="79"/>
  <c r="O302" i="79"/>
  <c r="O190" i="79"/>
  <c r="O290" i="79"/>
  <c r="O96" i="79"/>
  <c r="O331" i="79"/>
  <c r="O213" i="79"/>
  <c r="O181" i="79"/>
  <c r="O180" i="79"/>
  <c r="W264" i="79"/>
  <c r="W11" i="79"/>
  <c r="W129" i="79"/>
  <c r="W64" i="79"/>
  <c r="W154" i="79"/>
  <c r="W240" i="79"/>
  <c r="W345" i="79"/>
  <c r="W200" i="79"/>
  <c r="W165" i="79"/>
  <c r="W289" i="79"/>
  <c r="W114" i="79"/>
  <c r="W185" i="79"/>
  <c r="W294" i="79"/>
  <c r="O140" i="79"/>
  <c r="O253" i="79"/>
  <c r="O131" i="79"/>
  <c r="O134" i="79"/>
  <c r="O58" i="79"/>
  <c r="W91" i="79"/>
  <c r="W279" i="79"/>
  <c r="W101" i="79"/>
  <c r="W164" i="79"/>
  <c r="W340" i="79"/>
  <c r="W6" i="79"/>
  <c r="W95" i="79"/>
  <c r="W162" i="79"/>
  <c r="W232" i="79"/>
  <c r="W220" i="79"/>
  <c r="W71" i="79"/>
  <c r="W258" i="79"/>
  <c r="W209" i="79"/>
  <c r="M222" i="79"/>
  <c r="W173" i="79"/>
  <c r="M225" i="79"/>
  <c r="M311" i="79"/>
  <c r="M113" i="79"/>
  <c r="W170" i="79"/>
  <c r="W234" i="79"/>
  <c r="W256" i="79"/>
  <c r="W327" i="79"/>
  <c r="W207" i="79"/>
  <c r="W343" i="79"/>
  <c r="W204" i="79"/>
  <c r="W175" i="79"/>
  <c r="W53" i="79"/>
  <c r="W156" i="79"/>
  <c r="W215" i="79"/>
  <c r="W107" i="79"/>
  <c r="W115" i="79"/>
  <c r="W304" i="79"/>
  <c r="W280" i="79"/>
  <c r="W178" i="79"/>
  <c r="W188" i="79"/>
  <c r="W69" i="79"/>
  <c r="W223" i="79"/>
  <c r="W236" i="79"/>
  <c r="W274" i="79"/>
  <c r="W187" i="79"/>
  <c r="W211" i="79"/>
  <c r="W317" i="79"/>
  <c r="W111" i="79"/>
  <c r="W192" i="79"/>
  <c r="W73" i="79"/>
  <c r="W141" i="79"/>
  <c r="W116" i="79"/>
  <c r="W167" i="79"/>
  <c r="O65" i="79"/>
  <c r="O91" i="79"/>
  <c r="O112" i="79"/>
  <c r="O323" i="79"/>
  <c r="O340" i="79"/>
  <c r="O160" i="79"/>
  <c r="O198" i="79"/>
  <c r="O6" i="79"/>
  <c r="O288" i="79"/>
  <c r="O85" i="79"/>
  <c r="O314" i="79"/>
  <c r="O355" i="79"/>
  <c r="O221" i="79"/>
  <c r="O358" i="79"/>
  <c r="O70" i="79"/>
  <c r="O76" i="79"/>
  <c r="O246" i="79"/>
  <c r="O118" i="79"/>
  <c r="O299" i="79"/>
  <c r="O315" i="79"/>
  <c r="O121" i="79"/>
  <c r="O280" i="79"/>
  <c r="O178" i="79"/>
  <c r="O188" i="79"/>
  <c r="O9" i="79"/>
  <c r="O236" i="79"/>
  <c r="O274" i="79"/>
  <c r="O187" i="79"/>
  <c r="O211" i="79"/>
  <c r="O28" i="79"/>
  <c r="O73" i="79"/>
  <c r="O141" i="79"/>
  <c r="O116" i="79"/>
  <c r="O167" i="79"/>
  <c r="O284" i="79"/>
  <c r="O127" i="79"/>
  <c r="O39" i="79"/>
  <c r="O322" i="79"/>
  <c r="O68" i="79"/>
  <c r="O219" i="79"/>
  <c r="M118" i="79"/>
  <c r="M315" i="79"/>
  <c r="M78" i="79"/>
  <c r="M178" i="79"/>
  <c r="M188" i="79"/>
  <c r="M9" i="79"/>
  <c r="M21" i="79"/>
  <c r="M187" i="79"/>
  <c r="M211" i="79"/>
  <c r="M317" i="79"/>
  <c r="M141" i="79"/>
  <c r="M116" i="79"/>
  <c r="M167" i="79"/>
  <c r="M39" i="79"/>
  <c r="M322" i="79"/>
  <c r="M219" i="79"/>
  <c r="O93" i="79"/>
  <c r="O234" i="79"/>
  <c r="O72" i="79"/>
  <c r="O349" i="79"/>
  <c r="O137" i="79"/>
  <c r="O159" i="79"/>
  <c r="O25" i="79"/>
  <c r="O90" i="79"/>
  <c r="O224" i="79"/>
  <c r="O172" i="79"/>
  <c r="O312" i="79"/>
  <c r="O271" i="79"/>
  <c r="O153" i="79"/>
  <c r="O144" i="79"/>
  <c r="O261" i="79"/>
  <c r="O31" i="79"/>
  <c r="O35" i="79"/>
  <c r="O104" i="79"/>
  <c r="O54" i="79"/>
  <c r="O67" i="79"/>
  <c r="O15" i="79"/>
  <c r="O81" i="79"/>
  <c r="O179" i="79"/>
  <c r="O260" i="79"/>
  <c r="O150" i="79"/>
  <c r="O124" i="79"/>
  <c r="W49" i="79"/>
  <c r="W210" i="79"/>
  <c r="W83" i="79"/>
  <c r="W139" i="79"/>
  <c r="W216" i="79"/>
  <c r="W26" i="79"/>
  <c r="W87" i="79"/>
  <c r="W281" i="79"/>
  <c r="W344" i="79"/>
  <c r="W352" i="79"/>
  <c r="W182" i="79"/>
  <c r="W171" i="79"/>
  <c r="W334" i="79"/>
  <c r="W98" i="79"/>
  <c r="W109" i="79"/>
  <c r="W92" i="79"/>
  <c r="W176" i="79"/>
  <c r="W308" i="79"/>
  <c r="W41" i="79"/>
  <c r="W42" i="79"/>
  <c r="W16" i="79"/>
  <c r="W50" i="79"/>
  <c r="W330" i="79"/>
  <c r="W197" i="79"/>
  <c r="W88" i="79"/>
  <c r="W33" i="79"/>
  <c r="M234" i="79"/>
  <c r="M89" i="79"/>
  <c r="M132" i="79"/>
  <c r="M72" i="79"/>
  <c r="M349" i="79"/>
  <c r="M353" i="79"/>
  <c r="M318" i="79"/>
  <c r="M226" i="79"/>
  <c r="M199" i="79"/>
  <c r="M25" i="79"/>
  <c r="M90" i="79"/>
  <c r="M61" i="79"/>
  <c r="M285" i="79"/>
  <c r="M269" i="79"/>
  <c r="M153" i="79"/>
  <c r="M151" i="79"/>
  <c r="W246" i="79"/>
  <c r="W299" i="79"/>
  <c r="W78" i="79"/>
  <c r="W291" i="79"/>
  <c r="W9" i="79"/>
  <c r="W21" i="79"/>
  <c r="W336" i="79"/>
  <c r="O19" i="79"/>
  <c r="O60" i="79"/>
  <c r="O89" i="79"/>
  <c r="O132" i="79"/>
  <c r="O79" i="79"/>
  <c r="O353" i="79"/>
  <c r="O318" i="79"/>
  <c r="O226" i="79"/>
  <c r="O199" i="79"/>
  <c r="O61" i="79"/>
  <c r="O285" i="79"/>
  <c r="O269" i="79"/>
  <c r="O303" i="79"/>
  <c r="O277" i="79"/>
  <c r="O80" i="79"/>
  <c r="O310" i="79"/>
  <c r="O22" i="79"/>
  <c r="O151" i="79"/>
  <c r="O222" i="79"/>
  <c r="O97" i="79"/>
  <c r="O255" i="79"/>
  <c r="M309" i="79"/>
  <c r="O248" i="79"/>
  <c r="W241" i="79"/>
  <c r="O309" i="79"/>
  <c r="O43" i="79"/>
  <c r="M189" i="79"/>
  <c r="O146" i="79"/>
  <c r="O206" i="79"/>
  <c r="O168" i="79"/>
  <c r="M74" i="79"/>
  <c r="O158" i="79"/>
  <c r="O173" i="79"/>
  <c r="M105" i="79"/>
  <c r="O47" i="79"/>
  <c r="O241" i="79"/>
  <c r="O195" i="79"/>
  <c r="M213" i="79"/>
  <c r="O51" i="79"/>
  <c r="M180" i="79"/>
  <c r="V267" i="79" l="1"/>
  <c r="V134" i="79"/>
  <c r="V97" i="79"/>
  <c r="V331" i="79"/>
  <c r="V255" i="79"/>
  <c r="V190" i="79"/>
  <c r="V241" i="79"/>
  <c r="V140" i="79"/>
  <c r="V290" i="79"/>
  <c r="V248" i="79"/>
  <c r="V146" i="79"/>
  <c r="V321" i="79"/>
  <c r="V27" i="79"/>
  <c r="V105" i="79"/>
  <c r="V213" i="79"/>
  <c r="V348" i="79"/>
  <c r="L267" i="79"/>
  <c r="L21" i="79"/>
  <c r="L255" i="79"/>
  <c r="L243" i="79"/>
  <c r="L236" i="79"/>
  <c r="L165" i="79"/>
  <c r="L311" i="79"/>
  <c r="L68" i="79"/>
  <c r="L252" i="79"/>
  <c r="L139" i="79"/>
  <c r="L177" i="79"/>
  <c r="L186" i="79"/>
  <c r="L154" i="79"/>
  <c r="L325" i="79"/>
  <c r="L170" i="79"/>
  <c r="L20" i="79"/>
  <c r="L115" i="79"/>
  <c r="L136" i="79"/>
  <c r="L54" i="79"/>
  <c r="L315" i="79"/>
  <c r="L95" i="79"/>
  <c r="L310" i="79"/>
  <c r="L213" i="79"/>
  <c r="L192" i="79"/>
  <c r="L299" i="79"/>
  <c r="L99" i="79"/>
  <c r="L26" i="79"/>
  <c r="L197" i="79"/>
  <c r="L269" i="79"/>
  <c r="L83" i="79"/>
  <c r="L335" i="79"/>
  <c r="L58" i="79"/>
  <c r="L347" i="79"/>
  <c r="L226" i="79"/>
  <c r="L145" i="79"/>
  <c r="L205" i="79"/>
  <c r="L164" i="79"/>
  <c r="L89" i="79"/>
  <c r="L233" i="79"/>
  <c r="L87" i="79"/>
  <c r="L258" i="79"/>
  <c r="L29" i="79"/>
  <c r="L336" i="79"/>
  <c r="L345" i="79"/>
  <c r="L240" i="79"/>
  <c r="L49" i="79"/>
  <c r="L263" i="79"/>
  <c r="L174" i="79"/>
  <c r="L343" i="79"/>
  <c r="L82" i="79"/>
  <c r="L14" i="79"/>
  <c r="L256" i="79"/>
  <c r="L180" i="79"/>
  <c r="L31" i="79"/>
  <c r="L271" i="79"/>
  <c r="L90" i="79"/>
  <c r="L349" i="79"/>
  <c r="L316" i="79"/>
  <c r="L211" i="79"/>
  <c r="L291" i="79"/>
  <c r="L51" i="79"/>
  <c r="L219" i="79"/>
  <c r="L111" i="79"/>
  <c r="L178" i="79"/>
  <c r="L123" i="79"/>
  <c r="L297" i="79"/>
  <c r="L339" i="79"/>
  <c r="L235" i="79"/>
  <c r="L156" i="79"/>
  <c r="L333" i="79"/>
  <c r="L41" i="79"/>
  <c r="L119" i="79"/>
  <c r="L203" i="79"/>
  <c r="L8" i="79"/>
  <c r="L138" i="79"/>
  <c r="L324" i="79"/>
  <c r="L292" i="79"/>
  <c r="L245" i="79"/>
  <c r="L260" i="79"/>
  <c r="L348" i="79"/>
  <c r="L253" i="79"/>
  <c r="L42" i="79"/>
  <c r="L290" i="79"/>
  <c r="L215" i="79"/>
  <c r="L179" i="79"/>
  <c r="L314" i="79"/>
  <c r="L23" i="79"/>
  <c r="L228" i="79"/>
  <c r="L306" i="79"/>
  <c r="L289" i="79"/>
  <c r="L16" i="79"/>
  <c r="L217" i="79"/>
  <c r="L135" i="79"/>
  <c r="L338" i="79"/>
  <c r="L214" i="79"/>
  <c r="L230" i="79"/>
  <c r="L122" i="79"/>
  <c r="L71" i="79"/>
  <c r="L232" i="79"/>
  <c r="L298" i="79"/>
  <c r="L286" i="79"/>
  <c r="L147" i="79"/>
  <c r="L254" i="79"/>
  <c r="L279" i="79"/>
  <c r="L225" i="79"/>
  <c r="L81" i="79"/>
  <c r="L261" i="79"/>
  <c r="L312" i="79"/>
  <c r="L25" i="79"/>
  <c r="L72" i="79"/>
  <c r="L190" i="79"/>
  <c r="L274" i="79"/>
  <c r="L322" i="79"/>
  <c r="L121" i="79"/>
  <c r="L158" i="79"/>
  <c r="L152" i="79"/>
  <c r="L92" i="79"/>
  <c r="L171" i="79"/>
  <c r="L227" i="79"/>
  <c r="L350" i="79"/>
  <c r="L38" i="79"/>
  <c r="L96" i="79"/>
  <c r="L189" i="79"/>
  <c r="L221" i="79"/>
  <c r="L242" i="79"/>
  <c r="L160" i="79"/>
  <c r="L112" i="79"/>
  <c r="L13" i="79"/>
  <c r="L94" i="79"/>
  <c r="L88" i="79"/>
  <c r="L50" i="79"/>
  <c r="L273" i="79"/>
  <c r="L125" i="79"/>
  <c r="L32" i="79"/>
  <c r="L155" i="79"/>
  <c r="L113" i="79"/>
  <c r="L15" i="79"/>
  <c r="L144" i="79"/>
  <c r="L172" i="79"/>
  <c r="L159" i="79"/>
  <c r="L79" i="79"/>
  <c r="L47" i="79"/>
  <c r="L167" i="79"/>
  <c r="L223" i="79"/>
  <c r="L78" i="79"/>
  <c r="L146" i="79"/>
  <c r="L195" i="79"/>
  <c r="L127" i="79"/>
  <c r="L28" i="79"/>
  <c r="L304" i="79"/>
  <c r="L168" i="79"/>
  <c r="L46" i="79"/>
  <c r="L30" i="79"/>
  <c r="L143" i="79"/>
  <c r="L148" i="79"/>
  <c r="L101" i="79"/>
  <c r="L281" i="79"/>
  <c r="L175" i="79"/>
  <c r="L216" i="79"/>
  <c r="L209" i="79"/>
  <c r="L341" i="79"/>
  <c r="L12" i="79"/>
  <c r="L346" i="79"/>
  <c r="L17" i="79"/>
  <c r="L259" i="79"/>
  <c r="L52" i="79"/>
  <c r="L149" i="79"/>
  <c r="L134" i="79"/>
  <c r="L181" i="79"/>
  <c r="L198" i="79"/>
  <c r="L340" i="79"/>
  <c r="L93" i="79"/>
  <c r="O244" i="79"/>
  <c r="L244" i="79"/>
  <c r="L250" i="79"/>
  <c r="L351" i="79"/>
  <c r="L294" i="79"/>
  <c r="L33" i="79"/>
  <c r="L11" i="79"/>
  <c r="L239" i="79"/>
  <c r="L204" i="79"/>
  <c r="L207" i="79"/>
  <c r="L7" i="79"/>
  <c r="L84" i="79"/>
  <c r="L59" i="79"/>
  <c r="L18" i="79"/>
  <c r="L257" i="79"/>
  <c r="L201" i="79"/>
  <c r="L77" i="79"/>
  <c r="L354" i="79"/>
  <c r="L300" i="79"/>
  <c r="L126" i="79"/>
  <c r="L326" i="79"/>
  <c r="L56" i="79"/>
  <c r="L37" i="79"/>
  <c r="L67" i="79"/>
  <c r="L22" i="79"/>
  <c r="L303" i="79"/>
  <c r="L199" i="79"/>
  <c r="L132" i="79"/>
  <c r="L329" i="79"/>
  <c r="L141" i="79"/>
  <c r="L43" i="79"/>
  <c r="L74" i="79"/>
  <c r="L241" i="79"/>
  <c r="L194" i="79"/>
  <c r="L187" i="79"/>
  <c r="L206" i="79"/>
  <c r="L193" i="79"/>
  <c r="L109" i="79"/>
  <c r="L182" i="79"/>
  <c r="L142" i="79"/>
  <c r="L238" i="79"/>
  <c r="L196" i="79"/>
  <c r="L63" i="79"/>
  <c r="L10" i="79"/>
  <c r="L320" i="79"/>
  <c r="L97" i="79"/>
  <c r="L27" i="79"/>
  <c r="L140" i="79"/>
  <c r="L124" i="79"/>
  <c r="L62" i="79"/>
  <c r="L6" i="79"/>
  <c r="L288" i="79"/>
  <c r="L176" i="79"/>
  <c r="L323" i="79"/>
  <c r="L266" i="79"/>
  <c r="L237" i="79"/>
  <c r="L185" i="79"/>
  <c r="L64" i="79"/>
  <c r="L264" i="79"/>
  <c r="L313" i="79"/>
  <c r="L166" i="79"/>
  <c r="L295" i="79"/>
  <c r="L262" i="79"/>
  <c r="L106" i="79"/>
  <c r="L157" i="79"/>
  <c r="L293" i="79"/>
  <c r="L307" i="79"/>
  <c r="L208" i="79"/>
  <c r="L40" i="79"/>
  <c r="L327" i="79"/>
  <c r="L36" i="79"/>
  <c r="L270" i="79"/>
  <c r="L183" i="79"/>
  <c r="L356" i="79"/>
  <c r="L104" i="79"/>
  <c r="L80" i="79"/>
  <c r="L285" i="79"/>
  <c r="L318" i="79"/>
  <c r="L234" i="79"/>
  <c r="L39" i="79"/>
  <c r="L246" i="79"/>
  <c r="L173" i="79"/>
  <c r="L284" i="79"/>
  <c r="L69" i="79"/>
  <c r="L118" i="79"/>
  <c r="O145" i="79"/>
  <c r="L268" i="79"/>
  <c r="L107" i="79"/>
  <c r="L352" i="79"/>
  <c r="L66" i="79"/>
  <c r="L275" i="79"/>
  <c r="L278" i="79"/>
  <c r="L231" i="79"/>
  <c r="L265" i="79"/>
  <c r="L337" i="79"/>
  <c r="L248" i="79"/>
  <c r="L105" i="79"/>
  <c r="L131" i="79"/>
  <c r="L48" i="79"/>
  <c r="L91" i="79"/>
  <c r="L110" i="79"/>
  <c r="L75" i="79"/>
  <c r="L220" i="79"/>
  <c r="L114" i="79"/>
  <c r="L200" i="79"/>
  <c r="L330" i="79"/>
  <c r="L210" i="79"/>
  <c r="L319" i="79"/>
  <c r="L287" i="79"/>
  <c r="L222" i="79"/>
  <c r="L35" i="79"/>
  <c r="L153" i="79"/>
  <c r="L224" i="79"/>
  <c r="L137" i="79"/>
  <c r="L60" i="79"/>
  <c r="L169" i="79"/>
  <c r="L188" i="79"/>
  <c r="L44" i="79"/>
  <c r="L116" i="79"/>
  <c r="L76" i="79"/>
  <c r="L103" i="79"/>
  <c r="L191" i="79"/>
  <c r="L282" i="79"/>
  <c r="L276" i="79"/>
  <c r="L296" i="79"/>
  <c r="L53" i="79"/>
  <c r="L202" i="79"/>
  <c r="L308" i="79"/>
  <c r="L212" i="79"/>
  <c r="L34" i="79"/>
  <c r="L45" i="79"/>
  <c r="L117" i="79"/>
  <c r="L302" i="79"/>
  <c r="L247" i="79"/>
  <c r="L355" i="79"/>
  <c r="L358" i="79"/>
  <c r="L309" i="79"/>
  <c r="L150" i="79"/>
  <c r="L70" i="79"/>
  <c r="L85" i="79"/>
  <c r="L283" i="79"/>
  <c r="L229" i="79"/>
  <c r="L129" i="79"/>
  <c r="L163" i="79"/>
  <c r="L357" i="79"/>
  <c r="L55" i="79"/>
  <c r="L128" i="79"/>
  <c r="L218" i="79"/>
  <c r="L108" i="79"/>
  <c r="L130" i="79"/>
  <c r="L272" i="79"/>
  <c r="L342" i="79"/>
  <c r="L184" i="79"/>
  <c r="L162" i="79"/>
  <c r="L120" i="79"/>
  <c r="L24" i="79"/>
  <c r="L251" i="79"/>
  <c r="L133" i="79"/>
  <c r="L328" i="79"/>
  <c r="L321" i="79"/>
  <c r="L151" i="79"/>
  <c r="L277" i="79"/>
  <c r="L61" i="79"/>
  <c r="L353" i="79"/>
  <c r="L19" i="79"/>
  <c r="L317" i="79"/>
  <c r="L280" i="79"/>
  <c r="L73" i="79"/>
  <c r="L9" i="79"/>
  <c r="L57" i="79"/>
  <c r="L161" i="79"/>
  <c r="L334" i="79"/>
  <c r="L344" i="79"/>
  <c r="L86" i="79"/>
  <c r="L332" i="79"/>
  <c r="L301" i="79"/>
  <c r="L100" i="79"/>
  <c r="L305" i="79"/>
  <c r="L249" i="79"/>
  <c r="L98" i="79"/>
  <c r="L102" i="79"/>
  <c r="L331" i="79"/>
  <c r="L65" i="79"/>
  <c r="J60" i="79"/>
  <c r="J155" i="79"/>
  <c r="V180" i="79"/>
  <c r="V74" i="79"/>
  <c r="V189" i="79"/>
  <c r="V206" i="79"/>
  <c r="V58" i="79"/>
  <c r="V249" i="79"/>
  <c r="J42" i="79"/>
  <c r="J242" i="79"/>
  <c r="J121" i="79"/>
  <c r="J256" i="79"/>
  <c r="J323" i="79"/>
  <c r="J251" i="79"/>
  <c r="J254" i="79"/>
  <c r="J43" i="79"/>
  <c r="J222" i="79"/>
  <c r="J182" i="79"/>
  <c r="J57" i="79"/>
  <c r="J213" i="79"/>
  <c r="J204" i="79"/>
  <c r="W222" i="79"/>
  <c r="V222" i="79"/>
  <c r="V102" i="79"/>
  <c r="W102" i="79"/>
  <c r="W47" i="79"/>
  <c r="V47" i="79"/>
  <c r="W311" i="79"/>
  <c r="V311" i="79"/>
  <c r="W331" i="79"/>
  <c r="M277" i="79"/>
  <c r="J277" i="79"/>
  <c r="M145" i="79"/>
  <c r="J145" i="79"/>
  <c r="W290" i="79"/>
  <c r="M139" i="79"/>
  <c r="J139" i="79"/>
  <c r="M97" i="79"/>
  <c r="J97" i="79"/>
  <c r="M56" i="79"/>
  <c r="J56" i="79"/>
  <c r="M58" i="79"/>
  <c r="J58" i="79"/>
  <c r="J130" i="79"/>
  <c r="J78" i="79"/>
  <c r="J163" i="79"/>
  <c r="J247" i="79"/>
  <c r="J99" i="79"/>
  <c r="J127" i="79"/>
  <c r="J202" i="79"/>
  <c r="J89" i="79"/>
  <c r="J221" i="79"/>
  <c r="J109" i="79"/>
  <c r="J210" i="79"/>
  <c r="J61" i="79"/>
  <c r="M253" i="79"/>
  <c r="J253" i="79"/>
  <c r="M36" i="79"/>
  <c r="J36" i="79"/>
  <c r="M195" i="79"/>
  <c r="J195" i="79"/>
  <c r="J249" i="79"/>
  <c r="J107" i="79"/>
  <c r="J132" i="79"/>
  <c r="J170" i="79"/>
  <c r="J179" i="79"/>
  <c r="J272" i="79"/>
  <c r="J114" i="79"/>
  <c r="J261" i="79"/>
  <c r="J149" i="79"/>
  <c r="J45" i="79"/>
  <c r="J22" i="79"/>
  <c r="J331" i="79"/>
  <c r="P250" i="79"/>
  <c r="V309" i="79"/>
  <c r="V129" i="79"/>
  <c r="V124" i="79"/>
  <c r="V185" i="79"/>
  <c r="V342" i="79"/>
  <c r="V314" i="79"/>
  <c r="V19" i="79"/>
  <c r="V163" i="79"/>
  <c r="V212" i="79"/>
  <c r="V88" i="79"/>
  <c r="V85" i="79"/>
  <c r="V31" i="79"/>
  <c r="V337" i="79"/>
  <c r="V289" i="79"/>
  <c r="V233" i="79"/>
  <c r="V278" i="79"/>
  <c r="V160" i="79"/>
  <c r="V20" i="79"/>
  <c r="V65" i="79"/>
  <c r="V70" i="79"/>
  <c r="V353" i="79"/>
  <c r="V271" i="79"/>
  <c r="V220" i="79"/>
  <c r="V136" i="79"/>
  <c r="V49" i="79"/>
  <c r="V23" i="79"/>
  <c r="V93" i="79"/>
  <c r="V260" i="79"/>
  <c r="V110" i="79"/>
  <c r="V86" i="79"/>
  <c r="V345" i="79"/>
  <c r="V238" i="79"/>
  <c r="V50" i="79"/>
  <c r="V205" i="79"/>
  <c r="V99" i="79"/>
  <c r="V10" i="79"/>
  <c r="V346" i="79"/>
  <c r="V283" i="79"/>
  <c r="V235" i="79"/>
  <c r="V75" i="79"/>
  <c r="V329" i="79"/>
  <c r="V276" i="79"/>
  <c r="V210" i="79"/>
  <c r="V148" i="79"/>
  <c r="V94" i="79"/>
  <c r="V332" i="79"/>
  <c r="V240" i="79"/>
  <c r="V145" i="79"/>
  <c r="V227" i="79"/>
  <c r="V294" i="79"/>
  <c r="W195" i="79"/>
  <c r="V195" i="79"/>
  <c r="V253" i="79"/>
  <c r="V38" i="79"/>
  <c r="V181" i="79"/>
  <c r="V158" i="79"/>
  <c r="V96" i="79"/>
  <c r="W181" i="79"/>
  <c r="V43" i="79"/>
  <c r="V173" i="79"/>
  <c r="V113" i="79"/>
  <c r="M111" i="79"/>
  <c r="J111" i="79"/>
  <c r="M267" i="79"/>
  <c r="J267" i="79"/>
  <c r="M120" i="79"/>
  <c r="J120" i="79"/>
  <c r="J167" i="79"/>
  <c r="J227" i="79"/>
  <c r="J141" i="79"/>
  <c r="J102" i="79"/>
  <c r="J34" i="79"/>
  <c r="J266" i="79"/>
  <c r="J273" i="79"/>
  <c r="J113" i="79"/>
  <c r="J218" i="79"/>
  <c r="J151" i="79"/>
  <c r="J37" i="79"/>
  <c r="J25" i="79"/>
  <c r="M293" i="79"/>
  <c r="J293" i="79"/>
  <c r="M252" i="79"/>
  <c r="J252" i="79"/>
  <c r="M128" i="79"/>
  <c r="J128" i="79"/>
  <c r="J112" i="79"/>
  <c r="J142" i="79"/>
  <c r="J93" i="79"/>
  <c r="J233" i="79"/>
  <c r="J263" i="79"/>
  <c r="J232" i="79"/>
  <c r="J92" i="79"/>
  <c r="J215" i="79"/>
  <c r="J181" i="79"/>
  <c r="J134" i="79"/>
  <c r="M308" i="79"/>
  <c r="J308" i="79"/>
  <c r="M237" i="79"/>
  <c r="J237" i="79"/>
  <c r="J199" i="79"/>
  <c r="J159" i="79"/>
  <c r="J279" i="79"/>
  <c r="J260" i="79"/>
  <c r="J258" i="79"/>
  <c r="J219" i="79"/>
  <c r="J302" i="79"/>
  <c r="J19" i="79"/>
  <c r="J296" i="79"/>
  <c r="J291" i="79"/>
  <c r="J17" i="79"/>
  <c r="M186" i="79"/>
  <c r="J186" i="79"/>
  <c r="M101" i="79"/>
  <c r="J101" i="79"/>
  <c r="J239" i="79"/>
  <c r="J275" i="79"/>
  <c r="J269" i="79"/>
  <c r="J62" i="79"/>
  <c r="J200" i="79"/>
  <c r="J191" i="79"/>
  <c r="J84" i="79"/>
  <c r="J72" i="79"/>
  <c r="J66" i="79"/>
  <c r="J289" i="79"/>
  <c r="M268" i="79"/>
  <c r="J268" i="79"/>
  <c r="W51" i="79"/>
  <c r="V51" i="79"/>
  <c r="V131" i="79"/>
  <c r="V225" i="79"/>
  <c r="V302" i="79"/>
  <c r="V168" i="79"/>
  <c r="M245" i="79"/>
  <c r="J245" i="79"/>
  <c r="M265" i="79"/>
  <c r="J265" i="79"/>
  <c r="M177" i="79"/>
  <c r="J177" i="79"/>
  <c r="J193" i="79"/>
  <c r="J31" i="79"/>
  <c r="J12" i="79"/>
  <c r="J224" i="79"/>
  <c r="J68" i="79"/>
  <c r="J190" i="79"/>
  <c r="J194" i="79"/>
  <c r="J290" i="79"/>
  <c r="J98" i="79"/>
  <c r="J105" i="79"/>
  <c r="J67" i="79"/>
  <c r="J24" i="79"/>
  <c r="M236" i="79"/>
  <c r="J236" i="79"/>
  <c r="M185" i="79"/>
  <c r="J185" i="79"/>
  <c r="J47" i="79"/>
  <c r="J77" i="79"/>
  <c r="J83" i="79"/>
  <c r="J160" i="79"/>
  <c r="J144" i="79"/>
  <c r="J174" i="79"/>
  <c r="J188" i="79"/>
  <c r="J11" i="79"/>
  <c r="J44" i="79"/>
  <c r="J307" i="79"/>
  <c r="J285" i="79"/>
  <c r="J30" i="79"/>
  <c r="J9" i="79"/>
  <c r="J223" i="79"/>
  <c r="J76" i="79"/>
  <c r="J214" i="79"/>
  <c r="J168" i="79"/>
  <c r="J228" i="79"/>
  <c r="J90" i="79"/>
  <c r="J305" i="79"/>
  <c r="J16" i="79"/>
  <c r="J211" i="79"/>
  <c r="J161" i="79"/>
  <c r="J150" i="79"/>
  <c r="J138" i="79"/>
  <c r="J50" i="79"/>
  <c r="J88" i="79"/>
  <c r="J297" i="79"/>
  <c r="J301" i="79"/>
  <c r="J333" i="79"/>
  <c r="J63" i="79"/>
  <c r="J100" i="79"/>
  <c r="J220" i="79"/>
  <c r="J335" i="79"/>
  <c r="J217" i="79"/>
  <c r="J240" i="79"/>
  <c r="J322" i="79"/>
  <c r="J343" i="79"/>
  <c r="W341" i="79"/>
  <c r="V341" i="79"/>
  <c r="W8" i="79"/>
  <c r="V8" i="79"/>
  <c r="W138" i="79"/>
  <c r="V138" i="79"/>
  <c r="W100" i="79"/>
  <c r="V100" i="79"/>
  <c r="W350" i="79"/>
  <c r="V350" i="79"/>
  <c r="W245" i="79"/>
  <c r="V245" i="79"/>
  <c r="W18" i="79"/>
  <c r="V18" i="79"/>
  <c r="W257" i="79"/>
  <c r="V257" i="79"/>
  <c r="W201" i="79"/>
  <c r="V201" i="79"/>
  <c r="W310" i="79"/>
  <c r="V310" i="79"/>
  <c r="W72" i="79"/>
  <c r="V72" i="79"/>
  <c r="V234" i="79"/>
  <c r="W44" i="79"/>
  <c r="V44" i="79"/>
  <c r="W39" i="79"/>
  <c r="V39" i="79"/>
  <c r="W316" i="79"/>
  <c r="V316" i="79"/>
  <c r="V141" i="79"/>
  <c r="V317" i="79"/>
  <c r="V274" i="79"/>
  <c r="V21" i="79"/>
  <c r="V280" i="79"/>
  <c r="V78" i="79"/>
  <c r="V246" i="79"/>
  <c r="W150" i="79"/>
  <c r="V150" i="79"/>
  <c r="W358" i="79"/>
  <c r="V358" i="79"/>
  <c r="W186" i="79"/>
  <c r="V186" i="79"/>
  <c r="W229" i="79"/>
  <c r="V229" i="79"/>
  <c r="V154" i="79"/>
  <c r="V264" i="79"/>
  <c r="J91" i="79"/>
  <c r="J133" i="79"/>
  <c r="J140" i="79"/>
  <c r="J15" i="79"/>
  <c r="J13" i="79"/>
  <c r="J262" i="79"/>
  <c r="J176" i="79"/>
  <c r="J276" i="79"/>
  <c r="J73" i="79"/>
  <c r="J280" i="79"/>
  <c r="J156" i="79"/>
  <c r="J326" i="79"/>
  <c r="J153" i="79"/>
  <c r="J49" i="79"/>
  <c r="J8" i="79"/>
  <c r="J180" i="79"/>
  <c r="J250" i="79"/>
  <c r="J317" i="79"/>
  <c r="J283" i="79"/>
  <c r="J85" i="79"/>
  <c r="J21" i="79"/>
  <c r="J327" i="79"/>
  <c r="J147" i="79"/>
  <c r="J187" i="79"/>
  <c r="J312" i="79"/>
  <c r="J345" i="79"/>
  <c r="W17" i="79"/>
  <c r="V17" i="79"/>
  <c r="W292" i="79"/>
  <c r="V292" i="79"/>
  <c r="W208" i="79"/>
  <c r="V208" i="79"/>
  <c r="W40" i="79"/>
  <c r="V40" i="79"/>
  <c r="V327" i="79"/>
  <c r="W36" i="79"/>
  <c r="V36" i="79"/>
  <c r="W270" i="79"/>
  <c r="V270" i="79"/>
  <c r="W183" i="79"/>
  <c r="V183" i="79"/>
  <c r="W356" i="79"/>
  <c r="V356" i="79"/>
  <c r="W54" i="79"/>
  <c r="V54" i="79"/>
  <c r="W312" i="79"/>
  <c r="V312" i="79"/>
  <c r="W285" i="79"/>
  <c r="V285" i="79"/>
  <c r="W25" i="79"/>
  <c r="V25" i="79"/>
  <c r="W318" i="79"/>
  <c r="V318" i="79"/>
  <c r="W273" i="79"/>
  <c r="V273" i="79"/>
  <c r="W357" i="79"/>
  <c r="V357" i="79"/>
  <c r="V204" i="79"/>
  <c r="V343" i="79"/>
  <c r="W325" i="79"/>
  <c r="V325" i="79"/>
  <c r="W82" i="79"/>
  <c r="V82" i="79"/>
  <c r="W262" i="79"/>
  <c r="V262" i="79"/>
  <c r="W84" i="79"/>
  <c r="V84" i="79"/>
  <c r="V256" i="79"/>
  <c r="V101" i="79"/>
  <c r="J309" i="79"/>
  <c r="V33" i="79"/>
  <c r="W57" i="79"/>
  <c r="V57" i="79"/>
  <c r="W48" i="79"/>
  <c r="V48" i="79"/>
  <c r="W161" i="79"/>
  <c r="V161" i="79"/>
  <c r="V115" i="79"/>
  <c r="V171" i="79"/>
  <c r="V352" i="79"/>
  <c r="V281" i="79"/>
  <c r="V175" i="79"/>
  <c r="V216" i="79"/>
  <c r="V209" i="79"/>
  <c r="W282" i="79"/>
  <c r="V282" i="79"/>
  <c r="W198" i="79"/>
  <c r="V198" i="79"/>
  <c r="W228" i="79"/>
  <c r="V228" i="79"/>
  <c r="W29" i="79"/>
  <c r="V29" i="79"/>
  <c r="V336" i="79"/>
  <c r="J33" i="79"/>
  <c r="J123" i="79"/>
  <c r="J116" i="79"/>
  <c r="J154" i="79"/>
  <c r="J226" i="79"/>
  <c r="J286" i="79"/>
  <c r="J51" i="79"/>
  <c r="J264" i="79"/>
  <c r="J206" i="79"/>
  <c r="J23" i="79"/>
  <c r="J82" i="79"/>
  <c r="J310" i="79"/>
  <c r="J230" i="79"/>
  <c r="J59" i="79"/>
  <c r="J39" i="79"/>
  <c r="J197" i="79"/>
  <c r="J238" i="79"/>
  <c r="J325" i="79"/>
  <c r="J216" i="79"/>
  <c r="J314" i="79"/>
  <c r="J169" i="79"/>
  <c r="J270" i="79"/>
  <c r="J131" i="79"/>
  <c r="J108" i="79"/>
  <c r="J347" i="79"/>
  <c r="W142" i="79"/>
  <c r="V142" i="79"/>
  <c r="W12" i="79"/>
  <c r="V12" i="79"/>
  <c r="W52" i="79"/>
  <c r="V52" i="79"/>
  <c r="W149" i="79"/>
  <c r="V149" i="79"/>
  <c r="J320" i="79"/>
  <c r="W157" i="79"/>
  <c r="V157" i="79"/>
  <c r="W293" i="79"/>
  <c r="V293" i="79"/>
  <c r="W307" i="79"/>
  <c r="V307" i="79"/>
  <c r="W261" i="79"/>
  <c r="V261" i="79"/>
  <c r="W80" i="79"/>
  <c r="V80" i="79"/>
  <c r="W79" i="79"/>
  <c r="V79" i="79"/>
  <c r="W60" i="79"/>
  <c r="V60" i="79"/>
  <c r="J330" i="79"/>
  <c r="W219" i="79"/>
  <c r="V219" i="79"/>
  <c r="W127" i="79"/>
  <c r="V127" i="79"/>
  <c r="W284" i="79"/>
  <c r="V284" i="79"/>
  <c r="V73" i="79"/>
  <c r="V28" i="79"/>
  <c r="V236" i="79"/>
  <c r="V9" i="79"/>
  <c r="V121" i="79"/>
  <c r="V315" i="79"/>
  <c r="V76" i="79"/>
  <c r="V330" i="79"/>
  <c r="W191" i="79"/>
  <c r="V191" i="79"/>
  <c r="W221" i="79"/>
  <c r="V221" i="79"/>
  <c r="W323" i="79"/>
  <c r="V323" i="79"/>
  <c r="V64" i="79"/>
  <c r="J198" i="79"/>
  <c r="J129" i="79"/>
  <c r="J81" i="79"/>
  <c r="J316" i="79"/>
  <c r="J203" i="79"/>
  <c r="J41" i="79"/>
  <c r="J79" i="79"/>
  <c r="J126" i="79"/>
  <c r="J136" i="79"/>
  <c r="J257" i="79"/>
  <c r="J110" i="79"/>
  <c r="J311" i="79"/>
  <c r="J229" i="79"/>
  <c r="J271" i="79"/>
  <c r="J243" i="79"/>
  <c r="J94" i="79"/>
  <c r="J209" i="79"/>
  <c r="J303" i="79"/>
  <c r="J171" i="79"/>
  <c r="J284" i="79"/>
  <c r="J137" i="79"/>
  <c r="J299" i="79"/>
  <c r="J166" i="79"/>
  <c r="J135" i="79"/>
  <c r="J357" i="79"/>
  <c r="W196" i="79"/>
  <c r="V196" i="79"/>
  <c r="W63" i="79"/>
  <c r="V63" i="79"/>
  <c r="W259" i="79"/>
  <c r="V259" i="79"/>
  <c r="W320" i="79"/>
  <c r="V320" i="79"/>
  <c r="W184" i="79"/>
  <c r="V184" i="79"/>
  <c r="V162" i="79"/>
  <c r="W120" i="79"/>
  <c r="V120" i="79"/>
  <c r="W24" i="79"/>
  <c r="V24" i="79"/>
  <c r="W251" i="79"/>
  <c r="V251" i="79"/>
  <c r="W133" i="79"/>
  <c r="V133" i="79"/>
  <c r="V328" i="79"/>
  <c r="W81" i="79"/>
  <c r="V81" i="79"/>
  <c r="W104" i="79"/>
  <c r="V104" i="79"/>
  <c r="W172" i="79"/>
  <c r="V172" i="79"/>
  <c r="W224" i="79"/>
  <c r="V224" i="79"/>
  <c r="W159" i="79"/>
  <c r="V159" i="79"/>
  <c r="W137" i="79"/>
  <c r="V137" i="79"/>
  <c r="J358" i="79"/>
  <c r="W239" i="79"/>
  <c r="V239" i="79"/>
  <c r="W174" i="79"/>
  <c r="V174" i="79"/>
  <c r="W243" i="79"/>
  <c r="V243" i="79"/>
  <c r="W338" i="79"/>
  <c r="V338" i="79"/>
  <c r="W295" i="79"/>
  <c r="V295" i="79"/>
  <c r="W155" i="79"/>
  <c r="V155" i="79"/>
  <c r="W287" i="79"/>
  <c r="V287" i="79"/>
  <c r="V164" i="79"/>
  <c r="W214" i="79"/>
  <c r="V214" i="79"/>
  <c r="V16" i="79"/>
  <c r="W242" i="79"/>
  <c r="V242" i="79"/>
  <c r="W268" i="79"/>
  <c r="V268" i="79"/>
  <c r="V176" i="79"/>
  <c r="V107" i="79"/>
  <c r="V42" i="79"/>
  <c r="V344" i="79"/>
  <c r="V87" i="79"/>
  <c r="V26" i="79"/>
  <c r="V139" i="79"/>
  <c r="V83" i="79"/>
  <c r="W103" i="79"/>
  <c r="V103" i="79"/>
  <c r="W339" i="79"/>
  <c r="V339" i="79"/>
  <c r="W252" i="79"/>
  <c r="V252" i="79"/>
  <c r="J340" i="79"/>
  <c r="W13" i="79"/>
  <c r="V13" i="79"/>
  <c r="W306" i="79"/>
  <c r="V306" i="79"/>
  <c r="V197" i="79"/>
  <c r="J306" i="79"/>
  <c r="J244" i="79"/>
  <c r="J70" i="79"/>
  <c r="J178" i="79"/>
  <c r="J165" i="79"/>
  <c r="J196" i="79"/>
  <c r="J27" i="79"/>
  <c r="J278" i="79"/>
  <c r="J40" i="79"/>
  <c r="J207" i="79"/>
  <c r="J205" i="79"/>
  <c r="J183" i="79"/>
  <c r="J294" i="79"/>
  <c r="J103" i="79"/>
  <c r="J298" i="79"/>
  <c r="J201" i="79"/>
  <c r="J53" i="79"/>
  <c r="J332" i="79"/>
  <c r="J334" i="79"/>
  <c r="J115" i="79"/>
  <c r="J172" i="79"/>
  <c r="J148" i="79"/>
  <c r="J119" i="79"/>
  <c r="J38" i="79"/>
  <c r="J329" i="79"/>
  <c r="J355" i="79"/>
  <c r="W66" i="79"/>
  <c r="V66" i="79"/>
  <c r="W335" i="79"/>
  <c r="V335" i="79"/>
  <c r="W177" i="79"/>
  <c r="V177" i="79"/>
  <c r="W130" i="79"/>
  <c r="V130" i="79"/>
  <c r="W272" i="79"/>
  <c r="V272" i="79"/>
  <c r="W144" i="79"/>
  <c r="V144" i="79"/>
  <c r="W153" i="79"/>
  <c r="V153" i="79"/>
  <c r="W61" i="79"/>
  <c r="V61" i="79"/>
  <c r="W132" i="79"/>
  <c r="V132" i="79"/>
  <c r="W68" i="79"/>
  <c r="V68" i="79"/>
  <c r="W169" i="79"/>
  <c r="V169" i="79"/>
  <c r="V167" i="79"/>
  <c r="V192" i="79"/>
  <c r="V211" i="79"/>
  <c r="V223" i="79"/>
  <c r="V188" i="79"/>
  <c r="V291" i="79"/>
  <c r="V299" i="79"/>
  <c r="J353" i="79"/>
  <c r="V258" i="79"/>
  <c r="W297" i="79"/>
  <c r="V297" i="79"/>
  <c r="W143" i="79"/>
  <c r="V143" i="79"/>
  <c r="W355" i="79"/>
  <c r="V355" i="79"/>
  <c r="V340" i="79"/>
  <c r="W112" i="79"/>
  <c r="V112" i="79"/>
  <c r="J350" i="79"/>
  <c r="W250" i="79"/>
  <c r="V250" i="79"/>
  <c r="W351" i="79"/>
  <c r="V351" i="79"/>
  <c r="J125" i="79"/>
  <c r="J192" i="79"/>
  <c r="J74" i="79"/>
  <c r="J164" i="79"/>
  <c r="J48" i="79"/>
  <c r="J241" i="79"/>
  <c r="J173" i="79"/>
  <c r="J86" i="79"/>
  <c r="J54" i="79"/>
  <c r="J18" i="79"/>
  <c r="J189" i="79"/>
  <c r="J225" i="79"/>
  <c r="J255" i="79"/>
  <c r="J87" i="79"/>
  <c r="J208" i="79"/>
  <c r="J118" i="79"/>
  <c r="J80" i="79"/>
  <c r="J292" i="79"/>
  <c r="J282" i="79"/>
  <c r="J35" i="79"/>
  <c r="J117" i="79"/>
  <c r="J75" i="79"/>
  <c r="J65" i="79"/>
  <c r="J259" i="79"/>
  <c r="J338" i="79"/>
  <c r="J339" i="79"/>
  <c r="W275" i="79"/>
  <c r="V275" i="79"/>
  <c r="W231" i="79"/>
  <c r="V231" i="79"/>
  <c r="V71" i="79"/>
  <c r="V232" i="79"/>
  <c r="W298" i="79"/>
  <c r="V298" i="79"/>
  <c r="W286" i="79"/>
  <c r="V286" i="79"/>
  <c r="W147" i="79"/>
  <c r="V147" i="79"/>
  <c r="W254" i="79"/>
  <c r="V254" i="79"/>
  <c r="V279" i="79"/>
  <c r="W15" i="79"/>
  <c r="V15" i="79"/>
  <c r="W35" i="79"/>
  <c r="V35" i="79"/>
  <c r="W303" i="79"/>
  <c r="V303" i="79"/>
  <c r="W199" i="79"/>
  <c r="V199" i="79"/>
  <c r="J349" i="79"/>
  <c r="W263" i="79"/>
  <c r="V263" i="79"/>
  <c r="W347" i="79"/>
  <c r="V347" i="79"/>
  <c r="W135" i="79"/>
  <c r="V135" i="79"/>
  <c r="W166" i="79"/>
  <c r="V166" i="79"/>
  <c r="W32" i="79"/>
  <c r="V32" i="79"/>
  <c r="W319" i="79"/>
  <c r="V319" i="79"/>
  <c r="W7" i="79"/>
  <c r="V7" i="79"/>
  <c r="V218" i="79"/>
  <c r="W106" i="79"/>
  <c r="V106" i="79"/>
  <c r="W59" i="79"/>
  <c r="V59" i="79"/>
  <c r="W152" i="79"/>
  <c r="V152" i="79"/>
  <c r="W62" i="79"/>
  <c r="V62" i="79"/>
  <c r="V92" i="79"/>
  <c r="V98" i="79"/>
  <c r="V182" i="79"/>
  <c r="W244" i="79"/>
  <c r="V244" i="79"/>
  <c r="V53" i="79"/>
  <c r="W202" i="79"/>
  <c r="V202" i="79"/>
  <c r="V308" i="79"/>
  <c r="W123" i="79"/>
  <c r="V123" i="79"/>
  <c r="W288" i="79"/>
  <c r="V288" i="79"/>
  <c r="J162" i="79"/>
  <c r="V165" i="79"/>
  <c r="J356" i="79"/>
  <c r="J52" i="79"/>
  <c r="J143" i="79"/>
  <c r="J20" i="79"/>
  <c r="J14" i="79"/>
  <c r="J146" i="79"/>
  <c r="J106" i="79"/>
  <c r="J124" i="79"/>
  <c r="J321" i="79"/>
  <c r="J104" i="79"/>
  <c r="J248" i="79"/>
  <c r="J234" i="79"/>
  <c r="J274" i="79"/>
  <c r="J295" i="79"/>
  <c r="J7" i="79"/>
  <c r="J96" i="79"/>
  <c r="J324" i="79"/>
  <c r="J231" i="79"/>
  <c r="J319" i="79"/>
  <c r="J288" i="79"/>
  <c r="J246" i="79"/>
  <c r="J10" i="79"/>
  <c r="J313" i="79"/>
  <c r="J32" i="79"/>
  <c r="J71" i="79"/>
  <c r="J341" i="79"/>
  <c r="J352" i="79"/>
  <c r="W203" i="79"/>
  <c r="V203" i="79"/>
  <c r="W34" i="79"/>
  <c r="V34" i="79"/>
  <c r="W265" i="79"/>
  <c r="V265" i="79"/>
  <c r="W305" i="79"/>
  <c r="V305" i="79"/>
  <c r="W45" i="79"/>
  <c r="V45" i="79"/>
  <c r="W117" i="79"/>
  <c r="V117" i="79"/>
  <c r="W230" i="79"/>
  <c r="V230" i="79"/>
  <c r="W122" i="79"/>
  <c r="V122" i="79"/>
  <c r="J337" i="79"/>
  <c r="W22" i="79"/>
  <c r="V22" i="79"/>
  <c r="W277" i="79"/>
  <c r="V277" i="79"/>
  <c r="W349" i="79"/>
  <c r="V349" i="79"/>
  <c r="W89" i="79"/>
  <c r="V89" i="79"/>
  <c r="W322" i="79"/>
  <c r="V322" i="79"/>
  <c r="W194" i="79"/>
  <c r="V194" i="79"/>
  <c r="V116" i="79"/>
  <c r="V111" i="79"/>
  <c r="V187" i="79"/>
  <c r="V69" i="79"/>
  <c r="V178" i="79"/>
  <c r="V304" i="79"/>
  <c r="V118" i="79"/>
  <c r="J344" i="79"/>
  <c r="W30" i="79"/>
  <c r="V30" i="79"/>
  <c r="W179" i="79"/>
  <c r="V179" i="79"/>
  <c r="W296" i="79"/>
  <c r="V296" i="79"/>
  <c r="V91" i="79"/>
  <c r="J328" i="79"/>
  <c r="W266" i="79"/>
  <c r="V266" i="79"/>
  <c r="W237" i="79"/>
  <c r="V237" i="79"/>
  <c r="V11" i="79"/>
  <c r="J315" i="79"/>
  <c r="J28" i="79"/>
  <c r="J300" i="79"/>
  <c r="J175" i="79"/>
  <c r="J184" i="79"/>
  <c r="J46" i="79"/>
  <c r="J122" i="79"/>
  <c r="J235" i="79"/>
  <c r="J348" i="79"/>
  <c r="J212" i="79"/>
  <c r="J95" i="79"/>
  <c r="J157" i="79"/>
  <c r="J281" i="79"/>
  <c r="J29" i="79"/>
  <c r="J69" i="79"/>
  <c r="J304" i="79"/>
  <c r="J318" i="79"/>
  <c r="J346" i="79"/>
  <c r="J351" i="79"/>
  <c r="J64" i="79"/>
  <c r="J55" i="79"/>
  <c r="J287" i="79"/>
  <c r="J158" i="79"/>
  <c r="J152" i="79"/>
  <c r="J354" i="79"/>
  <c r="J342" i="79"/>
  <c r="W324" i="79"/>
  <c r="V324" i="79"/>
  <c r="W301" i="79"/>
  <c r="V301" i="79"/>
  <c r="W77" i="79"/>
  <c r="V77" i="79"/>
  <c r="W354" i="79"/>
  <c r="V354" i="79"/>
  <c r="W300" i="79"/>
  <c r="V300" i="79"/>
  <c r="V126" i="79"/>
  <c r="W326" i="79"/>
  <c r="V326" i="79"/>
  <c r="W56" i="79"/>
  <c r="V56" i="79"/>
  <c r="W37" i="79"/>
  <c r="V37" i="79"/>
  <c r="W67" i="79"/>
  <c r="V67" i="79"/>
  <c r="W151" i="79"/>
  <c r="V151" i="79"/>
  <c r="W269" i="79"/>
  <c r="V269" i="79"/>
  <c r="W90" i="79"/>
  <c r="V90" i="79"/>
  <c r="W226" i="79"/>
  <c r="V226" i="79"/>
  <c r="W217" i="79"/>
  <c r="V217" i="79"/>
  <c r="W313" i="79"/>
  <c r="V313" i="79"/>
  <c r="W125" i="79"/>
  <c r="V125" i="79"/>
  <c r="W55" i="79"/>
  <c r="V55" i="79"/>
  <c r="V207" i="79"/>
  <c r="W128" i="79"/>
  <c r="V128" i="79"/>
  <c r="V95" i="79"/>
  <c r="W14" i="79"/>
  <c r="V14" i="79"/>
  <c r="W108" i="79"/>
  <c r="V108" i="79"/>
  <c r="V170" i="79"/>
  <c r="W193" i="79"/>
  <c r="V193" i="79"/>
  <c r="W247" i="79"/>
  <c r="V247" i="79"/>
  <c r="V109" i="79"/>
  <c r="V334" i="79"/>
  <c r="V215" i="79"/>
  <c r="V156" i="79"/>
  <c r="W333" i="79"/>
  <c r="V333" i="79"/>
  <c r="V41" i="79"/>
  <c r="W119" i="79"/>
  <c r="V119" i="79"/>
  <c r="W46" i="79"/>
  <c r="V46" i="79"/>
  <c r="V6" i="79"/>
  <c r="J336" i="79"/>
  <c r="P98" i="79"/>
  <c r="V114" i="79"/>
  <c r="V200" i="79"/>
  <c r="M15" i="79"/>
  <c r="M43" i="79"/>
  <c r="W134" i="79"/>
  <c r="W255" i="79"/>
  <c r="W38" i="79"/>
  <c r="W131" i="79"/>
  <c r="W253" i="79"/>
  <c r="W140" i="79"/>
  <c r="W321" i="79"/>
  <c r="W248" i="79"/>
  <c r="W249" i="79"/>
  <c r="W97" i="79"/>
  <c r="W58" i="79"/>
  <c r="W113" i="79"/>
  <c r="W267" i="79"/>
  <c r="W74" i="79"/>
  <c r="W27" i="79"/>
  <c r="W43" i="79"/>
  <c r="W146" i="79"/>
  <c r="W105" i="79"/>
  <c r="W213" i="79"/>
  <c r="W189" i="79"/>
  <c r="W180" i="79"/>
  <c r="W96" i="79"/>
  <c r="W190" i="79"/>
  <c r="W348" i="79"/>
  <c r="W309" i="79"/>
  <c r="W206" i="79"/>
  <c r="P203" i="79" l="1"/>
  <c r="P57" i="79"/>
  <c r="P166" i="79"/>
  <c r="P339" i="79"/>
  <c r="P279" i="79"/>
  <c r="P109" i="79"/>
  <c r="P72" i="79"/>
  <c r="P28" i="79"/>
  <c r="P230" i="79"/>
  <c r="P21" i="79"/>
  <c r="P82" i="79"/>
  <c r="P37" i="79"/>
  <c r="P188" i="79"/>
  <c r="P347" i="79"/>
  <c r="P129" i="79"/>
  <c r="P257" i="79"/>
  <c r="P22" i="79"/>
  <c r="P173" i="79"/>
  <c r="P349" i="79"/>
  <c r="P341" i="79"/>
  <c r="P24" i="79"/>
  <c r="P289" i="79"/>
  <c r="P11" i="79"/>
  <c r="P314" i="79"/>
  <c r="P40" i="79"/>
  <c r="P240" i="79"/>
  <c r="P220" i="79"/>
  <c r="P105" i="79"/>
  <c r="P267" i="79"/>
  <c r="P325" i="79"/>
  <c r="P33" i="79"/>
  <c r="P138" i="79"/>
  <c r="P116" i="79"/>
  <c r="P27" i="79"/>
  <c r="P93" i="79"/>
  <c r="P206" i="79"/>
  <c r="P74" i="79"/>
  <c r="P253" i="79"/>
  <c r="P118" i="79"/>
  <c r="P81" i="79"/>
  <c r="P145" i="79"/>
  <c r="X309" i="79"/>
  <c r="X43" i="79"/>
  <c r="X248" i="79"/>
  <c r="X77" i="79"/>
  <c r="X190" i="79"/>
  <c r="X321" i="79"/>
  <c r="X217" i="79"/>
  <c r="X348" i="79"/>
  <c r="X27" i="79"/>
  <c r="X96" i="79"/>
  <c r="X74" i="79"/>
  <c r="X140" i="79"/>
  <c r="X31" i="79"/>
  <c r="X180" i="79"/>
  <c r="X113" i="79"/>
  <c r="X119" i="79"/>
  <c r="X253" i="79"/>
  <c r="X189" i="79"/>
  <c r="X131" i="79"/>
  <c r="X213" i="79"/>
  <c r="X58" i="79"/>
  <c r="X38" i="79"/>
  <c r="X267" i="79"/>
  <c r="X206" i="79"/>
  <c r="X105" i="79"/>
  <c r="X97" i="79"/>
  <c r="X255" i="79"/>
  <c r="X85" i="79"/>
  <c r="X30" i="79"/>
  <c r="X300" i="79"/>
  <c r="X324" i="79"/>
  <c r="X14" i="79"/>
  <c r="X125" i="79"/>
  <c r="X20" i="79"/>
  <c r="X333" i="79"/>
  <c r="P195" i="79"/>
  <c r="P176" i="79"/>
  <c r="P53" i="79"/>
  <c r="P186" i="79"/>
  <c r="P161" i="79"/>
  <c r="P122" i="79"/>
  <c r="P84" i="79"/>
  <c r="P194" i="79"/>
  <c r="P12" i="79"/>
  <c r="P304" i="79"/>
  <c r="P251" i="79"/>
  <c r="P281" i="79"/>
  <c r="P20" i="79"/>
  <c r="P16" i="79"/>
  <c r="P8" i="79"/>
  <c r="P182" i="79"/>
  <c r="P327" i="79"/>
  <c r="P49" i="79"/>
  <c r="P46" i="79"/>
  <c r="P201" i="79"/>
  <c r="P114" i="79"/>
  <c r="P76" i="79"/>
  <c r="P199" i="79"/>
  <c r="P127" i="79"/>
  <c r="P331" i="79"/>
  <c r="P39" i="79"/>
  <c r="P287" i="79"/>
  <c r="P343" i="79"/>
  <c r="P154" i="79"/>
  <c r="P338" i="79"/>
  <c r="P125" i="79"/>
  <c r="P135" i="79"/>
  <c r="P309" i="79"/>
  <c r="P60" i="79"/>
  <c r="P85" i="79"/>
  <c r="P321" i="79"/>
  <c r="P280" i="79"/>
  <c r="P181" i="79"/>
  <c r="P144" i="79"/>
  <c r="P288" i="79"/>
  <c r="P167" i="79"/>
  <c r="P112" i="79"/>
  <c r="P222" i="79"/>
  <c r="P320" i="79"/>
  <c r="P297" i="79"/>
  <c r="P42" i="79"/>
  <c r="P254" i="79"/>
  <c r="P83" i="79"/>
  <c r="P192" i="79"/>
  <c r="P294" i="79"/>
  <c r="P120" i="79"/>
  <c r="P50" i="79"/>
  <c r="P306" i="79"/>
  <c r="P193" i="79"/>
  <c r="P208" i="79"/>
  <c r="P345" i="79"/>
  <c r="P337" i="79"/>
  <c r="P283" i="79"/>
  <c r="P177" i="79"/>
  <c r="P171" i="79"/>
  <c r="P56" i="79"/>
  <c r="P18" i="79"/>
  <c r="P180" i="79"/>
  <c r="P141" i="79"/>
  <c r="P43" i="79"/>
  <c r="P96" i="79"/>
  <c r="P312" i="79"/>
  <c r="P271" i="79"/>
  <c r="P174" i="79"/>
  <c r="P319" i="79"/>
  <c r="P239" i="79"/>
  <c r="P228" i="79"/>
  <c r="P59" i="79"/>
  <c r="P205" i="79"/>
  <c r="P204" i="79"/>
  <c r="P302" i="79"/>
  <c r="P322" i="79"/>
  <c r="P198" i="79"/>
  <c r="P226" i="79"/>
  <c r="P90" i="79"/>
  <c r="P224" i="79"/>
  <c r="P299" i="79"/>
  <c r="P47" i="79"/>
  <c r="P10" i="79"/>
  <c r="P123" i="79"/>
  <c r="P64" i="79"/>
  <c r="P147" i="79"/>
  <c r="P139" i="79"/>
  <c r="P296" i="79"/>
  <c r="P48" i="79"/>
  <c r="P14" i="79"/>
  <c r="P351" i="79"/>
  <c r="P110" i="79"/>
  <c r="P162" i="79"/>
  <c r="P88" i="79"/>
  <c r="P196" i="79"/>
  <c r="P23" i="79"/>
  <c r="P111" i="79"/>
  <c r="P307" i="79"/>
  <c r="P258" i="79"/>
  <c r="P265" i="79"/>
  <c r="P119" i="79"/>
  <c r="P291" i="79"/>
  <c r="P335" i="79"/>
  <c r="P92" i="79"/>
  <c r="P326" i="79"/>
  <c r="P131" i="79"/>
  <c r="P219" i="79"/>
  <c r="P168" i="79"/>
  <c r="P54" i="79"/>
  <c r="P311" i="79"/>
  <c r="P67" i="79"/>
  <c r="P63" i="79"/>
  <c r="P7" i="79"/>
  <c r="P207" i="79"/>
  <c r="P94" i="79"/>
  <c r="P336" i="79"/>
  <c r="P264" i="79"/>
  <c r="P273" i="79"/>
  <c r="P134" i="79"/>
  <c r="P213" i="79"/>
  <c r="P137" i="79"/>
  <c r="P241" i="79"/>
  <c r="P70" i="79"/>
  <c r="P310" i="79"/>
  <c r="P260" i="79"/>
  <c r="P35" i="79"/>
  <c r="P274" i="79"/>
  <c r="P231" i="79"/>
  <c r="P69" i="79"/>
  <c r="P266" i="79"/>
  <c r="P149" i="79"/>
  <c r="P317" i="79"/>
  <c r="P286" i="79"/>
  <c r="P227" i="79"/>
  <c r="P26" i="79"/>
  <c r="P276" i="79"/>
  <c r="P155" i="79"/>
  <c r="P245" i="79"/>
  <c r="P352" i="79"/>
  <c r="P184" i="79"/>
  <c r="P13" i="79"/>
  <c r="P305" i="79"/>
  <c r="P78" i="79"/>
  <c r="P356" i="79"/>
  <c r="P293" i="79"/>
  <c r="P106" i="79"/>
  <c r="P301" i="79"/>
  <c r="P41" i="79"/>
  <c r="P101" i="79"/>
  <c r="P316" i="79"/>
  <c r="P170" i="79"/>
  <c r="P152" i="79"/>
  <c r="P126" i="79"/>
  <c r="P25" i="79"/>
  <c r="P51" i="79"/>
  <c r="P323" i="79"/>
  <c r="P79" i="79"/>
  <c r="P340" i="79"/>
  <c r="P353" i="79"/>
  <c r="P142" i="79"/>
  <c r="P237" i="79"/>
  <c r="P95" i="79"/>
  <c r="P229" i="79"/>
  <c r="P217" i="79"/>
  <c r="P313" i="79"/>
  <c r="P324" i="79"/>
  <c r="P65" i="79"/>
  <c r="P189" i="79"/>
  <c r="P140" i="79"/>
  <c r="P153" i="79"/>
  <c r="P178" i="79"/>
  <c r="P146" i="79"/>
  <c r="P61" i="79"/>
  <c r="P150" i="79"/>
  <c r="P284" i="79"/>
  <c r="P104" i="79"/>
  <c r="P115" i="79"/>
  <c r="P52" i="79"/>
  <c r="P298" i="79"/>
  <c r="P197" i="79"/>
  <c r="P87" i="79"/>
  <c r="P282" i="79"/>
  <c r="P259" i="79"/>
  <c r="P107" i="79"/>
  <c r="P342" i="79"/>
  <c r="P100" i="79"/>
  <c r="P209" i="79"/>
  <c r="P252" i="79"/>
  <c r="P223" i="79"/>
  <c r="P242" i="79"/>
  <c r="P183" i="79"/>
  <c r="P157" i="79"/>
  <c r="P55" i="79"/>
  <c r="P332" i="79"/>
  <c r="P333" i="79"/>
  <c r="P148" i="79"/>
  <c r="P247" i="79"/>
  <c r="P44" i="79"/>
  <c r="P300" i="79"/>
  <c r="P210" i="79"/>
  <c r="P261" i="79"/>
  <c r="P355" i="79"/>
  <c r="P303" i="79"/>
  <c r="P221" i="79"/>
  <c r="P277" i="79"/>
  <c r="P29" i="79"/>
  <c r="P244" i="79"/>
  <c r="P292" i="79"/>
  <c r="P256" i="79"/>
  <c r="P262" i="79"/>
  <c r="P243" i="79"/>
  <c r="P350" i="79"/>
  <c r="P246" i="79"/>
  <c r="P190" i="79"/>
  <c r="P15" i="79"/>
  <c r="P113" i="79"/>
  <c r="P73" i="79"/>
  <c r="P158" i="79"/>
  <c r="P151" i="79"/>
  <c r="P89" i="79"/>
  <c r="P234" i="79"/>
  <c r="P278" i="79"/>
  <c r="P344" i="79"/>
  <c r="P232" i="79"/>
  <c r="P165" i="79"/>
  <c r="P191" i="79"/>
  <c r="P17" i="79"/>
  <c r="P268" i="79"/>
  <c r="P328" i="79"/>
  <c r="P272" i="79"/>
  <c r="P216" i="79"/>
  <c r="P99" i="79"/>
  <c r="P117" i="79"/>
  <c r="P270" i="79"/>
  <c r="P357" i="79"/>
  <c r="P86" i="79"/>
  <c r="P156" i="79"/>
  <c r="P143" i="79"/>
  <c r="P215" i="79"/>
  <c r="P354" i="79"/>
  <c r="P330" i="79"/>
  <c r="P179" i="79"/>
  <c r="P315" i="79"/>
  <c r="P97" i="79"/>
  <c r="P38" i="79"/>
  <c r="P121" i="79"/>
  <c r="P255" i="79"/>
  <c r="P32" i="79"/>
  <c r="P295" i="79"/>
  <c r="P212" i="79"/>
  <c r="P75" i="79"/>
  <c r="P263" i="79"/>
  <c r="P329" i="79"/>
  <c r="P238" i="79"/>
  <c r="P9" i="79"/>
  <c r="P58" i="79"/>
  <c r="P160" i="79"/>
  <c r="P318" i="79"/>
  <c r="P249" i="79"/>
  <c r="P68" i="79"/>
  <c r="P248" i="79"/>
  <c r="P348" i="79"/>
  <c r="P285" i="79"/>
  <c r="P275" i="79"/>
  <c r="P308" i="79"/>
  <c r="P169" i="79"/>
  <c r="P66" i="79"/>
  <c r="P202" i="79"/>
  <c r="P235" i="79"/>
  <c r="P334" i="79"/>
  <c r="P71" i="79"/>
  <c r="P214" i="79"/>
  <c r="P136" i="79"/>
  <c r="P103" i="79"/>
  <c r="P346" i="79"/>
  <c r="P62" i="79"/>
  <c r="P133" i="79"/>
  <c r="P130" i="79"/>
  <c r="P175" i="79"/>
  <c r="P233" i="79"/>
  <c r="P45" i="79"/>
  <c r="P36" i="79"/>
  <c r="P30" i="79"/>
  <c r="P77" i="79"/>
  <c r="P200" i="79"/>
  <c r="P6" i="79"/>
  <c r="P19" i="79"/>
  <c r="P225" i="79"/>
  <c r="P187" i="79"/>
  <c r="P211" i="79"/>
  <c r="P185" i="79"/>
  <c r="P128" i="79"/>
  <c r="P164" i="79"/>
  <c r="P108" i="79"/>
  <c r="P218" i="79"/>
  <c r="P163" i="79"/>
  <c r="P34" i="79"/>
  <c r="P31" i="79"/>
  <c r="P91" i="79"/>
  <c r="P358" i="79"/>
  <c r="P80" i="79"/>
  <c r="P102" i="79"/>
  <c r="P159" i="79"/>
  <c r="P236" i="79"/>
  <c r="P290" i="79"/>
  <c r="P269" i="79"/>
  <c r="N43" i="79"/>
  <c r="P172" i="79"/>
  <c r="P124" i="79"/>
  <c r="P132" i="79"/>
  <c r="X251" i="79"/>
  <c r="N245" i="79"/>
  <c r="N243" i="79"/>
  <c r="N344" i="79"/>
  <c r="N340" i="79"/>
  <c r="N331" i="79"/>
  <c r="X16" i="79"/>
  <c r="N237" i="79"/>
  <c r="N298" i="79"/>
  <c r="N154" i="79"/>
  <c r="N57" i="79"/>
  <c r="N282" i="79"/>
  <c r="N38" i="79"/>
  <c r="N342" i="79"/>
  <c r="N33" i="79"/>
  <c r="N305" i="79"/>
  <c r="N76" i="79"/>
  <c r="N307" i="79"/>
  <c r="N311" i="79"/>
  <c r="N207" i="79"/>
  <c r="N65" i="79"/>
  <c r="N200" i="79"/>
  <c r="N214" i="79"/>
  <c r="N266" i="79"/>
  <c r="N324" i="79"/>
  <c r="N312" i="79"/>
  <c r="N226" i="79"/>
  <c r="N306" i="79"/>
  <c r="N223" i="79"/>
  <c r="N242" i="79"/>
  <c r="N27" i="79"/>
  <c r="N201" i="79"/>
  <c r="N291" i="79"/>
  <c r="N251" i="79"/>
  <c r="N19" i="79"/>
  <c r="N86" i="79"/>
  <c r="N178" i="79"/>
  <c r="N263" i="79"/>
  <c r="N41" i="79"/>
  <c r="N142" i="79"/>
  <c r="N158" i="79"/>
  <c r="N14" i="79"/>
  <c r="N261" i="79"/>
  <c r="N77" i="79"/>
  <c r="X19" i="79"/>
  <c r="N133" i="79"/>
  <c r="N239" i="79"/>
  <c r="N107" i="79"/>
  <c r="N355" i="79"/>
  <c r="N234" i="79"/>
  <c r="N101" i="79"/>
  <c r="N252" i="79"/>
  <c r="N120" i="79"/>
  <c r="N71" i="79"/>
  <c r="N165" i="79"/>
  <c r="N350" i="79"/>
  <c r="N103" i="79"/>
  <c r="N157" i="79"/>
  <c r="N351" i="79"/>
  <c r="N301" i="79"/>
  <c r="N194" i="79"/>
  <c r="N18" i="79"/>
  <c r="N253" i="79"/>
  <c r="N56" i="79"/>
  <c r="N246" i="79"/>
  <c r="N217" i="79"/>
  <c r="N358" i="79"/>
  <c r="N182" i="79"/>
  <c r="N287" i="79"/>
  <c r="N23" i="79"/>
  <c r="N238" i="79"/>
  <c r="N35" i="79"/>
  <c r="N83" i="79"/>
  <c r="N104" i="79"/>
  <c r="N91" i="79"/>
  <c r="N213" i="79"/>
  <c r="N319" i="79"/>
  <c r="N168" i="79"/>
  <c r="N64" i="79"/>
  <c r="N24" i="79"/>
  <c r="N314" i="79"/>
  <c r="X139" i="79"/>
  <c r="N53" i="79"/>
  <c r="N156" i="79"/>
  <c r="N235" i="79"/>
  <c r="N302" i="79"/>
  <c r="N347" i="79"/>
  <c r="N113" i="79"/>
  <c r="N32" i="79"/>
  <c r="X254" i="79"/>
  <c r="X250" i="79"/>
  <c r="X268" i="79"/>
  <c r="N126" i="79"/>
  <c r="N11" i="79"/>
  <c r="N48" i="79"/>
  <c r="N150" i="79"/>
  <c r="N188" i="79"/>
  <c r="N318" i="79"/>
  <c r="N190" i="79"/>
  <c r="N308" i="79"/>
  <c r="N130" i="79"/>
  <c r="N220" i="79"/>
  <c r="N292" i="79"/>
  <c r="N73" i="79"/>
  <c r="N134" i="79"/>
  <c r="N72" i="79"/>
  <c r="N348" i="79"/>
  <c r="N164" i="79"/>
  <c r="N283" i="79"/>
  <c r="N346" i="79"/>
  <c r="N22" i="79"/>
  <c r="N84" i="79"/>
  <c r="N116" i="79"/>
  <c r="N345" i="79"/>
  <c r="N46" i="79"/>
  <c r="N278" i="79"/>
  <c r="N325" i="79"/>
  <c r="N175" i="79"/>
  <c r="N212" i="79"/>
  <c r="N146" i="79"/>
  <c r="N96" i="79"/>
  <c r="N215" i="79"/>
  <c r="N47" i="79"/>
  <c r="N123" i="79"/>
  <c r="N249" i="79"/>
  <c r="N264" i="79"/>
  <c r="N248" i="79"/>
  <c r="N209" i="79"/>
  <c r="N170" i="79"/>
  <c r="N127" i="79"/>
  <c r="N60" i="79"/>
  <c r="N259" i="79"/>
  <c r="N334" i="79"/>
  <c r="N85" i="79"/>
  <c r="N336" i="79"/>
  <c r="X304" i="79"/>
  <c r="N29" i="79"/>
  <c r="X244" i="79"/>
  <c r="X229" i="79"/>
  <c r="X150" i="79"/>
  <c r="N232" i="79"/>
  <c r="N197" i="79"/>
  <c r="N149" i="79"/>
  <c r="N191" i="79"/>
  <c r="N141" i="79"/>
  <c r="N285" i="79"/>
  <c r="N186" i="79"/>
  <c r="N293" i="79"/>
  <c r="N267" i="79"/>
  <c r="AC267" i="79" s="1"/>
  <c r="N106" i="79"/>
  <c r="N228" i="79"/>
  <c r="N196" i="79"/>
  <c r="N310" i="79"/>
  <c r="N25" i="79"/>
  <c r="N155" i="79"/>
  <c r="N216" i="79"/>
  <c r="N66" i="79"/>
  <c r="N81" i="79"/>
  <c r="X154" i="79"/>
  <c r="X308" i="79"/>
  <c r="N82" i="79"/>
  <c r="N97" i="79"/>
  <c r="N89" i="79"/>
  <c r="N205" i="79"/>
  <c r="N271" i="79"/>
  <c r="N339" i="79"/>
  <c r="N204" i="79"/>
  <c r="N352" i="79"/>
  <c r="N160" i="79"/>
  <c r="N181" i="79"/>
  <c r="N327" i="79"/>
  <c r="N152" i="79"/>
  <c r="N21" i="79"/>
  <c r="N131" i="79"/>
  <c r="N225" i="79"/>
  <c r="N258" i="79"/>
  <c r="N68" i="79"/>
  <c r="N52" i="79"/>
  <c r="N166" i="79"/>
  <c r="N189" i="79"/>
  <c r="N6" i="79"/>
  <c r="N247" i="79"/>
  <c r="N70" i="79"/>
  <c r="N202" i="79"/>
  <c r="N317" i="79"/>
  <c r="N92" i="79"/>
  <c r="X227" i="79"/>
  <c r="X262" i="79"/>
  <c r="X357" i="79"/>
  <c r="X285" i="79"/>
  <c r="X183" i="79"/>
  <c r="N185" i="79"/>
  <c r="N177" i="79"/>
  <c r="N122" i="79"/>
  <c r="N114" i="79"/>
  <c r="N227" i="79"/>
  <c r="N121" i="79"/>
  <c r="N290" i="79"/>
  <c r="X280" i="79"/>
  <c r="N219" i="79"/>
  <c r="N7" i="79"/>
  <c r="N119" i="79"/>
  <c r="N34" i="79"/>
  <c r="N67" i="79"/>
  <c r="X162" i="79"/>
  <c r="N315" i="79"/>
  <c r="N153" i="79"/>
  <c r="N343" i="79"/>
  <c r="N281" i="79"/>
  <c r="N323" i="79"/>
  <c r="N51" i="79"/>
  <c r="N349" i="79"/>
  <c r="N105" i="79"/>
  <c r="N55" i="79"/>
  <c r="N269" i="79"/>
  <c r="N333" i="79"/>
  <c r="N140" i="79"/>
  <c r="N183" i="79"/>
  <c r="N273" i="79"/>
  <c r="N115" i="79"/>
  <c r="N221" i="79"/>
  <c r="N255" i="79"/>
  <c r="N208" i="79"/>
  <c r="N10" i="79"/>
  <c r="N303" i="79"/>
  <c r="X274" i="79"/>
  <c r="N98" i="79"/>
  <c r="N224" i="79"/>
  <c r="N276" i="79"/>
  <c r="N330" i="79"/>
  <c r="N180" i="79"/>
  <c r="N80" i="79"/>
  <c r="N260" i="79"/>
  <c r="N30" i="79"/>
  <c r="X141" i="79"/>
  <c r="N62" i="79"/>
  <c r="N137" i="79"/>
  <c r="N8" i="79"/>
  <c r="N222" i="79"/>
  <c r="X93" i="79"/>
  <c r="X177" i="79"/>
  <c r="N59" i="79"/>
  <c r="N229" i="79"/>
  <c r="N17" i="79"/>
  <c r="N329" i="79"/>
  <c r="N268" i="79"/>
  <c r="N111" i="79"/>
  <c r="N338" i="79"/>
  <c r="N87" i="79"/>
  <c r="N112" i="79"/>
  <c r="N241" i="79"/>
  <c r="N187" i="79"/>
  <c r="N356" i="79"/>
  <c r="N357" i="79"/>
  <c r="N171" i="79"/>
  <c r="N148" i="79"/>
  <c r="N78" i="79"/>
  <c r="N90" i="79"/>
  <c r="N37" i="79"/>
  <c r="N313" i="79"/>
  <c r="N195" i="79"/>
  <c r="N139" i="79"/>
  <c r="N254" i="79"/>
  <c r="N109" i="79"/>
  <c r="N199" i="79"/>
  <c r="N286" i="79"/>
  <c r="N16" i="79"/>
  <c r="N193" i="79"/>
  <c r="N179" i="79"/>
  <c r="X170" i="79"/>
  <c r="N256" i="79"/>
  <c r="N12" i="79"/>
  <c r="N108" i="79"/>
  <c r="N145" i="79"/>
  <c r="N322" i="79"/>
  <c r="N320" i="79"/>
  <c r="X234" i="79"/>
  <c r="N54" i="79"/>
  <c r="N136" i="79"/>
  <c r="N102" i="79"/>
  <c r="N118" i="79"/>
  <c r="N289" i="79"/>
  <c r="N337" i="79"/>
  <c r="N304" i="79"/>
  <c r="N280" i="79"/>
  <c r="N63" i="79"/>
  <c r="N74" i="79"/>
  <c r="N192" i="79"/>
  <c r="N299" i="79"/>
  <c r="N274" i="79"/>
  <c r="N15" i="79"/>
  <c r="X94" i="79"/>
  <c r="N236" i="79"/>
  <c r="N265" i="79"/>
  <c r="N218" i="79"/>
  <c r="N250" i="79"/>
  <c r="N275" i="79"/>
  <c r="N31" i="79"/>
  <c r="N328" i="79"/>
  <c r="N174" i="79"/>
  <c r="N42" i="79"/>
  <c r="N288" i="79"/>
  <c r="N321" i="79"/>
  <c r="N316" i="79"/>
  <c r="N326" i="79"/>
  <c r="N49" i="79"/>
  <c r="N161" i="79"/>
  <c r="N143" i="79"/>
  <c r="N211" i="79"/>
  <c r="N151" i="79"/>
  <c r="N147" i="79"/>
  <c r="N210" i="79"/>
  <c r="N173" i="79"/>
  <c r="N257" i="79"/>
  <c r="N335" i="79"/>
  <c r="N230" i="79"/>
  <c r="N184" i="79"/>
  <c r="N88" i="79"/>
  <c r="N45" i="79"/>
  <c r="N20" i="79"/>
  <c r="N9" i="79"/>
  <c r="N125" i="79"/>
  <c r="AC125" i="79" s="1"/>
  <c r="N198" i="79"/>
  <c r="N135" i="79"/>
  <c r="N353" i="79"/>
  <c r="N341" i="79"/>
  <c r="N167" i="79"/>
  <c r="X101" i="79"/>
  <c r="N244" i="79"/>
  <c r="X330" i="79"/>
  <c r="N94" i="79"/>
  <c r="N231" i="79"/>
  <c r="N169" i="79"/>
  <c r="N61" i="79"/>
  <c r="N296" i="79"/>
  <c r="X188" i="79"/>
  <c r="N284" i="79"/>
  <c r="N79" i="79"/>
  <c r="X322" i="79"/>
  <c r="X22" i="79"/>
  <c r="X191" i="79"/>
  <c r="X350" i="79"/>
  <c r="X341" i="79"/>
  <c r="N295" i="79"/>
  <c r="N26" i="79"/>
  <c r="N203" i="79"/>
  <c r="N206" i="79"/>
  <c r="X200" i="79"/>
  <c r="N309" i="79"/>
  <c r="N128" i="79"/>
  <c r="N270" i="79"/>
  <c r="N163" i="79"/>
  <c r="N176" i="79"/>
  <c r="N99" i="79"/>
  <c r="N162" i="79"/>
  <c r="N50" i="79"/>
  <c r="N110" i="79"/>
  <c r="N233" i="79"/>
  <c r="X107" i="79"/>
  <c r="N39" i="79"/>
  <c r="N40" i="79"/>
  <c r="N240" i="79"/>
  <c r="N36" i="79"/>
  <c r="N58" i="79"/>
  <c r="X218" i="79"/>
  <c r="N262" i="79"/>
  <c r="N332" i="79"/>
  <c r="N95" i="79"/>
  <c r="N272" i="79"/>
  <c r="N294" i="79"/>
  <c r="N100" i="79"/>
  <c r="N69" i="79"/>
  <c r="N44" i="79"/>
  <c r="N129" i="79"/>
  <c r="N93" i="79"/>
  <c r="N13" i="79"/>
  <c r="N277" i="79"/>
  <c r="N354" i="79"/>
  <c r="N124" i="79"/>
  <c r="N28" i="79"/>
  <c r="N117" i="79"/>
  <c r="N300" i="79"/>
  <c r="N75" i="79"/>
  <c r="N138" i="79"/>
  <c r="N144" i="79"/>
  <c r="N279" i="79"/>
  <c r="N297" i="79"/>
  <c r="N132" i="79"/>
  <c r="N159" i="79"/>
  <c r="N172" i="79"/>
  <c r="X193" i="79"/>
  <c r="X128" i="79"/>
  <c r="X269" i="79"/>
  <c r="X56" i="79"/>
  <c r="X160" i="79"/>
  <c r="X230" i="79"/>
  <c r="X305" i="79"/>
  <c r="X152" i="79"/>
  <c r="X7" i="79"/>
  <c r="X135" i="79"/>
  <c r="X199" i="79"/>
  <c r="X143" i="79"/>
  <c r="X205" i="79"/>
  <c r="X68" i="79"/>
  <c r="X144" i="79"/>
  <c r="X13" i="79"/>
  <c r="X339" i="79"/>
  <c r="X338" i="79"/>
  <c r="AC338" i="79" s="1"/>
  <c r="X329" i="79"/>
  <c r="X172" i="79"/>
  <c r="X184" i="79"/>
  <c r="X196" i="79"/>
  <c r="X261" i="79"/>
  <c r="X157" i="79"/>
  <c r="X52" i="79"/>
  <c r="X282" i="79"/>
  <c r="X48" i="79"/>
  <c r="X40" i="79"/>
  <c r="X201" i="79"/>
  <c r="X204" i="79"/>
  <c r="X334" i="79"/>
  <c r="X91" i="79"/>
  <c r="X327" i="79"/>
  <c r="X352" i="79"/>
  <c r="X165" i="79"/>
  <c r="X209" i="79"/>
  <c r="X290" i="79"/>
  <c r="X207" i="79"/>
  <c r="X225" i="79"/>
  <c r="X168" i="79"/>
  <c r="AC168" i="79" s="1"/>
  <c r="X115" i="79"/>
  <c r="X289" i="79"/>
  <c r="X337" i="79"/>
  <c r="X151" i="79"/>
  <c r="X326" i="79"/>
  <c r="X233" i="79"/>
  <c r="X278" i="79"/>
  <c r="X65" i="79"/>
  <c r="X265" i="79"/>
  <c r="X260" i="79"/>
  <c r="X319" i="79"/>
  <c r="X347" i="79"/>
  <c r="X303" i="79"/>
  <c r="X297" i="79"/>
  <c r="X99" i="79"/>
  <c r="X132" i="79"/>
  <c r="X103" i="79"/>
  <c r="X287" i="79"/>
  <c r="X243" i="79"/>
  <c r="X137" i="79"/>
  <c r="X104" i="79"/>
  <c r="X320" i="79"/>
  <c r="X332" i="79"/>
  <c r="X60" i="79"/>
  <c r="X12" i="79"/>
  <c r="X57" i="79"/>
  <c r="X208" i="79"/>
  <c r="X163" i="79"/>
  <c r="X72" i="79"/>
  <c r="X257" i="79"/>
  <c r="X211" i="79"/>
  <c r="X121" i="79"/>
  <c r="X294" i="79"/>
  <c r="X236" i="79"/>
  <c r="X33" i="79"/>
  <c r="X315" i="79"/>
  <c r="X178" i="79"/>
  <c r="X118" i="79"/>
  <c r="X345" i="79"/>
  <c r="X317" i="79"/>
  <c r="X311" i="79"/>
  <c r="X222" i="79"/>
  <c r="X108" i="79"/>
  <c r="X55" i="79"/>
  <c r="X301" i="79"/>
  <c r="X89" i="79"/>
  <c r="X288" i="79"/>
  <c r="X110" i="79"/>
  <c r="X59" i="79"/>
  <c r="X147" i="79"/>
  <c r="X112" i="79"/>
  <c r="X238" i="79"/>
  <c r="X346" i="79"/>
  <c r="X335" i="79"/>
  <c r="X23" i="79"/>
  <c r="X235" i="79"/>
  <c r="X242" i="79"/>
  <c r="X24" i="79"/>
  <c r="AC24" i="79" s="1"/>
  <c r="X284" i="79"/>
  <c r="X82" i="79"/>
  <c r="X273" i="79"/>
  <c r="X312" i="79"/>
  <c r="X270" i="79"/>
  <c r="X316" i="79"/>
  <c r="X100" i="79"/>
  <c r="X340" i="79"/>
  <c r="X167" i="79"/>
  <c r="X49" i="79"/>
  <c r="X279" i="79"/>
  <c r="X73" i="79"/>
  <c r="X175" i="79"/>
  <c r="X87" i="79"/>
  <c r="X114" i="79"/>
  <c r="X11" i="79"/>
  <c r="X41" i="79"/>
  <c r="X71" i="79"/>
  <c r="X83" i="79"/>
  <c r="X246" i="79"/>
  <c r="X182" i="79"/>
  <c r="X171" i="79"/>
  <c r="X328" i="79"/>
  <c r="X226" i="79"/>
  <c r="X67" i="79"/>
  <c r="X70" i="79"/>
  <c r="X271" i="79"/>
  <c r="X117" i="79"/>
  <c r="X34" i="79"/>
  <c r="X136" i="79"/>
  <c r="X32" i="79"/>
  <c r="X263" i="79"/>
  <c r="X35" i="79"/>
  <c r="X10" i="79"/>
  <c r="X61" i="79"/>
  <c r="X283" i="79"/>
  <c r="X155" i="79"/>
  <c r="X174" i="79"/>
  <c r="X159" i="79"/>
  <c r="X81" i="79"/>
  <c r="X259" i="79"/>
  <c r="X79" i="79"/>
  <c r="AC79" i="79" s="1"/>
  <c r="X307" i="79"/>
  <c r="X142" i="79"/>
  <c r="X29" i="79"/>
  <c r="X145" i="79"/>
  <c r="X310" i="79"/>
  <c r="X18" i="79"/>
  <c r="X258" i="79"/>
  <c r="X126" i="79"/>
  <c r="X344" i="79"/>
  <c r="X232" i="79"/>
  <c r="X28" i="79"/>
  <c r="X281" i="79"/>
  <c r="X187" i="79"/>
  <c r="X78" i="79"/>
  <c r="X129" i="79"/>
  <c r="X256" i="79"/>
  <c r="X237" i="79"/>
  <c r="X296" i="79"/>
  <c r="X353" i="79"/>
  <c r="X349" i="79"/>
  <c r="X123" i="79"/>
  <c r="X106" i="79"/>
  <c r="X286" i="79"/>
  <c r="X231" i="79"/>
  <c r="X272" i="79"/>
  <c r="X66" i="79"/>
  <c r="X75" i="79"/>
  <c r="X120" i="79"/>
  <c r="X323" i="79"/>
  <c r="X148" i="79"/>
  <c r="X127" i="79"/>
  <c r="X325" i="79"/>
  <c r="X318" i="79"/>
  <c r="X54" i="79"/>
  <c r="X36" i="79"/>
  <c r="X292" i="79"/>
  <c r="X124" i="79"/>
  <c r="X186" i="79"/>
  <c r="X39" i="79"/>
  <c r="X212" i="79"/>
  <c r="X138" i="79"/>
  <c r="X299" i="79"/>
  <c r="X215" i="79"/>
  <c r="X176" i="79"/>
  <c r="X92" i="79"/>
  <c r="X26" i="79"/>
  <c r="X109" i="79"/>
  <c r="X21" i="79"/>
  <c r="X331" i="79"/>
  <c r="X95" i="79"/>
  <c r="X76" i="79"/>
  <c r="X47" i="79"/>
  <c r="X102" i="79"/>
  <c r="X336" i="79"/>
  <c r="X111" i="79"/>
  <c r="X146" i="79"/>
  <c r="X249" i="79"/>
  <c r="X134" i="79"/>
  <c r="X46" i="79"/>
  <c r="X247" i="79"/>
  <c r="AC247" i="79" s="1"/>
  <c r="X90" i="79"/>
  <c r="X37" i="79"/>
  <c r="X122" i="79"/>
  <c r="X45" i="79"/>
  <c r="X203" i="79"/>
  <c r="X202" i="79"/>
  <c r="X62" i="79"/>
  <c r="X166" i="79"/>
  <c r="X86" i="79"/>
  <c r="X15" i="79"/>
  <c r="X355" i="79"/>
  <c r="X169" i="79"/>
  <c r="X153" i="79"/>
  <c r="X306" i="79"/>
  <c r="X252" i="79"/>
  <c r="X295" i="79"/>
  <c r="X239" i="79"/>
  <c r="X224" i="79"/>
  <c r="X63" i="79"/>
  <c r="X276" i="79"/>
  <c r="X80" i="79"/>
  <c r="X293" i="79"/>
  <c r="X149" i="79"/>
  <c r="AC149" i="79" s="1"/>
  <c r="X228" i="79"/>
  <c r="X198" i="79"/>
  <c r="X161" i="79"/>
  <c r="X342" i="79"/>
  <c r="X64" i="79"/>
  <c r="AC64" i="79" s="1"/>
  <c r="X223" i="79"/>
  <c r="X88" i="79"/>
  <c r="X9" i="79"/>
  <c r="X302" i="79"/>
  <c r="X50" i="79"/>
  <c r="X156" i="79"/>
  <c r="X240" i="79"/>
  <c r="X42" i="79"/>
  <c r="X69" i="79"/>
  <c r="X173" i="79"/>
  <c r="X343" i="79"/>
  <c r="X6" i="79"/>
  <c r="X158" i="79"/>
  <c r="X291" i="79"/>
  <c r="X313" i="79"/>
  <c r="X354" i="79"/>
  <c r="X266" i="79"/>
  <c r="X179" i="79"/>
  <c r="X194" i="79"/>
  <c r="X277" i="79"/>
  <c r="X298" i="79"/>
  <c r="X275" i="79"/>
  <c r="X351" i="79"/>
  <c r="X130" i="79"/>
  <c r="X214" i="79"/>
  <c r="X133" i="79"/>
  <c r="X221" i="79"/>
  <c r="X219" i="79"/>
  <c r="X84" i="79"/>
  <c r="X25" i="79"/>
  <c r="X356" i="79"/>
  <c r="X17" i="79"/>
  <c r="X358" i="79"/>
  <c r="X314" i="79"/>
  <c r="X44" i="79"/>
  <c r="X245" i="79"/>
  <c r="X8" i="79"/>
  <c r="X51" i="79"/>
  <c r="X216" i="79"/>
  <c r="X185" i="79"/>
  <c r="X192" i="79"/>
  <c r="X181" i="79"/>
  <c r="X195" i="79"/>
  <c r="X210" i="79"/>
  <c r="X98" i="79"/>
  <c r="X264" i="79"/>
  <c r="X197" i="79"/>
  <c r="X116" i="79"/>
  <c r="X53" i="79"/>
  <c r="X220" i="79"/>
  <c r="X164" i="79"/>
  <c r="X241" i="79"/>
  <c r="AC27" i="79"/>
  <c r="AC347" i="79" l="1"/>
  <c r="AC289" i="79"/>
  <c r="AC22" i="79"/>
  <c r="AC16" i="79"/>
  <c r="AC204" i="79"/>
  <c r="AC153" i="79"/>
  <c r="AC212" i="79"/>
  <c r="AC231" i="79"/>
  <c r="AC33" i="79"/>
  <c r="AC53" i="79"/>
  <c r="AC222" i="79"/>
  <c r="AC150" i="79"/>
  <c r="AC271" i="79"/>
  <c r="AC302" i="79"/>
  <c r="AC120" i="79"/>
  <c r="AC171" i="79"/>
  <c r="AC251" i="79"/>
  <c r="AC99" i="79"/>
  <c r="AC257" i="79"/>
  <c r="AC52" i="79"/>
  <c r="AC312" i="79"/>
  <c r="AC203" i="79"/>
  <c r="AC318" i="79"/>
  <c r="AC307" i="79"/>
  <c r="AC72" i="79"/>
  <c r="AC240" i="79"/>
  <c r="AC122" i="79"/>
  <c r="AC286" i="79"/>
  <c r="AC25" i="79"/>
  <c r="AC245" i="79"/>
  <c r="AC145" i="79"/>
  <c r="AC181" i="79"/>
  <c r="AC311" i="79"/>
  <c r="AC105" i="79"/>
  <c r="AC37" i="79"/>
  <c r="AC98" i="79"/>
  <c r="AC241" i="79"/>
  <c r="AC166" i="79"/>
  <c r="AC47" i="79"/>
  <c r="AC46" i="79"/>
  <c r="AC283" i="79"/>
  <c r="AC294" i="79"/>
  <c r="AC253" i="79"/>
  <c r="AC232" i="79"/>
  <c r="AC59" i="79"/>
  <c r="AC327" i="79"/>
  <c r="AC38" i="79"/>
  <c r="AC31" i="79"/>
  <c r="AC256" i="79"/>
  <c r="AC49" i="79"/>
  <c r="AC111" i="79"/>
  <c r="AC155" i="79"/>
  <c r="AC293" i="79"/>
  <c r="AC92" i="79"/>
  <c r="AC214" i="79"/>
  <c r="AC104" i="79"/>
  <c r="AC224" i="79"/>
  <c r="AC292" i="79"/>
  <c r="AC235" i="79"/>
  <c r="AC195" i="79"/>
  <c r="AC309" i="79"/>
  <c r="AC57" i="79"/>
  <c r="AC112" i="79"/>
  <c r="AC157" i="79"/>
  <c r="AC34" i="79"/>
  <c r="AC296" i="79"/>
  <c r="AC167" i="79"/>
  <c r="AC165" i="79"/>
  <c r="AC136" i="79"/>
  <c r="AC75" i="79"/>
  <c r="AC45" i="79"/>
  <c r="AC337" i="79"/>
  <c r="AC140" i="79"/>
  <c r="AC101" i="79"/>
  <c r="AC328" i="79"/>
  <c r="AC60" i="79"/>
  <c r="AC261" i="79"/>
  <c r="AC208" i="79"/>
  <c r="AC48" i="79"/>
  <c r="AC269" i="79"/>
  <c r="AC270" i="79"/>
  <c r="AC332" i="79"/>
  <c r="AC225" i="79"/>
  <c r="AC234" i="79"/>
  <c r="AC58" i="79"/>
  <c r="AC339" i="79"/>
  <c r="AC200" i="79"/>
  <c r="AC211" i="79"/>
  <c r="AC137" i="79"/>
  <c r="AC66" i="79"/>
  <c r="AC30" i="79"/>
  <c r="AC229" i="79"/>
  <c r="AC320" i="79"/>
  <c r="AC321" i="79"/>
  <c r="AC113" i="79"/>
  <c r="AC91" i="79"/>
  <c r="AC23" i="79"/>
  <c r="AC297" i="79"/>
  <c r="AC179" i="79"/>
  <c r="AC223" i="79"/>
  <c r="AC249" i="79"/>
  <c r="AC178" i="79"/>
  <c r="AC276" i="79"/>
  <c r="AC21" i="79"/>
  <c r="AC126" i="79"/>
  <c r="AC70" i="79"/>
  <c r="AC169" i="79"/>
  <c r="AC356" i="79"/>
  <c r="AC351" i="79"/>
  <c r="AC258" i="79"/>
  <c r="AC243" i="79"/>
  <c r="AC319" i="79"/>
  <c r="AC329" i="79"/>
  <c r="AC42" i="79"/>
  <c r="AC325" i="79"/>
  <c r="AC51" i="79"/>
  <c r="AC186" i="79"/>
  <c r="AC236" i="79"/>
  <c r="AC287" i="79"/>
  <c r="AC220" i="79"/>
  <c r="AC81" i="79"/>
  <c r="AC74" i="79"/>
  <c r="AC248" i="79"/>
  <c r="AC93" i="79"/>
  <c r="AC43" i="79"/>
  <c r="AC85" i="79"/>
  <c r="AC50" i="79"/>
  <c r="AC213" i="79"/>
  <c r="AC333" i="79"/>
  <c r="AC14" i="79"/>
  <c r="AC206" i="79"/>
  <c r="AC119" i="79"/>
  <c r="AC348" i="79"/>
  <c r="AC304" i="79"/>
  <c r="AC189" i="79"/>
  <c r="AC96" i="79"/>
  <c r="AC357" i="79"/>
  <c r="AC131" i="79"/>
  <c r="AC162" i="79"/>
  <c r="AC128" i="79"/>
  <c r="AC129" i="79"/>
  <c r="AC262" i="79"/>
  <c r="AC233" i="79"/>
  <c r="AC61" i="79"/>
  <c r="AC341" i="79"/>
  <c r="AC265" i="79"/>
  <c r="AC63" i="79"/>
  <c r="AC54" i="79"/>
  <c r="AC268" i="79"/>
  <c r="AC290" i="79"/>
  <c r="AC346" i="79"/>
  <c r="AC94" i="79"/>
  <c r="AC279" i="79"/>
  <c r="AC144" i="79"/>
  <c r="AC354" i="79"/>
  <c r="AC40" i="79"/>
  <c r="AC26" i="79"/>
  <c r="AC284" i="79"/>
  <c r="AC244" i="79"/>
  <c r="AC9" i="79"/>
  <c r="AC173" i="79"/>
  <c r="AC326" i="79"/>
  <c r="AC275" i="79"/>
  <c r="AC299" i="79"/>
  <c r="AC118" i="79"/>
  <c r="AC78" i="79"/>
  <c r="AC260" i="79"/>
  <c r="AC303" i="79"/>
  <c r="AC7" i="79"/>
  <c r="AC177" i="79"/>
  <c r="AC160" i="79"/>
  <c r="AC82" i="79"/>
  <c r="AC141" i="79"/>
  <c r="AC170" i="79"/>
  <c r="AC116" i="79"/>
  <c r="AC134" i="79"/>
  <c r="AC188" i="79"/>
  <c r="AC32" i="79"/>
  <c r="AC314" i="79"/>
  <c r="AC83" i="79"/>
  <c r="AC246" i="79"/>
  <c r="AC103" i="79"/>
  <c r="AC355" i="79"/>
  <c r="AC158" i="79"/>
  <c r="AC76" i="79"/>
  <c r="AC298" i="79"/>
  <c r="AC95" i="79"/>
  <c r="AC39" i="79"/>
  <c r="AC163" i="79"/>
  <c r="AC250" i="79"/>
  <c r="AC192" i="79"/>
  <c r="AC102" i="79"/>
  <c r="AC12" i="79"/>
  <c r="AC109" i="79"/>
  <c r="AC10" i="79"/>
  <c r="AC343" i="79"/>
  <c r="AC352" i="79"/>
  <c r="AC191" i="79"/>
  <c r="AC209" i="79"/>
  <c r="AC84" i="79"/>
  <c r="AC73" i="79"/>
  <c r="AC35" i="79"/>
  <c r="AC107" i="79"/>
  <c r="AC142" i="79"/>
  <c r="AC201" i="79"/>
  <c r="AC266" i="79"/>
  <c r="AC305" i="79"/>
  <c r="AC237" i="79"/>
  <c r="AC172" i="79"/>
  <c r="AC151" i="79"/>
  <c r="AC330" i="79"/>
  <c r="AC55" i="79"/>
  <c r="AC315" i="79"/>
  <c r="AC106" i="79"/>
  <c r="AC264" i="79"/>
  <c r="AC11" i="79"/>
  <c r="AC18" i="79"/>
  <c r="AC133" i="79"/>
  <c r="AC263" i="79"/>
  <c r="AC331" i="79"/>
  <c r="AC117" i="79"/>
  <c r="AC28" i="79"/>
  <c r="AC69" i="79"/>
  <c r="AC230" i="79"/>
  <c r="AC193" i="79"/>
  <c r="AC187" i="79"/>
  <c r="AC17" i="79"/>
  <c r="AC115" i="79"/>
  <c r="AC205" i="79"/>
  <c r="AC164" i="79"/>
  <c r="AC308" i="79"/>
  <c r="AC156" i="79"/>
  <c r="AC301" i="79"/>
  <c r="AC207" i="79"/>
  <c r="AC124" i="79"/>
  <c r="AC100" i="79"/>
  <c r="AC36" i="79"/>
  <c r="AC198" i="79"/>
  <c r="AC161" i="79"/>
  <c r="AC127" i="79"/>
  <c r="AC130" i="79"/>
  <c r="AC334" i="79"/>
  <c r="AC238" i="79"/>
  <c r="AC190" i="79"/>
  <c r="AC44" i="79"/>
  <c r="AC242" i="79"/>
  <c r="AC340" i="79"/>
  <c r="AC273" i="79"/>
  <c r="AC88" i="79"/>
  <c r="AC147" i="79"/>
  <c r="AC226" i="79"/>
  <c r="AC239" i="79"/>
  <c r="AC180" i="79"/>
  <c r="AC254" i="79"/>
  <c r="AC272" i="79"/>
  <c r="AC108" i="79"/>
  <c r="AC199" i="79"/>
  <c r="AC29" i="79"/>
  <c r="AC291" i="79"/>
  <c r="AC324" i="79"/>
  <c r="AC8" i="79"/>
  <c r="AC62" i="79"/>
  <c r="AC202" i="79"/>
  <c r="AC97" i="79"/>
  <c r="AC86" i="79"/>
  <c r="AC89" i="79"/>
  <c r="AC350" i="79"/>
  <c r="AC221" i="79"/>
  <c r="AC148" i="79"/>
  <c r="AC146" i="79"/>
  <c r="AC217" i="79"/>
  <c r="AC323" i="79"/>
  <c r="AC41" i="79"/>
  <c r="AC184" i="79"/>
  <c r="AC336" i="79"/>
  <c r="AC110" i="79"/>
  <c r="AC322" i="79"/>
  <c r="AC56" i="79"/>
  <c r="AC280" i="79"/>
  <c r="AC154" i="79"/>
  <c r="AC114" i="79"/>
  <c r="AC20" i="79"/>
  <c r="AC295" i="79"/>
  <c r="AC121" i="79"/>
  <c r="AC13" i="79"/>
  <c r="AC143" i="79"/>
  <c r="AC227" i="79"/>
  <c r="AC278" i="79"/>
  <c r="AC282" i="79"/>
  <c r="AC210" i="79"/>
  <c r="AC219" i="79"/>
  <c r="AC6" i="79"/>
  <c r="AC316" i="79"/>
  <c r="AC80" i="79"/>
  <c r="AC185" i="79"/>
  <c r="AC68" i="79"/>
  <c r="AC310" i="79"/>
  <c r="AC358" i="79"/>
  <c r="AC197" i="79"/>
  <c r="AC342" i="79"/>
  <c r="AC123" i="79"/>
  <c r="AC252" i="79"/>
  <c r="AC77" i="79"/>
  <c r="AC306" i="79"/>
  <c r="AC159" i="79"/>
  <c r="AC218" i="79"/>
  <c r="AC19" i="79"/>
  <c r="AC175" i="79"/>
  <c r="AC71" i="79"/>
  <c r="AC285" i="79"/>
  <c r="AC255" i="79"/>
  <c r="AC215" i="79"/>
  <c r="AC15" i="79"/>
  <c r="AC300" i="79"/>
  <c r="AC183" i="79"/>
  <c r="AC353" i="79"/>
  <c r="AC274" i="79"/>
  <c r="AC335" i="79"/>
  <c r="AC196" i="79"/>
  <c r="AC139" i="79"/>
  <c r="AC90" i="79"/>
  <c r="AC345" i="79"/>
  <c r="AC288" i="79"/>
  <c r="AC194" i="79"/>
  <c r="AC228" i="79"/>
  <c r="AC176" i="79"/>
  <c r="AC317" i="79"/>
  <c r="AC65" i="79"/>
  <c r="AC281" i="79"/>
  <c r="AC135" i="79"/>
  <c r="AC67" i="79"/>
  <c r="AC259" i="79"/>
  <c r="AC182" i="79"/>
  <c r="AC344" i="79"/>
  <c r="AC277" i="79"/>
  <c r="AC87" i="79"/>
  <c r="AC138" i="79"/>
  <c r="AC216" i="79"/>
  <c r="AC313" i="79"/>
  <c r="AC349" i="79"/>
  <c r="AC174" i="79"/>
  <c r="AC132" i="79"/>
  <c r="AC152" i="79"/>
</calcChain>
</file>

<file path=xl/sharedStrings.xml><?xml version="1.0" encoding="utf-8"?>
<sst xmlns="http://schemas.openxmlformats.org/spreadsheetml/2006/main" count="8199" uniqueCount="1463">
  <si>
    <t>TOTAL</t>
  </si>
  <si>
    <t>Say</t>
  </si>
  <si>
    <t>Mebleg</t>
  </si>
  <si>
    <t>Av. Amount</t>
  </si>
  <si>
    <t>Portfel</t>
  </si>
  <si>
    <t>Artim</t>
  </si>
  <si>
    <t>BAKIXANOV</t>
  </si>
  <si>
    <t>YASAMAL</t>
  </si>
  <si>
    <t>SUMQAYIT</t>
  </si>
  <si>
    <t>MEMAR</t>
  </si>
  <si>
    <t>AZADLIQ</t>
  </si>
  <si>
    <t>AZNEFT</t>
  </si>
  <si>
    <t>TOVUZ</t>
  </si>
  <si>
    <t>ZAQATALA</t>
  </si>
  <si>
    <t>QAX</t>
  </si>
  <si>
    <t>QUBA</t>
  </si>
  <si>
    <t>NIZAMI</t>
  </si>
  <si>
    <t>MICRO OFIS 1</t>
  </si>
  <si>
    <t>NEFTÇILƏR</t>
  </si>
  <si>
    <t>NƏSIMI</t>
  </si>
  <si>
    <t>ƏHMƏDLI</t>
  </si>
  <si>
    <t>BƏRDƏ</t>
  </si>
  <si>
    <t>CƏLILABAD</t>
  </si>
  <si>
    <t>MINGƏÇEVIR</t>
  </si>
  <si>
    <t>XAÇMAZ</t>
  </si>
  <si>
    <t>ŞIRVAN</t>
  </si>
  <si>
    <t>Zona</t>
  </si>
  <si>
    <t>Filial</t>
  </si>
  <si>
    <t>PKID</t>
  </si>
  <si>
    <t>Yusifov Taliman Ibrahim</t>
  </si>
  <si>
    <t>Yusifli Eyvaz Eyvaz</t>
  </si>
  <si>
    <t>Valizade Sahriyar Oktay</t>
  </si>
  <si>
    <t>Isayev Ramin Ramiz</t>
  </si>
  <si>
    <t>Mustafayev Elnur Qasim</t>
  </si>
  <si>
    <t>Cafarov Afqan Elxan</t>
  </si>
  <si>
    <t>Miriyev Adil Mirmohsum</t>
  </si>
  <si>
    <t>Qarayev Elsan Elsad</t>
  </si>
  <si>
    <t>Alakbarov Aqil Qulu</t>
  </si>
  <si>
    <t>Qarayev Taryel Qara</t>
  </si>
  <si>
    <t>Mammadov Fuad Zahid</t>
  </si>
  <si>
    <t>Mustafayev Nicat Safar</t>
  </si>
  <si>
    <t>Ismayilov Xaliq Rza</t>
  </si>
  <si>
    <t>Müştəri artimi</t>
  </si>
  <si>
    <t>KAM</t>
  </si>
  <si>
    <t>KM</t>
  </si>
  <si>
    <t>KKM</t>
  </si>
  <si>
    <t>Fehruzov Rovsan Tofiq</t>
  </si>
  <si>
    <t>Amrahov Ruslan Amrah</t>
  </si>
  <si>
    <t>KBM</t>
  </si>
  <si>
    <t>Alicanov Abdulali Alican</t>
  </si>
  <si>
    <t>Hamidli Ilkin Yengibar</t>
  </si>
  <si>
    <t>Əliyev Vusal Əvəzağa</t>
  </si>
  <si>
    <t>Ahmadov Agasif Şükür</t>
  </si>
  <si>
    <t>Mammadov Emin Sahib</t>
  </si>
  <si>
    <t>Haciyev Aziz Əhməd</t>
  </si>
  <si>
    <t>Mammadzade Orxan Famil</t>
  </si>
  <si>
    <t>Babirov Nizami Babir</t>
  </si>
  <si>
    <t>Salahov Subhan Farac</t>
  </si>
  <si>
    <t>Bahadurov Sanan Ikram</t>
  </si>
  <si>
    <t>Mammadov Cahid Matlab</t>
  </si>
  <si>
    <t>Zamanov Kanan Ilqar</t>
  </si>
  <si>
    <t>Huseynov Zamin Nasir</t>
  </si>
  <si>
    <t>Nagiyev Elnur Alaskar</t>
  </si>
  <si>
    <t>Valiyev Elsan Novruz</t>
  </si>
  <si>
    <t>Sadiyev Elvin Ramiz</t>
  </si>
  <si>
    <t>Abdullayev Sahin Sahib</t>
  </si>
  <si>
    <t>Maqsudov Elcin Balaqardas</t>
  </si>
  <si>
    <t>Musayev Azar Siyas</t>
  </si>
  <si>
    <t>Quliyev Qudrat Sardar</t>
  </si>
  <si>
    <t>Huseynov Nacmaddin Qorxmaz</t>
  </si>
  <si>
    <t>Ismixanov Allahverdi Elnur</t>
  </si>
  <si>
    <t>Rustamov Abulfaz Mammadali</t>
  </si>
  <si>
    <t>Hasanov Babir Sabir</t>
  </si>
  <si>
    <t>Mustafayev Sanan Cahangir</t>
  </si>
  <si>
    <t>Oruclu Ceyhun Ismixan</t>
  </si>
  <si>
    <t>Mammadov Elsan Xansuvar</t>
  </si>
  <si>
    <t>Mammadov ibrahim Mikayil</t>
  </si>
  <si>
    <t>Mammadzada Ulvi Faxraddin</t>
  </si>
  <si>
    <t>Qasimov Fuad Tahir</t>
  </si>
  <si>
    <t>Eldarova Aynura Xeyrulla</t>
  </si>
  <si>
    <t>Qasımov Xamiz Mübariz</t>
  </si>
  <si>
    <t>Mustafayev Fardar Mustafa</t>
  </si>
  <si>
    <t>Haciyev Elcin Nazir</t>
  </si>
  <si>
    <t>Niyazi Sanan Mubariz</t>
  </si>
  <si>
    <t>Hasanov Hamil Qalib</t>
  </si>
  <si>
    <t>Ahmadzada Elsan Hamid</t>
  </si>
  <si>
    <t>Ovsatov Ilkin Seyfaddin</t>
  </si>
  <si>
    <t>Musayev Togrul Movlud</t>
  </si>
  <si>
    <t>Bayramov Farid Sattar</t>
  </si>
  <si>
    <t>Racabov Vasif Matlab</t>
  </si>
  <si>
    <t>Aliyev Taleh Allahyar</t>
  </si>
  <si>
    <t>Nasirzade Saleh Mirtagi</t>
  </si>
  <si>
    <t>Ramazanov Fariz Rafiq</t>
  </si>
  <si>
    <t>Enizada Amrah Ismayil</t>
  </si>
  <si>
    <t>Alizada Nurlan Elxan</t>
  </si>
  <si>
    <t>Qurbanov Elsan Alakbar</t>
  </si>
  <si>
    <t>Hasanov Elnar Elsavar</t>
  </si>
  <si>
    <t>Rustamzada Rufat Muqabil</t>
  </si>
  <si>
    <t>Fatdayev Famil Mirsahil</t>
  </si>
  <si>
    <t>Azizov Elbrus Elman</t>
  </si>
  <si>
    <t>Manafov Rauf Zulfugar</t>
  </si>
  <si>
    <t>Bagirov Fuad Orucali</t>
  </si>
  <si>
    <t>Hasanov Nuraddin Farail</t>
  </si>
  <si>
    <t>Abuzarov Cavad Camaladdin</t>
  </si>
  <si>
    <t>Cafarov Vurgun Huseynaga</t>
  </si>
  <si>
    <t>Asadov Ayaz Amir</t>
  </si>
  <si>
    <t>Xanlarzade Vuqar Vaqif</t>
  </si>
  <si>
    <t>Qahramanov Taleh Yusif</t>
  </si>
  <si>
    <t>Alakbarli Rofan Veli</t>
  </si>
  <si>
    <t>Yarov Vusal Alamdar</t>
  </si>
  <si>
    <t>Yusifov Tarlan Vasif</t>
  </si>
  <si>
    <t>Nacafli Anar Hidayat</t>
  </si>
  <si>
    <t>Samadov Aqsin Mabud</t>
  </si>
  <si>
    <t>Aliyev Kanan Ajdar</t>
  </si>
  <si>
    <t>Ahmadli Ilkin Eldar</t>
  </si>
  <si>
    <t>Yusifov Anar Qurban</t>
  </si>
  <si>
    <t>Nabiyev Elnur Mehman</t>
  </si>
  <si>
    <t>Aliyev Alanur Humbat</t>
  </si>
  <si>
    <t>Aliyev Rasad Asif</t>
  </si>
  <si>
    <t>Ahmadov Qurban Rasul</t>
  </si>
  <si>
    <t>Cabbarov Nurlan Nariman</t>
  </si>
  <si>
    <t>Aliyev Said Ismayil</t>
  </si>
  <si>
    <t>Mammadov Elman Mammadyar</t>
  </si>
  <si>
    <t>Soltanov Hacaga Qardasxan</t>
  </si>
  <si>
    <t>Mammadov Ismayil Israfil</t>
  </si>
  <si>
    <t>Abbasaliyev Fazil Fikrat</t>
  </si>
  <si>
    <t>Movlanli Xosrov Teymur</t>
  </si>
  <si>
    <t>Salimov Ramal Safiq</t>
  </si>
  <si>
    <t>Rahmanli Ramin Nuraga</t>
  </si>
  <si>
    <t>Abdullayev Mayis Balasoltan</t>
  </si>
  <si>
    <t>Aydinov Aydin Haci</t>
  </si>
  <si>
    <t>Haciyev Elgun Cabrayil</t>
  </si>
  <si>
    <t>Ibrahimov Mikayil Abas</t>
  </si>
  <si>
    <t>Nacafov Eldaniz Kamil</t>
  </si>
  <si>
    <t>Mustafayev Hikmat Hamlet</t>
  </si>
  <si>
    <t>Qurbanov Emil Vaqif</t>
  </si>
  <si>
    <t>Salifov Ayxan Asquluf</t>
  </si>
  <si>
    <t>Ahadov Natiq Nadir</t>
  </si>
  <si>
    <t>Nuruzada Alipasa Mastali</t>
  </si>
  <si>
    <t>Gozalov Bahruz Yasar</t>
  </si>
  <si>
    <t>Niftaliyev Babak Gulaga</t>
  </si>
  <si>
    <t>Mammadov Adis Humbat</t>
  </si>
  <si>
    <t>Ahmadli Alim Alyar</t>
  </si>
  <si>
    <t>Abasov Elmir Namid</t>
  </si>
  <si>
    <t>Ismayilov Rizvan Ismayil</t>
  </si>
  <si>
    <t>Quliyev Emil Heybat</t>
  </si>
  <si>
    <t>Hasanov Elsan Hasan</t>
  </si>
  <si>
    <t>Nuriyev Samxal Fariz</t>
  </si>
  <si>
    <t>Huseyinov Anar Tahir</t>
  </si>
  <si>
    <t>Nagiyev Yaqub Xanlar</t>
  </si>
  <si>
    <t>Eyniyev Emin Rafiq</t>
  </si>
  <si>
    <t>Malikov Rasid Logman</t>
  </si>
  <si>
    <t>Huseynov Azer Nizami</t>
  </si>
  <si>
    <t>Ahmadov Qahraman Bahadir</t>
  </si>
  <si>
    <t>Babayev Vusal Fazil</t>
  </si>
  <si>
    <t>Asgarov Farid Israfil</t>
  </si>
  <si>
    <t>Karimov Elgun Zahid</t>
  </si>
  <si>
    <t>Aliyev Tural Qalib</t>
  </si>
  <si>
    <t>Malikov Sadiq Rizvan</t>
  </si>
  <si>
    <t>Nasirli Elmin Elcin</t>
  </si>
  <si>
    <t>Bayramov Emin Racab</t>
  </si>
  <si>
    <t>Nazarov Ramin Mansur</t>
  </si>
  <si>
    <t>Qasimov Cavid Eldar</t>
  </si>
  <si>
    <t>Aliyev Adil Yusif</t>
  </si>
  <si>
    <t>Qaffarov Elxan Etiqat</t>
  </si>
  <si>
    <t>Tural Raqif oglu</t>
  </si>
  <si>
    <t>Zulfuqarov Samil Qarib</t>
  </si>
  <si>
    <t>Ibrahimov Eltun Vaqif</t>
  </si>
  <si>
    <t>Aslanov Samsi Qabil</t>
  </si>
  <si>
    <t>Mammadov Elnur Elxan</t>
  </si>
  <si>
    <t>Husanov Elmir Qurban</t>
  </si>
  <si>
    <t>Xanalizade Mehman Behman</t>
  </si>
  <si>
    <t>Haciahmadov Niyazi Ramazan</t>
  </si>
  <si>
    <t>Husanov Abbas Ramazan</t>
  </si>
  <si>
    <t>Abdullayev Ruhin Imran</t>
  </si>
  <si>
    <t>Ismayilov Zabibulla Sadulla</t>
  </si>
  <si>
    <t>ŞƏKİ</t>
  </si>
  <si>
    <t>Rəhimli Hüseyn Elxan</t>
  </si>
  <si>
    <t>Hacılı İsmayıl Əbülfət</t>
  </si>
  <si>
    <t>Nuruzadə Nurlan Nuxrət</t>
  </si>
  <si>
    <t>Paşayev Vüsal Qəhrəman</t>
  </si>
  <si>
    <t>Məhərrəmov Elnur Cəmil</t>
  </si>
  <si>
    <t>Mustafazadə Ramil İlqar</t>
  </si>
  <si>
    <t>Vəliyev Əli Fikrət</t>
  </si>
  <si>
    <t>Cəfərli Orxan Rəfayil</t>
  </si>
  <si>
    <t>Əliyev Nadir Xosrov</t>
  </si>
  <si>
    <t>Qurbanov Rüfət Təhməz</t>
  </si>
  <si>
    <t>Qurbanov İldırım Daşdəmir</t>
  </si>
  <si>
    <t>Qasımov Səməd Ağəli</t>
  </si>
  <si>
    <t>Məmmədov Cavid Məhəmməd</t>
  </si>
  <si>
    <t>İbrahimov Səyyad Əlisa</t>
  </si>
  <si>
    <t>Göydağlı Hüseyn Daşqın</t>
  </si>
  <si>
    <t>Zeynalov Sabir İsmayıl</t>
  </si>
  <si>
    <t>Eyyubzadə Əli Zabit</t>
  </si>
  <si>
    <t>Muradov Babek Yusif</t>
  </si>
  <si>
    <t>Məmmədov Zaur Ziyatxan</t>
  </si>
  <si>
    <t>Abbaslı Ramil Etibar</t>
  </si>
  <si>
    <t>Məmmədzadə Pərvin Tahir</t>
  </si>
  <si>
    <t>Zeynallı Elnur Ramiz</t>
  </si>
  <si>
    <t>Nəcəfov Ehtiram Zahid</t>
  </si>
  <si>
    <t>Əhmədov Sənan Səbuhi</t>
  </si>
  <si>
    <t>Əsgərli Elvin Telman</t>
  </si>
  <si>
    <t>Abdullayev Ramin Rasim</t>
  </si>
  <si>
    <t>Səfərov Bəhruz Mirzəli</t>
  </si>
  <si>
    <t>İbadov Səxavət Sultan</t>
  </si>
  <si>
    <t>Həsənzadə Bəxtiyar Məhəmmədəli</t>
  </si>
  <si>
    <t>Atayev Camal Əhməd</t>
  </si>
  <si>
    <t>Ağazadə İlkin İlqar</t>
  </si>
  <si>
    <t>Əkbərov Abbas Niyazi</t>
  </si>
  <si>
    <t>İbrahimov Həsrət Museyib</t>
  </si>
  <si>
    <t>Məmmədəliyev Sadiq Afət</t>
  </si>
  <si>
    <t>Ağazadə Elgün Əliqadir</t>
  </si>
  <si>
    <t>Əliyev Azad Altay</t>
  </si>
  <si>
    <t>Məcidli Elmar Gülağa</t>
  </si>
  <si>
    <t>Nəhmətov Orxan Azad</t>
  </si>
  <si>
    <t>Qənizadə Azər Ağakişi</t>
  </si>
  <si>
    <t>Kərimov Elman İlham</t>
  </si>
  <si>
    <t>Həsənov Bəhruz Mirzə</t>
  </si>
  <si>
    <t>Babayev Sərvin Sülhəddin</t>
  </si>
  <si>
    <t>Bağırov Rəcəb Mircəfər</t>
  </si>
  <si>
    <t>Əzizli Rəşad Fizuli</t>
  </si>
  <si>
    <t>Mikayılzadə Mikayıl Ədalət</t>
  </si>
  <si>
    <t>Mirzəliyev Sərxan Elxan</t>
  </si>
  <si>
    <t>Mustafazadə Cavid Vüqar</t>
  </si>
  <si>
    <t>Məmmədov Cavid Əbülfət</t>
  </si>
  <si>
    <t>Vahidov Mənaf Pənah</t>
  </si>
  <si>
    <t>Əliyev Sadiq Tahir</t>
  </si>
  <si>
    <t>Abdullayev Polad Vaqif</t>
  </si>
  <si>
    <t>Mehtiyev Arif Vaqif</t>
  </si>
  <si>
    <t>Əliyev Mürsəl Mehman</t>
  </si>
  <si>
    <t>Usubov Vüsal Nəcəf</t>
  </si>
  <si>
    <t>Rəhimli Elvin Elmidar</t>
  </si>
  <si>
    <t>CİF</t>
  </si>
  <si>
    <t>Vəzifə</t>
  </si>
  <si>
    <t>PAR</t>
  </si>
  <si>
    <t>A.S.A</t>
  </si>
  <si>
    <t>Region</t>
  </si>
  <si>
    <t>Mikro ofis</t>
  </si>
  <si>
    <t>Mütəxəssis</t>
  </si>
  <si>
    <t>STATUS</t>
  </si>
  <si>
    <t>Müşteri</t>
  </si>
  <si>
    <t>CİF/Hesab nömrəsi</t>
  </si>
  <si>
    <t>Terminal Kodu</t>
  </si>
  <si>
    <t>PKİD-ə veriləndə qalıq məbləğ</t>
  </si>
  <si>
    <t>PKİD-ə verilmə tarixi</t>
  </si>
  <si>
    <t>Verilen mebleğ</t>
  </si>
  <si>
    <t>Valyuta</t>
  </si>
  <si>
    <t>Əsas borcu</t>
  </si>
  <si>
    <t>Gecikmə günü</t>
  </si>
  <si>
    <t>Ödənməli məbləğ(Cəriməli)</t>
  </si>
  <si>
    <t>Son ödəniş məbləği</t>
  </si>
  <si>
    <t>PKİD əməkdaşı</t>
  </si>
  <si>
    <t>Abşeron</t>
  </si>
  <si>
    <t>Ragion</t>
  </si>
  <si>
    <t>Əlizadə Vüqar Fəaliyyət</t>
  </si>
  <si>
    <t>Şirinov Məhəmməd Nazim</t>
  </si>
  <si>
    <t>Mehralıyev Nurlan Alış</t>
  </si>
  <si>
    <t>Xəlilov Rəşad Nizami</t>
  </si>
  <si>
    <t>Abbasov Koroğlu Bəxtiyar</t>
  </si>
  <si>
    <t>İsmayılov Sahil Elxan</t>
  </si>
  <si>
    <t>Hüseynov Kənan Rəşad</t>
  </si>
  <si>
    <t>İsparov Eldar Nuru</t>
  </si>
  <si>
    <t>İbrahimov Eşqin Yunis</t>
  </si>
  <si>
    <t>Kərimov Hüseyn Arif</t>
  </si>
  <si>
    <t>Cabbarlı Məzahir Zahir</t>
  </si>
  <si>
    <t>Ellazov Bayram Novruz</t>
  </si>
  <si>
    <t>Məhəmmədov Ariz Azad</t>
  </si>
  <si>
    <t>Allahverdiyev Ramil İlqar</t>
  </si>
  <si>
    <t>Osmanov Elçin İmaməddin</t>
  </si>
  <si>
    <t>Səmədov Vəfalı Nofəl</t>
  </si>
  <si>
    <t>Əliyev Nurlan Qəhrəman</t>
  </si>
  <si>
    <t>Abdullayev Əhməd Rizvan</t>
  </si>
  <si>
    <t>Qurbanov Qurban Söhrab</t>
  </si>
  <si>
    <t>İsayev Səid İlham</t>
  </si>
  <si>
    <t>Cəbiyev Sənan İnqilab</t>
  </si>
  <si>
    <t>Əhmədov Rəvan Əzəddin</t>
  </si>
  <si>
    <t>Şahmərdanov Gündüz Rafiq</t>
  </si>
  <si>
    <t>Şövkətzadə Elnur Eldar</t>
  </si>
  <si>
    <t>Camalov Amal Azər</t>
  </si>
  <si>
    <t>Mustafayev Rəvan Rafiq</t>
  </si>
  <si>
    <t>Həsənov Taleh Vüqar</t>
  </si>
  <si>
    <t>Əsgərov Allahverdi Yəhya</t>
  </si>
  <si>
    <t>İsmayılov Ağaismayıl İlqar</t>
  </si>
  <si>
    <t>Süleymanov Məqsəd Namizəd</t>
  </si>
  <si>
    <t>Buğluyev Hüşən Məmmədəmin</t>
  </si>
  <si>
    <t>Əliyev Malik Vəli</t>
  </si>
  <si>
    <t>Bədəlov Şəhriyar Habil</t>
  </si>
  <si>
    <t>İsmayılov Fariz Mehman</t>
  </si>
  <si>
    <t>Fərəcov Cavid Füzuli</t>
  </si>
  <si>
    <t>Rzayev Ələddin Canpolad</t>
  </si>
  <si>
    <t>Paşayev Elgün Şəfa</t>
  </si>
  <si>
    <t>Qasımzadə Rafiq Ramiz</t>
  </si>
  <si>
    <t>Məmmədov Səməd Elçin</t>
  </si>
  <si>
    <t>Kazımlı Zəka İlqar</t>
  </si>
  <si>
    <t>Babayev Nicat Sehran</t>
  </si>
  <si>
    <t>Həsənzadə Elşən Rövşən</t>
  </si>
  <si>
    <t>Balaoğlanov Sadəddin Elçin</t>
  </si>
  <si>
    <t>Hüseynov Seymur Teymur</t>
  </si>
  <si>
    <t>Muxtarlı Muxtar Ayaz</t>
  </si>
  <si>
    <t>Kərimov Həbib Məmmədəli</t>
  </si>
  <si>
    <t>Nəcəfov Rahil Bəhlul</t>
  </si>
  <si>
    <t>Abdullayev Coşğun Üzeyir</t>
  </si>
  <si>
    <t>Zülfüyeva Nərmin Rəhman</t>
  </si>
  <si>
    <t>Tağıyev Əhmədiyyə Münasib</t>
  </si>
  <si>
    <t>Əliyev Hüseyn Rasim</t>
  </si>
  <si>
    <t>Məmmədov Ruslan Əli</t>
  </si>
  <si>
    <t>Rəhimov Rəhim Sərvər</t>
  </si>
  <si>
    <t>Rüstəmov Fariz Muxtar</t>
  </si>
  <si>
    <t>Babayev Samir Mahir</t>
  </si>
  <si>
    <t>Nəcəfov Kənan Şəmsi</t>
  </si>
  <si>
    <t>Nağdəliyev Asiman Rakim</t>
  </si>
  <si>
    <t>Əzizov Ceyhun Fail</t>
  </si>
  <si>
    <t>Kərimov Qoşqar Aydəmir</t>
  </si>
  <si>
    <t>Rzazadə Nağı Füzuli</t>
  </si>
  <si>
    <t>Rəsulov Əsəd Qabil</t>
  </si>
  <si>
    <t>Allahquliyev Anar Rəhman</t>
  </si>
  <si>
    <t>Hüseynov Eyvaz Əlikram</t>
  </si>
  <si>
    <t>Hüseynov Səbuhi Ülfət</t>
  </si>
  <si>
    <t>Mustafayev Tural Nağı</t>
  </si>
  <si>
    <t>Rəhimov Nemət Sərdar</t>
  </si>
  <si>
    <t>Heydərov Elçin Əhmədağa</t>
  </si>
  <si>
    <t>Seyidov Elmar İlqar</t>
  </si>
  <si>
    <t>Abdullazadə Qismət Mehdi</t>
  </si>
  <si>
    <t>Əliyev Dəyanət Ədalət</t>
  </si>
  <si>
    <t>Tarverdiyev Xəyal Zakir</t>
  </si>
  <si>
    <t>Cəfərov İlkin İsgəndər</t>
  </si>
  <si>
    <t>Əhmədli Vüqar Hüseynağa</t>
  </si>
  <si>
    <t>Hüseynli Nicat Rəşid</t>
  </si>
  <si>
    <t>Məhərrəmov Sərxan Nəsbulla</t>
  </si>
  <si>
    <t>Xələfov Səfər Ərrəhman</t>
  </si>
  <si>
    <t>Rəsulzadə Əlihüseyn Fizuli</t>
  </si>
  <si>
    <t>Musayev İlkin Faiq</t>
  </si>
  <si>
    <t>Balayev Əfqan Hacı</t>
  </si>
  <si>
    <t>Hüsiyev Namiq Səxavət oğlu</t>
  </si>
  <si>
    <t>Məmmədov Fərid İlqar oğlu</t>
  </si>
  <si>
    <t>Şahmarlı Kənan Samiq oğlu</t>
  </si>
  <si>
    <t>Rüstəmov Ömər Rafiq</t>
  </si>
  <si>
    <t>Məmmədov Hikmət Firqət</t>
  </si>
  <si>
    <t>Həsənov Abbasəli Cəfər</t>
  </si>
  <si>
    <t>Abdullayev Qiyasbəy Rafiq</t>
  </si>
  <si>
    <t>İbrahimzadə Orxan Arzuman</t>
  </si>
  <si>
    <t>Dayandurlu İbrahim İsfəndiyar</t>
  </si>
  <si>
    <t>Rüstəmov Kamil Firuz</t>
  </si>
  <si>
    <t>№</t>
  </si>
  <si>
    <t>CIF</t>
  </si>
  <si>
    <t>Bölgə</t>
  </si>
  <si>
    <t>Unit</t>
  </si>
  <si>
    <t>Zülfaliyev Fərid İslah</t>
  </si>
  <si>
    <t>AĞCABƏDI</t>
  </si>
  <si>
    <t>Qocayev İsa Yasəf</t>
  </si>
  <si>
    <t>GƏNCƏ</t>
  </si>
  <si>
    <t>LƏNKƏRAN</t>
  </si>
  <si>
    <t>MASALLI</t>
  </si>
  <si>
    <t>Nəsibov Etibar Kamil</t>
  </si>
  <si>
    <t>İsmayılov Aqil İlham</t>
  </si>
  <si>
    <t>MO 03-GÖYÇAY PORTFELI</t>
  </si>
  <si>
    <t>MO 05-KÜRDƏMIR PORTFELI</t>
  </si>
  <si>
    <t>MO 06-QƏBƏLƏ PORTFELI</t>
  </si>
  <si>
    <t>MO 09-BEYLƏQAN PORTFELI</t>
  </si>
  <si>
    <t>MO 10-ZƏRDAB PORTFELI</t>
  </si>
  <si>
    <t>Əliyev Rasəf Məhəmməd</t>
  </si>
  <si>
    <t>MO 11-AĞDAŞ PORTFELI</t>
  </si>
  <si>
    <t>NAXÇIVAN</t>
  </si>
  <si>
    <t>NƏRİMANOV</t>
  </si>
  <si>
    <t>SABIRABAD</t>
  </si>
  <si>
    <t>Şıxıyev Əkbər Nöhbaba</t>
  </si>
  <si>
    <t>XIRDALAN</t>
  </si>
  <si>
    <t>Əbilov Məhəbbət İlham</t>
  </si>
  <si>
    <t>YEVLAX</t>
  </si>
  <si>
    <t>Rüstəmov Murad Ramiz oğlu</t>
  </si>
  <si>
    <t>status</t>
  </si>
  <si>
    <t>Zahidzadə Vahid Faiq</t>
  </si>
  <si>
    <t>Məhərrəmov Məhərrəm Şərif</t>
  </si>
  <si>
    <t>Hüseynov Nurlan Elman</t>
  </si>
  <si>
    <t>Quliyev Səxavət İsmayıl</t>
  </si>
  <si>
    <t>Deaktiv et</t>
  </si>
  <si>
    <t>Nabiyev Kocari Bayram</t>
  </si>
  <si>
    <t>Kalbalıyev Təbriz Çingiz</t>
  </si>
  <si>
    <t>Quliyev Ziyad Ramil</t>
  </si>
  <si>
    <t>Babayev Parviz Yunus</t>
  </si>
  <si>
    <t>BAKIXANOV 1</t>
  </si>
  <si>
    <t>BAKIXANOV 2</t>
  </si>
  <si>
    <t>Bayramov Tural Nazim</t>
  </si>
  <si>
    <t>Bayramlı Fərhad Əjdər</t>
  </si>
  <si>
    <t>BƏRDƏ 1</t>
  </si>
  <si>
    <t>BƏRDƏ 2</t>
  </si>
  <si>
    <t>Cabbarli Vaqif Refail</t>
  </si>
  <si>
    <t>Abdullayev Qaraxan Yasər</t>
  </si>
  <si>
    <t>CƏLILABAD 2</t>
  </si>
  <si>
    <t>Şahbazov Miraqil Nəcəf</t>
  </si>
  <si>
    <t>CƏLILABAD 1</t>
  </si>
  <si>
    <t>Quliyev Bəhruz Əvəz</t>
  </si>
  <si>
    <t>Sabiyev Zahid Abasali</t>
  </si>
  <si>
    <t>ƏHMƏDLI 2</t>
  </si>
  <si>
    <t>Heydarov Seymur Salman</t>
  </si>
  <si>
    <t>ƏHMƏDLI 1</t>
  </si>
  <si>
    <t>Həşimzadə Tural Bəylər</t>
  </si>
  <si>
    <t>Atakişiyev Nicat Mirzə</t>
  </si>
  <si>
    <t>Qocayev Asif Tofiq</t>
  </si>
  <si>
    <t>GƏNCƏ 2</t>
  </si>
  <si>
    <t>GƏNCƏ 1</t>
  </si>
  <si>
    <t>Xammədov Pərvin Əli</t>
  </si>
  <si>
    <t>Mammadov Ramin Ismayil</t>
  </si>
  <si>
    <t>Pənahov Yaqub Zaur</t>
  </si>
  <si>
    <t>Dəmirov Asim Abdulla</t>
  </si>
  <si>
    <t>LƏNKƏRAN 1</t>
  </si>
  <si>
    <t>Qurbanov Ələsgər Nazim</t>
  </si>
  <si>
    <t>MASALLI 3</t>
  </si>
  <si>
    <t>MASALLI 2</t>
  </si>
  <si>
    <t>Vəliyev Yusif Vahid</t>
  </si>
  <si>
    <t>MASALLI 1</t>
  </si>
  <si>
    <t>Badalov Xaqan Qardasali</t>
  </si>
  <si>
    <t>Adilzadə Adil Zahid</t>
  </si>
  <si>
    <t>Qasimov Emin Muxtar</t>
  </si>
  <si>
    <t>Ağayev Heydər Tofiq</t>
  </si>
  <si>
    <t>Əbülhəsənov Teyyub Əbülhəsən</t>
  </si>
  <si>
    <t>Rustamov Asiman Habib</t>
  </si>
  <si>
    <t>Bəyişli Mirməğrur Söhbət</t>
  </si>
  <si>
    <t>Nazarov Ceyhun Elsad</t>
  </si>
  <si>
    <t>Həsənov Elvin Pərrviz</t>
  </si>
  <si>
    <t>Karamli Royal Alfali</t>
  </si>
  <si>
    <t>Sadiqov Ramiz Rasim</t>
  </si>
  <si>
    <t>İsmayılov Saleh Arzu</t>
  </si>
  <si>
    <t>Musayev Emin Rəşid</t>
  </si>
  <si>
    <t>Aliyev Davud Xayyam</t>
  </si>
  <si>
    <t>Ahmadov Rauf Cingiz</t>
  </si>
  <si>
    <t>Məmmədov İlqar Amil</t>
  </si>
  <si>
    <t>Mahmudov Mirnemət Mirnaməd</t>
  </si>
  <si>
    <t>Ibrahimli Amil Dəmir</t>
  </si>
  <si>
    <t>Mammadov Əlyar Sabir</t>
  </si>
  <si>
    <t>Abbaslı Məhəmməd İlqar</t>
  </si>
  <si>
    <t>Qədimzadə Elçin Həbib</t>
  </si>
  <si>
    <t>Nabiyev Taleh Camaladdin</t>
  </si>
  <si>
    <t>Səlimov Azad Ağaismayıl</t>
  </si>
  <si>
    <t>Qasımzadə Emil Vidadi</t>
  </si>
  <si>
    <t>MO 12-ASTARA PORTFELI</t>
  </si>
  <si>
    <t>Hacızadə Rəvan Mərasim</t>
  </si>
  <si>
    <t>Mehrəliyev Ruslan Niyazi</t>
  </si>
  <si>
    <t>Aliyev Samir Yahya</t>
  </si>
  <si>
    <t>Zərbalıyev Pənah Nizami</t>
  </si>
  <si>
    <t>MO 13-SALYAN PORTFELI</t>
  </si>
  <si>
    <t>Rəhmanov Şəhriyar Tofiq</t>
  </si>
  <si>
    <t>İsmayılov Vasif Novruz</t>
  </si>
  <si>
    <t>Bədəlov Həsən Tofiq</t>
  </si>
  <si>
    <t>Qarayev Əli Neymət</t>
  </si>
  <si>
    <t>Süleymanov Əmrah Nəcəf</t>
  </si>
  <si>
    <t>Məmmədov Əvəz Hüsenağa</t>
  </si>
  <si>
    <t>Babanlı Fərrux Ələddin</t>
  </si>
  <si>
    <t>Zeynalov Emil Hasanqulu</t>
  </si>
  <si>
    <t>Aliyev Elgun Samil</t>
  </si>
  <si>
    <t>Muradov Xudaverdi Mahir</t>
  </si>
  <si>
    <t>Süleymanov Elvin Saleh</t>
  </si>
  <si>
    <t>Mirzəyev Elxan Əhmədxan</t>
  </si>
  <si>
    <t>Məmmədli Səid Xaləddin</t>
  </si>
  <si>
    <t>Bayramov Abuzər Mənaf</t>
  </si>
  <si>
    <t>Ağakişiyev Emin Səyavuş</t>
  </si>
  <si>
    <t>Musayev Qalib Rauf</t>
  </si>
  <si>
    <t>Iskəndərov Süleyman Əflatun</t>
  </si>
  <si>
    <t>Cəfərov Həsən Ramiz</t>
  </si>
  <si>
    <t>Səfərov Azər Samir</t>
  </si>
  <si>
    <t>Səmədov Səməd İlqar</t>
  </si>
  <si>
    <t>Orucov Kamran Səməd</t>
  </si>
  <si>
    <t>Babirov Rauf Vaqif</t>
  </si>
  <si>
    <t>Yunisli Rəhim Sahib</t>
  </si>
  <si>
    <t>QAX 1</t>
  </si>
  <si>
    <t>QAX 2</t>
  </si>
  <si>
    <t>QAZAX</t>
  </si>
  <si>
    <t>Məmmədov Emin Elsevən</t>
  </si>
  <si>
    <t>SABIRABAD 2</t>
  </si>
  <si>
    <t>SABIRABAD 1</t>
  </si>
  <si>
    <t>Aliyev Saleh Samid</t>
  </si>
  <si>
    <t>İbrahimov Yasif Novruz</t>
  </si>
  <si>
    <t>Quliyev Afiq Arif</t>
  </si>
  <si>
    <t>ŞABRAN</t>
  </si>
  <si>
    <t>Rəsulov Orxan İbrahim</t>
  </si>
  <si>
    <t>SƏDƏRƏK</t>
  </si>
  <si>
    <t>Əhmədov Bəhruz Çərkəz</t>
  </si>
  <si>
    <t>Hüseynov Əbülfəzl Faiq</t>
  </si>
  <si>
    <t>Sultanov Anar İlqar</t>
  </si>
  <si>
    <t>Rzayev Elmin Rafiq</t>
  </si>
  <si>
    <t>Fehruzov Elşən Tofiq</t>
  </si>
  <si>
    <t>Hacıəli Vüsal Ceyhun</t>
  </si>
  <si>
    <t>Həsənov Əşrəf İlqar</t>
  </si>
  <si>
    <t>Mustafayev Seymur Teymur</t>
  </si>
  <si>
    <t>Məmmədzadə Nurlan Sədaqət</t>
  </si>
  <si>
    <t>SUMQAYIT 1</t>
  </si>
  <si>
    <t>Ramazanov Taleh Vaqif</t>
  </si>
  <si>
    <t>Nacafov Vuqar Alizada</t>
  </si>
  <si>
    <t>Yusifov Elsəvər Faiq</t>
  </si>
  <si>
    <t>Məmmədov Mahir Azər</t>
  </si>
  <si>
    <t>Zəkiyev Əli Fizuli</t>
  </si>
  <si>
    <t>TOVUZ 2</t>
  </si>
  <si>
    <t>TOVUZ 1</t>
  </si>
  <si>
    <t>Abdiyev Vusal Xanoglan</t>
  </si>
  <si>
    <t>Valiyev Camil Ilham</t>
  </si>
  <si>
    <t>Nazirov Elshan Qiyasaddin</t>
  </si>
  <si>
    <t>Dadaşov Nurlan Süleyman</t>
  </si>
  <si>
    <t>Cafarov Elshan Zohrab</t>
  </si>
  <si>
    <t>YASAMAL 1</t>
  </si>
  <si>
    <t>YASAMAL 2</t>
  </si>
  <si>
    <t>YEVLAX 1</t>
  </si>
  <si>
    <t>Cabbarli Amil Adil</t>
  </si>
  <si>
    <t>İbrahimli Ayxan Cavid</t>
  </si>
  <si>
    <t>Əşrəfli İlham Malik</t>
  </si>
  <si>
    <t>ZAQATALA 1</t>
  </si>
  <si>
    <t>İsgəndərov Rəhman Şirin</t>
  </si>
  <si>
    <t>MO</t>
  </si>
  <si>
    <t>MASALLI FİLİALI</t>
  </si>
  <si>
    <t>Y</t>
  </si>
  <si>
    <t>ALIYEV ADALAT ALI OĞLU</t>
  </si>
  <si>
    <t>1004077.00000000/25-1004077-1</t>
  </si>
  <si>
    <t>01.06.2022</t>
  </si>
  <si>
    <t>AZN</t>
  </si>
  <si>
    <t>Elnur Hasanov</t>
  </si>
  <si>
    <t>XAÇMAZ FİLİALI</t>
  </si>
  <si>
    <t>BABAŞOV ORXAN KAMRAN OĞLU</t>
  </si>
  <si>
    <t>1004505.00000000/13-1004505-1</t>
  </si>
  <si>
    <t>12.04.2022</t>
  </si>
  <si>
    <t>Nazim Bagirov</t>
  </si>
  <si>
    <t>AĞAYEV İLQAR AĞABABA OĞLU</t>
  </si>
  <si>
    <t>1007218.00000000/25-1007218-1</t>
  </si>
  <si>
    <t>20.02.2023</t>
  </si>
  <si>
    <t>NİZAMİ FİLİALI</t>
  </si>
  <si>
    <t>N</t>
  </si>
  <si>
    <t>TALIBOV NAİB HƏSƏNALI OĞLU</t>
  </si>
  <si>
    <t>1009939.00000000/1-1009939-1</t>
  </si>
  <si>
    <t>16.11.2022</t>
  </si>
  <si>
    <t>Movsum Amiraslanov</t>
  </si>
  <si>
    <t>MİNGƏÇEVİR FİLİALI</t>
  </si>
  <si>
    <t>QƏDİROV ELÇİN RÖVŞƏN OĞLU</t>
  </si>
  <si>
    <t>1016631.00000000/31-1016631-1</t>
  </si>
  <si>
    <t>28.07.2022</t>
  </si>
  <si>
    <t>Iqbal Cafarov</t>
  </si>
  <si>
    <t>ƏLİYEVA YEGANƏ ƏDALƏT QIZI</t>
  </si>
  <si>
    <t>1032860.00000000/1-1032860-1</t>
  </si>
  <si>
    <t>18.03.2022</t>
  </si>
  <si>
    <t>NEFTÇİLƏR FİLİALI</t>
  </si>
  <si>
    <t>AZIZ YENISAD ZIYAFADDIN OĞLU</t>
  </si>
  <si>
    <t>1034089.00000000/32-1034089-2</t>
  </si>
  <si>
    <t>17.07.2021</t>
  </si>
  <si>
    <t>SABİRABAD FİLİALI</t>
  </si>
  <si>
    <t>ŞAHBAZOV MAYIS ŞAHBAZ OĞLU</t>
  </si>
  <si>
    <t>1036037.00000000/38-1036037-1</t>
  </si>
  <si>
    <t>13.07.2023</t>
  </si>
  <si>
    <t>Samir Xankisiyev</t>
  </si>
  <si>
    <t>SƏFƏROV ƏRƏSTUN ELÇİN OĞLU</t>
  </si>
  <si>
    <t>1037799.00000000/1-1037799-1</t>
  </si>
  <si>
    <t>ƏMİROV İLKİN ADİL OĞLU</t>
  </si>
  <si>
    <t>1038680.00000000/38-1038680-1</t>
  </si>
  <si>
    <t>19.01.2022</t>
  </si>
  <si>
    <t>YEVLAX FİLİALI</t>
  </si>
  <si>
    <t>HUSEYNOV RAQIF AMIRASLAN OĞLU</t>
  </si>
  <si>
    <t>1040314.00000000/3-1040314-1</t>
  </si>
  <si>
    <t>23.12.2022</t>
  </si>
  <si>
    <t>Cavansir Alasgarov</t>
  </si>
  <si>
    <t>ŞAHVERDİYEV ELMAR MALİK OĞLU</t>
  </si>
  <si>
    <t>1044722.00000000/38-1044722-1</t>
  </si>
  <si>
    <t>18.10.2022</t>
  </si>
  <si>
    <t>NƏSİBOV RUSLAN AĞALAR OĞLU</t>
  </si>
  <si>
    <t>1047432.00000000/31-1047432-1</t>
  </si>
  <si>
    <t>NƏSİMİ FİLİALI</t>
  </si>
  <si>
    <t>CAFAROV ELNUR MAHARRAM OĞLU</t>
  </si>
  <si>
    <t>1058375.00000000/6-1058375-2</t>
  </si>
  <si>
    <t>Ruslan Sixaliyev</t>
  </si>
  <si>
    <t>ŞİRVAN FİLİALI</t>
  </si>
  <si>
    <t>MUSTAFAYEV FƏRİD GÜLOĞLAN OĞLU</t>
  </si>
  <si>
    <t>1065069.00000000/21-1065069-1</t>
  </si>
  <si>
    <t>20.12.2023</t>
  </si>
  <si>
    <t>Elmar Abdullayev</t>
  </si>
  <si>
    <t>PAŞAYEV PƏRVİZ NİZAMİ OĞLU</t>
  </si>
  <si>
    <t>1069397.00000000/3-1069397-1</t>
  </si>
  <si>
    <t>15.03.2023</t>
  </si>
  <si>
    <t>MÜŞTƏRİ XİDMƏTİ DEPARTAMENTİ</t>
  </si>
  <si>
    <t>MUSTAFAYEV CEYHUN TELMAN OĞLU</t>
  </si>
  <si>
    <t>1072458.00000000/8-1072458-1</t>
  </si>
  <si>
    <t>11.10.2023</t>
  </si>
  <si>
    <t>KƏRİMOV ASİF SƏİD OĞLU</t>
  </si>
  <si>
    <t>1077042.00000000/38-1077042-1</t>
  </si>
  <si>
    <t>ƏLƏKBƏRZADƏ ÜLVÜ VAQİF OĞLU</t>
  </si>
  <si>
    <t>1082163.00000000/1-1082163-1</t>
  </si>
  <si>
    <t>22.04.2022</t>
  </si>
  <si>
    <t>GƏNCƏ FİLİALI</t>
  </si>
  <si>
    <t>BAYRAMOV MƏHƏRRƏM MƏLİK OĞLU</t>
  </si>
  <si>
    <t>1082189.00000000/5-1082189-1</t>
  </si>
  <si>
    <t>17.08.2023</t>
  </si>
  <si>
    <t>Xaliq Aliyev</t>
  </si>
  <si>
    <t>KƏRİMOV NİYAZ MUSTAFA OĞLU</t>
  </si>
  <si>
    <t>1086475.00000000/31-1086475-1</t>
  </si>
  <si>
    <t>26.04.2023</t>
  </si>
  <si>
    <t>ABDULLAYEVA QUBA İLHAM QIZI</t>
  </si>
  <si>
    <t>1099707.00000000/1-1099707-1</t>
  </si>
  <si>
    <t>SUMQAYIT FİLİALI</t>
  </si>
  <si>
    <t>ŞİXƏLİYEVA ŞƏFAYƏ BAXŞƏLİ QIZI</t>
  </si>
  <si>
    <t>1100097.00000000/16-1100097-1</t>
  </si>
  <si>
    <t>Ilham Nasiyev</t>
  </si>
  <si>
    <t>RZAYEV RUSLAN ƏHLİMAN OĞLU</t>
  </si>
  <si>
    <t>1102852.00000000/1-1102852-1</t>
  </si>
  <si>
    <t>CƏLİLABAD FİLİALI</t>
  </si>
  <si>
    <t>NƏBİYEV ELNUR HACIƏLİ OĞLU</t>
  </si>
  <si>
    <t>1104347.00000000/33-1104347-1</t>
  </si>
  <si>
    <t>Vusal Mammadov</t>
  </si>
  <si>
    <t>HÜSEYNOV ELMAN MƏHƏMMƏD OĞLU</t>
  </si>
  <si>
    <t>1113028.00000000/16-1113028-1</t>
  </si>
  <si>
    <t>Elnur Mammadzada</t>
  </si>
  <si>
    <t>YASAMAL FİLİALI</t>
  </si>
  <si>
    <t>HƏSƏNOV TOFİQ MAHAL OĞLU</t>
  </si>
  <si>
    <t>1116153.00000000/40-1116153-1</t>
  </si>
  <si>
    <t>XIRDALAN FİLİALI</t>
  </si>
  <si>
    <t>SƏFƏROV NURLAN FİKRƏT OĞLU</t>
  </si>
  <si>
    <t>1116802.00000000/16-1116802-1</t>
  </si>
  <si>
    <t>30.10.2023</t>
  </si>
  <si>
    <t>HƏSƏNOV EMİN NİZAMİ OĞLU</t>
  </si>
  <si>
    <t>1119074.00000000/33-1119074-1</t>
  </si>
  <si>
    <t>28.09.2023</t>
  </si>
  <si>
    <t>Tahir Xasaddinov</t>
  </si>
  <si>
    <t>CƏFƏROV CEYHUN QALİB OĞLU</t>
  </si>
  <si>
    <t>1119622.00000000/2-1119622-1</t>
  </si>
  <si>
    <t>07.03.2023</t>
  </si>
  <si>
    <t>ABBASOV DAVUD İLHAM OĞLU</t>
  </si>
  <si>
    <t>1121202.00000000/2-1121202-1</t>
  </si>
  <si>
    <t>AHMADOV CAMSID ALIZAMIN OĞLU</t>
  </si>
  <si>
    <t>1132138.00000000/38-1132138-2</t>
  </si>
  <si>
    <t>14.12.2021</t>
  </si>
  <si>
    <t>ABBASOV YADULLA ƏLİ OĞLU</t>
  </si>
  <si>
    <t>1134723.00000000/1-1134723-1</t>
  </si>
  <si>
    <t>CABBARLI MUSTAFA SÖHBƏT OĞLU</t>
  </si>
  <si>
    <t>1137310.00000000/38-1137310-1</t>
  </si>
  <si>
    <t>MAYILOVA KƏMALƏ ƏLİ QIZI</t>
  </si>
  <si>
    <t>1139517.00000000/1-1139517-1</t>
  </si>
  <si>
    <t>Mehdi Maharramov</t>
  </si>
  <si>
    <t>MURSALIYEVA SAMIRA Aladdin qizi</t>
  </si>
  <si>
    <t>1140452.00000000/13-1140452-1</t>
  </si>
  <si>
    <t>QULİYEV HACI NADİR OĞLU</t>
  </si>
  <si>
    <t>1147392.00000000/40-1147392-1</t>
  </si>
  <si>
    <t>26.09.2023</t>
  </si>
  <si>
    <t>DADAŞOV PƏRVİZ BƏXTİYAR OĞLU</t>
  </si>
  <si>
    <t>1154918.00000000/32-1154918-1</t>
  </si>
  <si>
    <t>HUSEYNOV MAHAMMAD BALAKISI OĞLU</t>
  </si>
  <si>
    <t>1156039.00000000/1-1156039-2</t>
  </si>
  <si>
    <t>14.02.2022</t>
  </si>
  <si>
    <t>YUSİFOVA NƏRMİNƏ MAHİR QIZI</t>
  </si>
  <si>
    <t>1161137.00000000/5-1161137-1</t>
  </si>
  <si>
    <t>ALIYEV FARRUX FARHAD OĞLU</t>
  </si>
  <si>
    <t>1164054.00000000/31-1164054-1</t>
  </si>
  <si>
    <t>26.11.2021</t>
  </si>
  <si>
    <t>ALLAHVERƏNOV ELXAN ƏLƏSGƏR OĞLU</t>
  </si>
  <si>
    <t>1164785.00000000/21-1164785-1</t>
  </si>
  <si>
    <t>NƏBİYEV İLHAM VAHAB OĞLU</t>
  </si>
  <si>
    <t>1165833.00000000/31-1165833-1</t>
  </si>
  <si>
    <t>23.05.2023</t>
  </si>
  <si>
    <t>MAMMADOV XAYAL SAHVALAD OĞLU</t>
  </si>
  <si>
    <t>1171197.00000000/21-1171197-1</t>
  </si>
  <si>
    <t>01.06.2021</t>
  </si>
  <si>
    <t>ƏHMƏDLİ FİLİALI</t>
  </si>
  <si>
    <t>HACIYEV ŞAXSUVAR RAFİK OĞLU</t>
  </si>
  <si>
    <t>1177727.00000000/9-1177727-1</t>
  </si>
  <si>
    <t>CƏFƏROV BABACƏFƏR MƏMMƏDCƏFƏR OĞLU</t>
  </si>
  <si>
    <t>1178266.00000000/25-1178266-1</t>
  </si>
  <si>
    <t>02.09.2022</t>
  </si>
  <si>
    <t>XUDAVERDİYEV ƏSGƏR İNQLAB OĞLU</t>
  </si>
  <si>
    <t>1183392.00000000/21-1183392-1</t>
  </si>
  <si>
    <t>QAYBALİYEV YASİN ƏLƏDDİN OĞLU</t>
  </si>
  <si>
    <t>1185592.00000000/1-1185592-1</t>
  </si>
  <si>
    <t>ƏMİROV VÜQAR ADIŞ OĞLU</t>
  </si>
  <si>
    <t>1186593.00000000/38-1186593-1</t>
  </si>
  <si>
    <t>TOVUZ FİLİALI</t>
  </si>
  <si>
    <t>MƏLİKOVA ZİYAFƏT ADİL QIZI</t>
  </si>
  <si>
    <t>1187806.00000000/39-1187806-1</t>
  </si>
  <si>
    <t>HÜSEYNLİ NİCAT MƏHƏMMƏD OĞLU</t>
  </si>
  <si>
    <t>1188388.00000000/32-1188388-1</t>
  </si>
  <si>
    <t>PAŞAYEV TURAL FİKRƏT OĞLU</t>
  </si>
  <si>
    <t>1189706.00000000/2-1189706-1</t>
  </si>
  <si>
    <t>HÜSEYNOV MÜZADİL ABBAS OĞLU</t>
  </si>
  <si>
    <t>1198684.00000000/5-1198684-1</t>
  </si>
  <si>
    <t>NURALIYEV RAHİM HÜSEYNƏLİ OĞLU</t>
  </si>
  <si>
    <t>1200071.00000000/33-1200071-1</t>
  </si>
  <si>
    <t>SƏFƏROV NURƏDDİN XANHÜSEYN OĞLU</t>
  </si>
  <si>
    <t>1201451.00000000/25-1201451-1</t>
  </si>
  <si>
    <t>LƏNKƏRAN FİLİALI</t>
  </si>
  <si>
    <t>RƏHMƏTOV RÖVŞƏN SƏADƏT OĞLU</t>
  </si>
  <si>
    <t>1201485.00000000/12-1201485-1</t>
  </si>
  <si>
    <t>BÜRCƏLİYEV MƏMMƏD ANAR OĞLU</t>
  </si>
  <si>
    <t>1203368.00000000/32-1203368-1</t>
  </si>
  <si>
    <t>ALIYEVA MAHIRA Talib qizi</t>
  </si>
  <si>
    <t>1204774.00000000/13-1204774-1</t>
  </si>
  <si>
    <t>05.03.2021</t>
  </si>
  <si>
    <t>QAX FİLİALI</t>
  </si>
  <si>
    <t>ROSTIASVILI MAXARE QURAMİYEVİC</t>
  </si>
  <si>
    <t>1210669.00000000/37-1210669-2</t>
  </si>
  <si>
    <t>13.09.2021</t>
  </si>
  <si>
    <t>Anar Movsumov</t>
  </si>
  <si>
    <t>MƏMMƏDOVA NURİDƏ ŞƏMŞƏD QIZI</t>
  </si>
  <si>
    <t>1213655.00000000/9-1213655-1</t>
  </si>
  <si>
    <t>01.03.2023</t>
  </si>
  <si>
    <t>ƏLİYEVA GÜLBAHAR NAĞI QIZI</t>
  </si>
  <si>
    <t>1214435.00000000/9-1214435-1</t>
  </si>
  <si>
    <t>PAŞAYEVA AİDƏ MİRƏHMƏD QIZI</t>
  </si>
  <si>
    <t>1215352.00000000/2-1215352-1</t>
  </si>
  <si>
    <t>ASLANOV HƏMİD MİQABİL OĞLU</t>
  </si>
  <si>
    <t>1215439.00000000/1-1215439-1</t>
  </si>
  <si>
    <t>27.04.2022</t>
  </si>
  <si>
    <t>ƏLİYEV ELMAN XASAY OĞLU</t>
  </si>
  <si>
    <t>1216115.00000000/25-1216115-1</t>
  </si>
  <si>
    <t>04.08.2022</t>
  </si>
  <si>
    <t>HƏBİBOV ELNUR AYDIN OĞLU</t>
  </si>
  <si>
    <t>1224197.00000000/31-1224197-1</t>
  </si>
  <si>
    <t>XANHÜSEYNOV AYXAN EHTİBAR OĞLU</t>
  </si>
  <si>
    <t>1224578.00000000/1-1224578-1</t>
  </si>
  <si>
    <t>31.10.2022</t>
  </si>
  <si>
    <t>ƏZİZOV SEYMUR ZÜLFÜQAR OĞLU</t>
  </si>
  <si>
    <t>1228841.00000000/33-1228841-1</t>
  </si>
  <si>
    <t xml:space="preserve">EN PHARMA MMC  </t>
  </si>
  <si>
    <t>1228961.00000000/16-1228961-1</t>
  </si>
  <si>
    <t>AĞAYEV SAHİL ZAHİR OĞLU</t>
  </si>
  <si>
    <t>1229723.00000000/1-1229723-1</t>
  </si>
  <si>
    <t>MƏMMƏDLİ ƏZİZ ƏBÜLFƏT OĞLU</t>
  </si>
  <si>
    <t>1231694.00000000/31-1231694-1</t>
  </si>
  <si>
    <t>NOVRUZOV MALİK MAARİF OĞLU</t>
  </si>
  <si>
    <t>1234116.00000000/12-1234116-1</t>
  </si>
  <si>
    <t>28.09.2022</t>
  </si>
  <si>
    <t>ALIYEV RAFAEL ADALAT OĞLU</t>
  </si>
  <si>
    <t>1239024.00000000/1-1239024-2</t>
  </si>
  <si>
    <t>05.01.2021</t>
  </si>
  <si>
    <t>NƏHMƏDOV NİYAMƏDDİN ALLAHVERDİ OĞLU</t>
  </si>
  <si>
    <t>1248570.00000000/21-1248570-1</t>
  </si>
  <si>
    <t>AZADLIQ FİLİALI</t>
  </si>
  <si>
    <t xml:space="preserve">ARIFLI MMC    </t>
  </si>
  <si>
    <t>1249553.00000000/11-1249553-1</t>
  </si>
  <si>
    <t>MƏMMƏDOV NOVRUZ BAYRAM OĞLU</t>
  </si>
  <si>
    <t>1250169.00000000/5-1250169-1</t>
  </si>
  <si>
    <t>BÜNYADOV RAMAİL RAMAZAN OĞLU</t>
  </si>
  <si>
    <t>1253135.00000000/12-1253135-1</t>
  </si>
  <si>
    <t>IBADOV KANIS ISMAYIL OĞLU</t>
  </si>
  <si>
    <t>1258229.00000000/16-1258229-2</t>
  </si>
  <si>
    <t>Samir Aliyev</t>
  </si>
  <si>
    <t>ƏSƏDOV EMİL ƏLİFAĞA OĞLU</t>
  </si>
  <si>
    <t>1259918.00000000/25-1259918-1</t>
  </si>
  <si>
    <t>SƏLİMOV ELVİN ƏLİHÜSEYN OĞLU</t>
  </si>
  <si>
    <t>1262991.00000000/31-1262991-1</t>
  </si>
  <si>
    <t>HƏMİDOV DAŞQIN HƏSƏN OĞLU</t>
  </si>
  <si>
    <t>1264102.00000000/3-1264102-1</t>
  </si>
  <si>
    <t>HAXVERDİYEV ƏLQARDAŞ ƏVƏZVERDİ OĞLU</t>
  </si>
  <si>
    <t>1270753.00000000/1-1270753-1</t>
  </si>
  <si>
    <t>21.09.2023</t>
  </si>
  <si>
    <t>Ziya Sirinov</t>
  </si>
  <si>
    <t>MİRZƏYEV CƏLAL MƏLİK OĞLU</t>
  </si>
  <si>
    <t>1271776.00000000/32-1271776-1</t>
  </si>
  <si>
    <t>QƏNİYEV ASLAN ASİM OĞLU</t>
  </si>
  <si>
    <t>1275459.00000000/27-1275459-1</t>
  </si>
  <si>
    <t>ABASOV ASİF QÜDRƏT OĞLU</t>
  </si>
  <si>
    <t>1280750.00000000/33-1280750-1</t>
  </si>
  <si>
    <t>Əbilov Məhəbbət  İlham</t>
  </si>
  <si>
    <t>SÜLEYMANOV RAMİN DAŞDƏMİR OĞLU</t>
  </si>
  <si>
    <t>1281078.00000000/16-1281078-1</t>
  </si>
  <si>
    <t>AĞAYEV RAMİL VƏZİR OĞLU</t>
  </si>
  <si>
    <t>1286090.00000000/5-1286090-1</t>
  </si>
  <si>
    <t>AĞAYEV SƏNAN FƏTULLA OĞLU</t>
  </si>
  <si>
    <t>1289381.00000000/25-1289381-1</t>
  </si>
  <si>
    <t>ƏHMƏDOV ƏLİMUXTAR ATAŞ OĞLU</t>
  </si>
  <si>
    <t>1293056.00000000/38-1293056-1</t>
  </si>
  <si>
    <t>MƏMMƏDOV RÖVŞƏN MƏTLƏB OĞLU</t>
  </si>
  <si>
    <t>1296399.00000000/31-1296399-1</t>
  </si>
  <si>
    <t>QASIMOV RASİF SƏRRAF OĞLU</t>
  </si>
  <si>
    <t>1298737.00000000/21-1298737-1</t>
  </si>
  <si>
    <t>Aliabbas Samilov</t>
  </si>
  <si>
    <t>AGAZADA BAXTIYAR MALIKMAMMAD OĞLU</t>
  </si>
  <si>
    <t>1303796.00000000/1-1303796-1</t>
  </si>
  <si>
    <t>31.05.2023</t>
  </si>
  <si>
    <t>MUSAYEV PARVIN FAZIL OĞLU</t>
  </si>
  <si>
    <t>1309065.00000000/2-1309065-3</t>
  </si>
  <si>
    <t>BAKIXANOV FİLİALI</t>
  </si>
  <si>
    <t>BƏHRƏMBƏYLİ KAMRAN MƏZAHİR OĞLU</t>
  </si>
  <si>
    <t>1310656.00000000/23-1310656-1</t>
  </si>
  <si>
    <t>06.06.2023</t>
  </si>
  <si>
    <t xml:space="preserve">FRATER FOODS MMC      </t>
  </si>
  <si>
    <t>1311637.00000000/11-1311637-1</t>
  </si>
  <si>
    <t>29.11.2022</t>
  </si>
  <si>
    <t>BƏRDƏ FİLİALI</t>
  </si>
  <si>
    <t>ABBASƏLİYEV AQİF MÜZƏFFƏR OĞLU</t>
  </si>
  <si>
    <t>1312320.00000000/28-1312320-1</t>
  </si>
  <si>
    <t>FƏRƏCOV İNTİQAM AĞAQULU OĞLU</t>
  </si>
  <si>
    <t>1319340.00000000/38-1319340-1</t>
  </si>
  <si>
    <t>MƏMMƏDOV CABİR SABİR OĞLU</t>
  </si>
  <si>
    <t>1321730.00000000/25-1321730-1</t>
  </si>
  <si>
    <t>ABDULLAYEV XƏLİL ABDULLA OĞLU</t>
  </si>
  <si>
    <t>1322806.00000000/38-1322806-1</t>
  </si>
  <si>
    <t>ABIYEV İBRAHİM ASƏF OĞLU</t>
  </si>
  <si>
    <t>1323860.00000000/25-1323860-1</t>
  </si>
  <si>
    <t>HÜSEYNOV RAMAZAN HİDAYƏT OĞLU</t>
  </si>
  <si>
    <t>1324277.00000000/40-1324277-1</t>
  </si>
  <si>
    <t>ƏLİYEV KAMRAN ƏFSƏR OĞLU</t>
  </si>
  <si>
    <t>1326433.00000000/38-1326433-1</t>
  </si>
  <si>
    <t>AZNEFT FİLİALI</t>
  </si>
  <si>
    <t>MƏRDANOV CÖVHƏR ARZU OĞLU</t>
  </si>
  <si>
    <t>1327419.00000000/10-1327419-1</t>
  </si>
  <si>
    <t>12.09.2023</t>
  </si>
  <si>
    <t>ALLAHVERDİYEV ŞAMİL SƏHƏDDİN OĞLU</t>
  </si>
  <si>
    <t>1327564.00000000/1-1327564-1</t>
  </si>
  <si>
    <t>ƏHMƏDOVA YULİYA OLEQOVNA</t>
  </si>
  <si>
    <t>1327672.00000000/9-1327672-1</t>
  </si>
  <si>
    <t>08.05.2023</t>
  </si>
  <si>
    <t>NƏSİBOVA MƏHBUBƏ MƏRDAN QIZI</t>
  </si>
  <si>
    <t>1329818.00000000/39-1329818-1</t>
  </si>
  <si>
    <t>HƏTƏMOV TURAL MƏHƏMMƏD OĞLU</t>
  </si>
  <si>
    <t>1331493.00000000/3-1331493-1</t>
  </si>
  <si>
    <t>QƏDİROV İLKİN EYVAZ OĞLU</t>
  </si>
  <si>
    <t>1334902.00000000/31-1334902-1</t>
  </si>
  <si>
    <t>CƏBRAYILOV KƏNAN KAMİL OĞLU</t>
  </si>
  <si>
    <t>1335356.00000000/40-1335356-1</t>
  </si>
  <si>
    <t>ƏLİYEV AQŞİN CƏBRAYIL OĞLU</t>
  </si>
  <si>
    <t>1335413.00000000/3-1335413-1</t>
  </si>
  <si>
    <t>LƏBİBOV RƏŞAD LƏBİB OĞLU</t>
  </si>
  <si>
    <t>1335702.00000000/40-1335702-1</t>
  </si>
  <si>
    <t>QAFAROV MEHMAN QƏHRƏMAN OĞLU</t>
  </si>
  <si>
    <t>1336524.00000000/9-1336524-1</t>
  </si>
  <si>
    <t>ƏLİYEV NURAN RUHƏDDİN OĞLU</t>
  </si>
  <si>
    <t>1337232.00000000/25-1337232-1</t>
  </si>
  <si>
    <t>15.05.2023</t>
  </si>
  <si>
    <t>ƏLİYEVA TAMİLLA AYDƏMİR QIZI</t>
  </si>
  <si>
    <t>1338188.00000000/1-1338188-1</t>
  </si>
  <si>
    <t>05.04.2023</t>
  </si>
  <si>
    <t>TAĞIYEV İSRAYIL RASİF OĞLU</t>
  </si>
  <si>
    <t>1338329.00000000/25-1338329-1</t>
  </si>
  <si>
    <t>İBRAHİMOV MEHMAN ƏLƏDDİN OĞLU</t>
  </si>
  <si>
    <t>1342838.00000000/39-1342838-1</t>
  </si>
  <si>
    <t>ƏLİYEV BAHADUR NİZAMİ OĞLU</t>
  </si>
  <si>
    <t>1343614.00000000/16-1343614-1</t>
  </si>
  <si>
    <t>GÖYÜŞOV RAMİL AĞASƏF OĞLU</t>
  </si>
  <si>
    <t>1347073.00000000/31-1347073-1</t>
  </si>
  <si>
    <t>QUBA FİLİALI</t>
  </si>
  <si>
    <t>HƏSƏNOVA ALİDƏ İSMAYIL QIZI</t>
  </si>
  <si>
    <t>1348036.00000000/8-1348036-1</t>
  </si>
  <si>
    <t>HÜSEYNOVA KÖNÜL FARİZ QIZI</t>
  </si>
  <si>
    <t>1353680.00000000/9-1353680-1</t>
  </si>
  <si>
    <t>ƏSƏDULLAYEV İLHAM ƏBULFƏZ OĞLU</t>
  </si>
  <si>
    <t>1354192.00000000/25-1354192-1</t>
  </si>
  <si>
    <t>CƏFƏROV BƏXTİYAR ŞAHİN OĞLU</t>
  </si>
  <si>
    <t>1356301.00000000/31-1356301-1</t>
  </si>
  <si>
    <t>ƏHMƏDOV ELÇİN QƏHRƏMAN OĞLU</t>
  </si>
  <si>
    <t>1359393.00000000/3-1359393-1</t>
  </si>
  <si>
    <t>QƏNBƏROV MURAD HƏŞİM OĞLU</t>
  </si>
  <si>
    <t>1365145.00000000/33-1365145-1</t>
  </si>
  <si>
    <t>BÜNYATOV FİKRƏT ŞAKİR OĞLU</t>
  </si>
  <si>
    <t>1383162.00000000/32-1383162-1</t>
  </si>
  <si>
    <t>ZEYNALOV FUAİD YUSİF OĞLU</t>
  </si>
  <si>
    <t>1383621.00000000/11-1383621-1</t>
  </si>
  <si>
    <t>HÜSEYNOV İBRAHİM ƏLİGÜŞAD OĞLU</t>
  </si>
  <si>
    <t>1384099.00000000/33-1384099-1</t>
  </si>
  <si>
    <t>HÜSEYNOV BƏXTİYAR GÜLMƏLİ OĞLU</t>
  </si>
  <si>
    <t>1400873.00000000/16-1400873-1</t>
  </si>
  <si>
    <t>06.12.2023</t>
  </si>
  <si>
    <t>Sarxan Aliyev</t>
  </si>
  <si>
    <t>CAVADZADƏ FİRUZ AMİL OĞLU</t>
  </si>
  <si>
    <t>1403972.00000000/1-1403972-1</t>
  </si>
  <si>
    <t>MAHMUDOV PƏRVİZ TAHİR OĞLU</t>
  </si>
  <si>
    <t>1404402.00000000/12-1404402-1</t>
  </si>
  <si>
    <t>Parviz Karimov</t>
  </si>
  <si>
    <t>MEMAR ƏCƏMİ FİLİALI</t>
  </si>
  <si>
    <t>ƏHMƏDOVA HƏBİBƏ MUSA QIZI</t>
  </si>
  <si>
    <t>1406253.00000000/19-1406253-1</t>
  </si>
  <si>
    <t>YƏHYAYEV ELNUR MƏCİD OĞLU</t>
  </si>
  <si>
    <t>1412254.00000000/31-1412254-1</t>
  </si>
  <si>
    <t>ƏLƏKBƏROV CƏLAL ƏLİPƏNAH OĞLU</t>
  </si>
  <si>
    <t>1412602.00000000/38-1412602-1</t>
  </si>
  <si>
    <t>İSAYEVA BRİLYANT QİNYAZ QIZI</t>
  </si>
  <si>
    <t>1415883.00000000/39-1415883-1</t>
  </si>
  <si>
    <t>MƏMMƏDOV SAMİR NƏRİMAN OĞLU</t>
  </si>
  <si>
    <t>1452807.00000000/3-1452807-1</t>
  </si>
  <si>
    <t>CƏFƏROV SAMİR EYVAZ OĞLU</t>
  </si>
  <si>
    <t>1455789.00000000/40-1455789-1</t>
  </si>
  <si>
    <t>ALLAHVERDİYEV BİNNƏT ŞAFA OĞLU</t>
  </si>
  <si>
    <t>1468016.00000000/16-1468016-19</t>
  </si>
  <si>
    <t>30.09.2020</t>
  </si>
  <si>
    <t>SAFAROV MUSFIQ ALLAHVERDI OĞLU</t>
  </si>
  <si>
    <t>1498445.00000000/1-1498445-2</t>
  </si>
  <si>
    <t>27.12.2021</t>
  </si>
  <si>
    <t>QASIMOV İLKİN TOFİQ OĞLU</t>
  </si>
  <si>
    <t>1503096.00000000/9-1503096-1</t>
  </si>
  <si>
    <t>RAMAZANOV FƏRHAD MƏHƏRRƏM OĞLU</t>
  </si>
  <si>
    <t>1508651.00000000/32-1508651-1</t>
  </si>
  <si>
    <t>UMUDOV UMUD FAMİL OĞLU</t>
  </si>
  <si>
    <t>1512919.00000000/9-1512919-1</t>
  </si>
  <si>
    <t>ƏSƏDOV SALEH RAFİQ OĞLU</t>
  </si>
  <si>
    <t>1516168.00000000/38-1516168-1</t>
  </si>
  <si>
    <t>RUSTAMOV RUSTAM AKIF OĞLU</t>
  </si>
  <si>
    <t>1534057.00000000/1-1534057-3</t>
  </si>
  <si>
    <t>Anar Bagirli</t>
  </si>
  <si>
    <t>ƏHMƏDOV URFAN RUSLAN OĞLU</t>
  </si>
  <si>
    <t>1552301.00000000/6-1552301-1</t>
  </si>
  <si>
    <t>HÜSEYNOV TELMAN AĞAMURAD OĞLU</t>
  </si>
  <si>
    <t>1552941.00000000/38-1552941-1</t>
  </si>
  <si>
    <t>XALILOV FAMIL ALSAFA OĞLU</t>
  </si>
  <si>
    <t>1556596.00000000/1-1556596-2</t>
  </si>
  <si>
    <t>ALIYEV CAHANDAR AYVAZ OĞLU</t>
  </si>
  <si>
    <t>1563372.00000000/40-1563372-1</t>
  </si>
  <si>
    <t>QULIYEV RAMIL XASAY OĞLU</t>
  </si>
  <si>
    <t>1572267.00000000/32-1572267-1</t>
  </si>
  <si>
    <t>17.03.2020</t>
  </si>
  <si>
    <t>ALAKBAROV AFLATUN SAMIL OĞLU</t>
  </si>
  <si>
    <t>1573429.00000000/1-1573429-2</t>
  </si>
  <si>
    <t>04.02.2021</t>
  </si>
  <si>
    <t>NAZAROV AGALAR MADAT OĞLU</t>
  </si>
  <si>
    <t>1575595.00000000/16-1575595-1</t>
  </si>
  <si>
    <t>02.03.2021</t>
  </si>
  <si>
    <t>MAMMADOV BAXTIYAR RAFIQ OĞLU</t>
  </si>
  <si>
    <t>1576168.00000000/5-1576168-3</t>
  </si>
  <si>
    <t>ALIYEVA GULNAZ Bahram qizi</t>
  </si>
  <si>
    <t>1578060.00000000/9-1578060-2</t>
  </si>
  <si>
    <t>AZIZOV RAUF FIZULI OĞLU</t>
  </si>
  <si>
    <t>1579578.00000000/32-1579578-1</t>
  </si>
  <si>
    <t>27.04.2023</t>
  </si>
  <si>
    <t>KAMILOV RAMIZ ISABALA OĞLU</t>
  </si>
  <si>
    <t>1579595.00000000/6-1579595-2</t>
  </si>
  <si>
    <t>01.05.2020</t>
  </si>
  <si>
    <t>NADIROV NICAT ASLAN OĞLU</t>
  </si>
  <si>
    <t>1582950.00000000/12-1582950-1</t>
  </si>
  <si>
    <t>HACIYEV TEYMUR VALYULLAH OĞLU</t>
  </si>
  <si>
    <t>1584385.00000000/23-1584385-1</t>
  </si>
  <si>
    <t>22.04.2021</t>
  </si>
  <si>
    <t>Sakir Salamli</t>
  </si>
  <si>
    <t xml:space="preserve">RER MODERN HIDES MMC    </t>
  </si>
  <si>
    <t>1586454.00000000/19-1586454-1</t>
  </si>
  <si>
    <t>IMANOV NICAT BABAS OĞLU</t>
  </si>
  <si>
    <t>1610145.00000000/38-1610145-1</t>
  </si>
  <si>
    <t>DADASOV ZAMIQ RAHIM OĞLU</t>
  </si>
  <si>
    <t>1613038.00000000/9-1613038-1</t>
  </si>
  <si>
    <t>ZAMANOV ABBAS ALLAHVERDI OĞLU</t>
  </si>
  <si>
    <t>1613977.00000000/16-1613977-1</t>
  </si>
  <si>
    <t>16.04.2019</t>
  </si>
  <si>
    <t>HASANOV ALOVSAT ALLAHVERDI OĞLU</t>
  </si>
  <si>
    <t>1614543.00000000/31-1614543-1</t>
  </si>
  <si>
    <t>AĞAYEV RAMİN TALIB OĞLU</t>
  </si>
  <si>
    <t>1616714.00000000/19-1616714-1</t>
  </si>
  <si>
    <t>HACIYEV ZAUR AGAMAMMAD OĞLU</t>
  </si>
  <si>
    <t>1617009.00000000/9-1617009-1</t>
  </si>
  <si>
    <t>ALIYEV ARASTUN RAZIL OĞLU</t>
  </si>
  <si>
    <t>1617565.00000000/16-1617565-1</t>
  </si>
  <si>
    <t>06.08.2021</t>
  </si>
  <si>
    <t>MİRBABALI RƏVANƏ ƏSGƏR QIZI</t>
  </si>
  <si>
    <t>1617753.00000000/44-1617753-1</t>
  </si>
  <si>
    <t>QASIMOV KAMIL QUDRAT OĞLU</t>
  </si>
  <si>
    <t>1617864.00000000/16-1617864-1</t>
  </si>
  <si>
    <t>18.03.2021</t>
  </si>
  <si>
    <t>ALIYEV CINGIZ SULTAN OĞLU</t>
  </si>
  <si>
    <t>1619606.00000000/16-1619606-1</t>
  </si>
  <si>
    <t>18.01.2021</t>
  </si>
  <si>
    <t>AMRAHOV OSMAN VAHID OĞLU</t>
  </si>
  <si>
    <t>1626193.00000000/5-1626193-1</t>
  </si>
  <si>
    <t>ALIZADA ALIBAY VALI OĞLU</t>
  </si>
  <si>
    <t>1629531.00000000/19-1629531-1</t>
  </si>
  <si>
    <t>MAMMADOV SEYMUR ELMAN OĞLU</t>
  </si>
  <si>
    <t>1632552.00000000/3-1632552-2</t>
  </si>
  <si>
    <t>HASIMOVA ULVIYYA Alikram qizi</t>
  </si>
  <si>
    <t>1634937.00000000/3-1634937-1</t>
  </si>
  <si>
    <t>19.02.2021</t>
  </si>
  <si>
    <t>ALIYEV RIZVAN XUDADAT OĞLU</t>
  </si>
  <si>
    <t>1636033.00000000/1-1636033-1</t>
  </si>
  <si>
    <t>ALMAMMADOV AZAD ALLAHVERDI OĞLU</t>
  </si>
  <si>
    <t>1636079.00000000/1-1636079-1</t>
  </si>
  <si>
    <t>12.04.2021</t>
  </si>
  <si>
    <t>MEHDIYEV YUSIF MAIS OĞLU</t>
  </si>
  <si>
    <t>1637008.00000000/1-1637008-1</t>
  </si>
  <si>
    <t>16.12.2020</t>
  </si>
  <si>
    <t>MAMMADOV NICAT MAMMADAGA OĞLU</t>
  </si>
  <si>
    <t>1640030.00000000/38-1640030-1</t>
  </si>
  <si>
    <t>MUSTAFAZADA ABBAS QORXMAZ OĞLU</t>
  </si>
  <si>
    <t>1640721.00000000/19-1640721-1</t>
  </si>
  <si>
    <t>12.03.2020</t>
  </si>
  <si>
    <t>HAMIDOV MAHMUD AHMAD OĞLU</t>
  </si>
  <si>
    <t>1644964.00000000/2-1644964-2</t>
  </si>
  <si>
    <t>MAMMADOV ARIF KAMIL OĞLU</t>
  </si>
  <si>
    <t>1646591.00000000/13-1646591-1</t>
  </si>
  <si>
    <t>AXUNDOV HUSEYN RASIM OĞLU</t>
  </si>
  <si>
    <t>1650990.00000000/21-1650990-1</t>
  </si>
  <si>
    <t>05.10.2021</t>
  </si>
  <si>
    <t>ASLANOV RASIM AGASALA OĞLU</t>
  </si>
  <si>
    <t>1652471.00000000/25-1652471-1</t>
  </si>
  <si>
    <t>SAHBAZOV ELGUN MALIKMAMMAD OĞLU</t>
  </si>
  <si>
    <t>1654901.00000000/25-1654901-1</t>
  </si>
  <si>
    <t>18.08.2021</t>
  </si>
  <si>
    <t>ASGAROV ETIBAR QALABA OĞLU</t>
  </si>
  <si>
    <t>1655513.00000000/38-1655513-1</t>
  </si>
  <si>
    <t>BAYRAMOV CAVID SADIQ OĞLU</t>
  </si>
  <si>
    <t>1655789.00000000/5-1655789-1</t>
  </si>
  <si>
    <t>MƏMMƏDOV MİRTAHİR ƏLƏSTAN OĞLU</t>
  </si>
  <si>
    <t>1658090.00000000/5-1658090-1</t>
  </si>
  <si>
    <t>MAMMADOVA MINAVAR BABA QIZI</t>
  </si>
  <si>
    <t>1658301.00000000/9-1658301-1</t>
  </si>
  <si>
    <t>HUMBATOVA LEYLA Mammadovna</t>
  </si>
  <si>
    <t>1659943.00000000/1-1659943-1</t>
  </si>
  <si>
    <t>HASANOV MAHARRAMALI ISA OĞLU</t>
  </si>
  <si>
    <t>1659990.00000000/25-1659990-1</t>
  </si>
  <si>
    <t>HUSEYNOV RASAD ZAHID OĞLU</t>
  </si>
  <si>
    <t>1664177.00000000/6-1664177-1</t>
  </si>
  <si>
    <t>NOVRUZOV HASAN ROVSAN OĞLU</t>
  </si>
  <si>
    <t>1664971.00000000/5-1664971-1</t>
  </si>
  <si>
    <t>16.02.2021</t>
  </si>
  <si>
    <t>ASLANOV NOVRUZ ALI OĞLU</t>
  </si>
  <si>
    <t>1666777.00000000/32-1666777-1</t>
  </si>
  <si>
    <t>XXX MUSFIQ ABDUL OĞLU</t>
  </si>
  <si>
    <t>1669309.00000000/31-1669309-1</t>
  </si>
  <si>
    <t>QANBAROV FARID ADIGOZAL OĞLU</t>
  </si>
  <si>
    <t>1669517.00000000/12-1669517-1</t>
  </si>
  <si>
    <t>21.06.2022</t>
  </si>
  <si>
    <t>ABBASOV PARVIZ TOFIQ OĞLU</t>
  </si>
  <si>
    <t>1670963.00000000/1-1670963-1</t>
  </si>
  <si>
    <t>MAMMADOV TOFIQ KAMIL OĞLU</t>
  </si>
  <si>
    <t>1671151.00000000/32-1671151-1</t>
  </si>
  <si>
    <t>21.09.2020</t>
  </si>
  <si>
    <t>IBRAHIMOV AKIF ABULFAZ OĞLU</t>
  </si>
  <si>
    <t>1672053.00000000/39-1672053-1</t>
  </si>
  <si>
    <t>ŞİXİYEV ELVİN EHTİRAM OĞLU</t>
  </si>
  <si>
    <t>1673744.00000000/8-1673744-1</t>
  </si>
  <si>
    <t>AHMADOV ELBRUS AFSAR OĞLU</t>
  </si>
  <si>
    <t>1673919.00000000/21-1673919-1</t>
  </si>
  <si>
    <t>MAMMADOV HEYDAR ASLAN OĞLU</t>
  </si>
  <si>
    <t>1675881.00000000/11-1675881-1</t>
  </si>
  <si>
    <t>ASADOV RASAD ASAD OĞLU</t>
  </si>
  <si>
    <t>1676369.00000000/38-1676369-1</t>
  </si>
  <si>
    <t>ALIYEV AFIQ QASIM OĞLU</t>
  </si>
  <si>
    <t>1678148.00000000/9-1678148-1</t>
  </si>
  <si>
    <t>SUKUROV MUSEYIB ARIF OĞLU</t>
  </si>
  <si>
    <t>1678868.00000000/11-1678868-1</t>
  </si>
  <si>
    <t>QASIMOV MUSVIQ HASANALI OĞLU</t>
  </si>
  <si>
    <t>1680193.00000000/32-1680193-1</t>
  </si>
  <si>
    <t>SIRINOVA ULVIYYA Xalil qizi</t>
  </si>
  <si>
    <t>1680316.00000000/3-1680316-1</t>
  </si>
  <si>
    <t>ABBASOV FADAIL ASAD OĞLU</t>
  </si>
  <si>
    <t>1680539.00000000/11-1680539-1</t>
  </si>
  <si>
    <t>QULİYEV ARİF VÜQAR OĞLU</t>
  </si>
  <si>
    <t>1680686.00000000/12-1680686-1</t>
  </si>
  <si>
    <t>HUSEYNOV TEHRAN RASIM OĞLU</t>
  </si>
  <si>
    <t>1689264.00000000/38-1689264-1</t>
  </si>
  <si>
    <t>Rustam Nahmadov</t>
  </si>
  <si>
    <t>ALIYEV RAMIN VAKIL OĞLU</t>
  </si>
  <si>
    <t>1690758.00000000/5-1690758-1</t>
  </si>
  <si>
    <t>MURADOV ZAMIN QALASI OĞLU</t>
  </si>
  <si>
    <t>1690913.00000000/38-1690913-1</t>
  </si>
  <si>
    <t>ALAKBAROV HASAN ADIL OĞLU</t>
  </si>
  <si>
    <t>1691039.00000000/3-1691039-1</t>
  </si>
  <si>
    <t>AZIZOVA SAKILA Nadir qizi</t>
  </si>
  <si>
    <t>1694024.00000000/25-1694024-1</t>
  </si>
  <si>
    <t>RAHIMOV DADAS AYDIN OĞLU</t>
  </si>
  <si>
    <t>1694598.00000000/13-1694598-1</t>
  </si>
  <si>
    <t>ISMAYILOV AZAR SADRADDIN OĞLU</t>
  </si>
  <si>
    <t>1697837.00000000/1-1697837-1</t>
  </si>
  <si>
    <t>NAZAROV ZAHID HACIAGA OĞLU</t>
  </si>
  <si>
    <t>1699404.00000000/21-1699404-1</t>
  </si>
  <si>
    <t>18.02.2022</t>
  </si>
  <si>
    <t>NASIBOV NOVRUZ AHMAD OĞLU</t>
  </si>
  <si>
    <t>1702868.00000000/19-1702868-1</t>
  </si>
  <si>
    <t>SAFIYEV GURCAT SALAF OĞLU</t>
  </si>
  <si>
    <t>1703477.00000000/16-1703477-1</t>
  </si>
  <si>
    <t>FARZIYEV FUZULI QILICXAN OĞLU</t>
  </si>
  <si>
    <t>1705020.00000000/21-1705020-1</t>
  </si>
  <si>
    <t>ABUSOV RASIM VALI OĞLU</t>
  </si>
  <si>
    <t>1706562.00000000/38-1706562-1</t>
  </si>
  <si>
    <t>DUNYAMALIYEV HUSEYN AHMAD OĞLU</t>
  </si>
  <si>
    <t>1710617.00000000/1-1710617-1</t>
  </si>
  <si>
    <t>RACABOV ELMAR ZAKIR OĞLU</t>
  </si>
  <si>
    <t>1712030.00000000/40-1712030-1</t>
  </si>
  <si>
    <t>SUKUROVA SARQIYYA AYAZ QIZI</t>
  </si>
  <si>
    <t>1712699.00000000/38-1712699-1</t>
  </si>
  <si>
    <t>RAMAZANOV MAFTUN OSMAN OĞLU</t>
  </si>
  <si>
    <t>1712980.00000000/19-1712980-1</t>
  </si>
  <si>
    <t>ROSTİAŞVİLİ MARİETA PAVLOVNA</t>
  </si>
  <si>
    <t>1714246.00000000/37-1714246-1</t>
  </si>
  <si>
    <t>RUFULLAYEV ŞAMİL MƏMMƏDƏLİ OĞLU</t>
  </si>
  <si>
    <t>1717984.00000000/33-1717984-1</t>
  </si>
  <si>
    <t>PASAYEV CEYHUN MIRZARZA OĞLU</t>
  </si>
  <si>
    <t>1718157.00000000/25-1718157-1</t>
  </si>
  <si>
    <t>NAGIYEV MEHRAN VAQIF OĞLU</t>
  </si>
  <si>
    <t>1718442.00000000/1-1718442-1</t>
  </si>
  <si>
    <t>28.04.2021</t>
  </si>
  <si>
    <t>MAMMADOV ZAMIN TALEH OĞLU</t>
  </si>
  <si>
    <t>1723310.00000000/11-1723310-1</t>
  </si>
  <si>
    <t>ABASOV NIZAMI ALASGAR OĞLU</t>
  </si>
  <si>
    <t>1724170.00000000/25-1724170-1</t>
  </si>
  <si>
    <t>HÜSEYNOVA ŞƏFA RASİF QIZI</t>
  </si>
  <si>
    <t>1724219.00000000/12-1724219-1</t>
  </si>
  <si>
    <t>NASIROV AFQAN VALI OĞLU</t>
  </si>
  <si>
    <t>1725248.00000000/1-1725248-1</t>
  </si>
  <si>
    <t>HASANOV BAHRUZ ABDIN OĞLU</t>
  </si>
  <si>
    <t>1726547.00000000/1-1726547-1</t>
  </si>
  <si>
    <t>AHMADOV HILAL BILAL OĞLU</t>
  </si>
  <si>
    <t>1730039.00000000/21-1730039-1</t>
  </si>
  <si>
    <t>AKBAROV IXTIYAR AZIZ OĞLU</t>
  </si>
  <si>
    <t>1732693.00000000/1-1732693-1</t>
  </si>
  <si>
    <t>SƏFƏROV RAHİL RƏHİMAĞA OĞLU</t>
  </si>
  <si>
    <t>1734533.00000000/38-1734533-1</t>
  </si>
  <si>
    <t>02.11.2021</t>
  </si>
  <si>
    <t>MAMMADOV YASAR MAHAMMAD OĞLU</t>
  </si>
  <si>
    <t>1735040.00000000/1-1735040-1</t>
  </si>
  <si>
    <t>NASIBOVA LAMIYYA ASRAF QIZI</t>
  </si>
  <si>
    <t>1737071.00000000/2-1737071-1</t>
  </si>
  <si>
    <t>ISGANDAROV ELCIN BAKIR OĞLU</t>
  </si>
  <si>
    <t>1737540.00000000/2-1737540-1</t>
  </si>
  <si>
    <t>AHMADOV RZAQULU OKTAY OĞLU</t>
  </si>
  <si>
    <t>1737732.00000000/8-1737732-1</t>
  </si>
  <si>
    <t>NADİROVA FƏRQANƏ FİZULİ QIZI</t>
  </si>
  <si>
    <t>1738833.00000000/1-1738833-1</t>
  </si>
  <si>
    <t>ABISOV ZAHIR MATLAB OĞLU</t>
  </si>
  <si>
    <t>1739965.00000000/3-1739965-1</t>
  </si>
  <si>
    <t>RUFULLAYEV AMIN SUCAYAT OĞLU</t>
  </si>
  <si>
    <t>1740701.00000000/32-1740701-1</t>
  </si>
  <si>
    <t>14.09.2021</t>
  </si>
  <si>
    <t xml:space="preserve">OSCAR TRAVEL MMC  </t>
  </si>
  <si>
    <t>1743404.00000000/40-1743404-1</t>
  </si>
  <si>
    <t>KAZIMOV ADIL SIRABI OĞLU</t>
  </si>
  <si>
    <t>1743654.00000000/1-1743654-1</t>
  </si>
  <si>
    <t>MURADOV MURAD AKIF OĞLU</t>
  </si>
  <si>
    <t>1747681.00000000/28-1747681-1</t>
  </si>
  <si>
    <t>HUSEYNOV AHMAD ORUC OĞLU</t>
  </si>
  <si>
    <t>1748379.00000000/31-1748379-1</t>
  </si>
  <si>
    <t>QULUYEVA YEGANA Heybat qizi</t>
  </si>
  <si>
    <t>1749415.00000000/1-1749415-1</t>
  </si>
  <si>
    <t>HASANOV TARZAN ASGAR OĞLU</t>
  </si>
  <si>
    <t>1750082.00000000/2-1750082-1</t>
  </si>
  <si>
    <t>İBRAHİMOV SALEH ŞƏMSƏDDİN OĞLU</t>
  </si>
  <si>
    <t>1751048.00000000/32-1751048-1</t>
  </si>
  <si>
    <t>ŞÜKÜROV AYAZ AĞAMİRZƏ OĞLU</t>
  </si>
  <si>
    <t>1752604.00000000/12-1752604-1</t>
  </si>
  <si>
    <t>ALIZADA FIRUZA Almusa qizi</t>
  </si>
  <si>
    <t>1754325.00000000/38-1754325-1</t>
  </si>
  <si>
    <t xml:space="preserve">NH-BUS MMC  </t>
  </si>
  <si>
    <t>1755424.00000000/16-1755424-1</t>
  </si>
  <si>
    <t>UMUDOV ELSAN ZAHID OĞLU</t>
  </si>
  <si>
    <t>1755798.00000000/32-1755798-2</t>
  </si>
  <si>
    <t>HUSEYNOV AMIL AHMAD OĞLU</t>
  </si>
  <si>
    <t>1759408.00000000/31-1759408-1</t>
  </si>
  <si>
    <t>KARIMOVA KAMALA Mahammad qizi</t>
  </si>
  <si>
    <t>1760744.00000000/32-1760744-1</t>
  </si>
  <si>
    <t>ALASKAROV AMIRASLAN QARIB OĞLU</t>
  </si>
  <si>
    <t>1762861.00000000/13-1762861-1</t>
  </si>
  <si>
    <t>RZAYEV FAİQ SAYAD OĞLU</t>
  </si>
  <si>
    <t>1763728.00000000/31-1763728-1</t>
  </si>
  <si>
    <t>CALILOV ILQAR ANVARBAY OĞLU</t>
  </si>
  <si>
    <t>1768650.00000000/13-1768650-1</t>
  </si>
  <si>
    <t>ASADOV ALIRZA ABDUL OĞLU</t>
  </si>
  <si>
    <t>1771387.00000000/1-1771387-1</t>
  </si>
  <si>
    <t>03.11.2021</t>
  </si>
  <si>
    <t>MAMMADOV SAHRIYAR QAHRAMAN OĞLU</t>
  </si>
  <si>
    <t>1773281.00000000/16-1773281-1</t>
  </si>
  <si>
    <t>SARIYEV NIZAMI NADIR OĞLU</t>
  </si>
  <si>
    <t>1775463.00000000/23-1775463-1</t>
  </si>
  <si>
    <t>Iqbal Mammadov</t>
  </si>
  <si>
    <t>MƏMMƏDOV ASİF MAARİF OĞLU</t>
  </si>
  <si>
    <t>1776796.00000000/1-1776796-1</t>
  </si>
  <si>
    <t>ALIYEV HIKMAT ELDAR OĞLU</t>
  </si>
  <si>
    <t>1778872.00000000/32-1778872-1</t>
  </si>
  <si>
    <t>SUKUROV RASAD MAHAMMAD OĞLU</t>
  </si>
  <si>
    <t>1779804.00000000/33-1779804-1</t>
  </si>
  <si>
    <t>16.05.2022</t>
  </si>
  <si>
    <t>QURBANOV RAVAN ILHAM OĞLU</t>
  </si>
  <si>
    <t>1780547.00000000/16-1780547-1</t>
  </si>
  <si>
    <t>MƏMMƏDOV RƏMZİ YAŞAR OĞLU</t>
  </si>
  <si>
    <t>1781380.00000000/38-1781380-1</t>
  </si>
  <si>
    <t>AHMADOV SARXAN ILYAS OĞLU</t>
  </si>
  <si>
    <t>1782136.00000000/16-1782136-1</t>
  </si>
  <si>
    <t>ASGAROV CEYHUN ALI OĞLU</t>
  </si>
  <si>
    <t>1782179.00000000/16-1782179-1</t>
  </si>
  <si>
    <t>ISGANDARLI ELMIN ARIF OĞLU</t>
  </si>
  <si>
    <t>1783422.00000000/1-1783422-1</t>
  </si>
  <si>
    <t>NƏSİBOV ELMƏDDİN ŞİRİN OĞLU</t>
  </si>
  <si>
    <t>1784465.00000000/1-1784465-1</t>
  </si>
  <si>
    <t>NASIRLI NICAT FARMAN OĞLU</t>
  </si>
  <si>
    <t>1785255.00000000/16-1785255-1</t>
  </si>
  <si>
    <t>QULIYEV TURAL MUSLUM OĞLU</t>
  </si>
  <si>
    <t>1785530.00000000/16-1785530-1</t>
  </si>
  <si>
    <t>VƏLİCANOV CAVİD VİDADİ OĞLU</t>
  </si>
  <si>
    <t>1788643.00000000/16-1788643-1</t>
  </si>
  <si>
    <t>NOVRUZOV QURBAN ALOVSAT OĞLU</t>
  </si>
  <si>
    <t>1789079.00000000/2-1789079-1</t>
  </si>
  <si>
    <t>QASIMOV RAMAL ABDULƏLİ OĞLU</t>
  </si>
  <si>
    <t>1791217.00000000/25-1791217-1</t>
  </si>
  <si>
    <t>MAHARRAMOV ALAKBAR BAXTIYAR OGLU</t>
  </si>
  <si>
    <t>1791475.00000000/1-1791475-1</t>
  </si>
  <si>
    <t>HUSEYNOV NAMIQ TOFIQ OĞLU</t>
  </si>
  <si>
    <t>1792001.00000000/38-1792001-1</t>
  </si>
  <si>
    <t>ABDULOV TARLAN MAMMADPASA OĞLU</t>
  </si>
  <si>
    <t>1792058.00000000/1-1792058-1</t>
  </si>
  <si>
    <t>HACIYEV HUSEYN PAHLIVAN OĞLU</t>
  </si>
  <si>
    <t>1795981.00000000/23-1795981-1</t>
  </si>
  <si>
    <t>AHMADOV VUQAR XANALI OĞLU</t>
  </si>
  <si>
    <t>1796061.00000000/40-1796061-1</t>
  </si>
  <si>
    <t>YUNUSOV ELNUR RUFADDIN OĞLU</t>
  </si>
  <si>
    <t>1797150.00000000/13-1797150-1</t>
  </si>
  <si>
    <t>06.04.2021</t>
  </si>
  <si>
    <t>VALIYEV VUSAL NARIMAN OĞLU</t>
  </si>
  <si>
    <t>1798884.00000000/32-1798884-1</t>
  </si>
  <si>
    <t>ASKAROV ALLAHVERAN CABRAYIL OĞLU</t>
  </si>
  <si>
    <t>1800358.00000000/21-1800358-1</t>
  </si>
  <si>
    <t>MƏLİKOV AZAD NURƏHMƏD OĞLU</t>
  </si>
  <si>
    <t>1800929.00000000/2-1800929-2</t>
  </si>
  <si>
    <t>ABDULLAYEV NOVRUZ RAMIZ OĞLU</t>
  </si>
  <si>
    <t>1803209.00000000/23-1803209-1</t>
  </si>
  <si>
    <t>ZAMANOV AZAD İSRAİL OĞLU</t>
  </si>
  <si>
    <t>1804116.00000000/10-1804116-1</t>
  </si>
  <si>
    <t>SAHGALDIYEV HUSAMADDIN FARMAN OĞLU</t>
  </si>
  <si>
    <t>1804746.00000000/40-1804746-1</t>
  </si>
  <si>
    <t>MAMMADOV TELMAN MAHAMMAD OĞLU</t>
  </si>
  <si>
    <t>1807423.00000000/1-1807423-1</t>
  </si>
  <si>
    <t>SAHGALDIYEV HASAN XIDIR OĞLU</t>
  </si>
  <si>
    <t>1808249.00000000/16-1808249-1</t>
  </si>
  <si>
    <t>RZAYEV SAHIL AZAR OĞLU</t>
  </si>
  <si>
    <t>1808881.00000000/1-1808881-1</t>
  </si>
  <si>
    <t>SAIDI RUZBEH BEHRUZ OĞLU</t>
  </si>
  <si>
    <t>1810855.00000000/1-1810855-1</t>
  </si>
  <si>
    <t>MAMMADOVA MAHLUQA SAFAR QIZI</t>
  </si>
  <si>
    <t>1811048.00000000/10-1811048-1</t>
  </si>
  <si>
    <t>MƏMMƏDOV ŞAHİN VAHİD OĞLU</t>
  </si>
  <si>
    <t>1811837.00000000/1-1811837-1</t>
  </si>
  <si>
    <t>RAHIMOV RIYAZI HUSEYNCAN OĞLU</t>
  </si>
  <si>
    <t>1857363.00000000/1-1857363-2</t>
  </si>
  <si>
    <t>21.10.2021</t>
  </si>
  <si>
    <t>HACIYEV AHMAD DAVUD OĞLU</t>
  </si>
  <si>
    <t>1857726.00000000/1-1857726-1</t>
  </si>
  <si>
    <t>QULİYEV ƏLİKRAM ƏLİBALA OĞLU</t>
  </si>
  <si>
    <t>1858769.00000000/38-1858769-1</t>
  </si>
  <si>
    <t>QARIBOV AHAD ALLAHVERDI OĞLU</t>
  </si>
  <si>
    <t>1860748.00000000/6-1860748-1</t>
  </si>
  <si>
    <t>KARIMOV ALI RAHIM OĞLU</t>
  </si>
  <si>
    <t>1860983.00000000/38-1860983-1</t>
  </si>
  <si>
    <t>AHMADOV VUQAR ALIF OĞLU</t>
  </si>
  <si>
    <t>1861082.00000000/9-1861082-1</t>
  </si>
  <si>
    <t>KƏRİMOV SAMİR RASİM OĞLU</t>
  </si>
  <si>
    <t>1861678.00000000/3-1861678-1</t>
  </si>
  <si>
    <t>IBRAHIMOV BAYRAM KAMAL OĞLU</t>
  </si>
  <si>
    <t>1861801.00000000/9-1861801-1</t>
  </si>
  <si>
    <t>ABUZAROV ZAFAR BALAZAR OĞLU</t>
  </si>
  <si>
    <t>1864541.00000000/21-1864541-1</t>
  </si>
  <si>
    <t>ƏLİYEV VAHİD AMIR OĞLU</t>
  </si>
  <si>
    <t>1868769.00000000/40-1868769-1</t>
  </si>
  <si>
    <t>ƏSƏDULLAYEV NƏSİR VƏLİXAN OĞLU</t>
  </si>
  <si>
    <t>1869477.00000000/21-1869477-1</t>
  </si>
  <si>
    <t>ZÜLFÜQAROV NADİM NAMİQ OĞLU</t>
  </si>
  <si>
    <t>1869732.00000000/19-1869732-1</t>
  </si>
  <si>
    <t>29.07.2022</t>
  </si>
  <si>
    <t>1869853.00000000/6-1869853-1</t>
  </si>
  <si>
    <t>BAYRAMOV NATIQ YUSIF OĞLU</t>
  </si>
  <si>
    <t>1870309.00000000/39-1870309-1</t>
  </si>
  <si>
    <t>26.08.2022</t>
  </si>
  <si>
    <t>SARDAROVA SEVINC ALIHUSEYN QIZI</t>
  </si>
  <si>
    <t>1870733.00000000/21-1870733-1</t>
  </si>
  <si>
    <t>21.04.2021</t>
  </si>
  <si>
    <t>AHMADOV EMIN FARHAD OĞLU</t>
  </si>
  <si>
    <t>1870821.00000000/1-1870821-1</t>
  </si>
  <si>
    <t>AGAYEV ELMAN BAXTIYAR OĞLU</t>
  </si>
  <si>
    <t>1872364.00000000/25-1872364-1</t>
  </si>
  <si>
    <t>ALAKBAROVA ZEYNAB KARIM QIZI</t>
  </si>
  <si>
    <t>1872380.00000000/1-1872380-1</t>
  </si>
  <si>
    <t>23.11.2021</t>
  </si>
  <si>
    <t>MIRZAGAYEV AQSIN ALIM OĞLU</t>
  </si>
  <si>
    <t>1872946.00000000/25-1872946-1</t>
  </si>
  <si>
    <t>04.06.2021</t>
  </si>
  <si>
    <t>HUSEYNOV SAMIR FARMAN OĞLU</t>
  </si>
  <si>
    <t>1872994.00000000/9-1872994-1</t>
  </si>
  <si>
    <t>22.11.2022</t>
  </si>
  <si>
    <t>CƏFƏROV İNTİQAM ƏLƏDDİN OĞLU</t>
  </si>
  <si>
    <t>1873189.00000000/1-1873189-1</t>
  </si>
  <si>
    <t>ABDULLAYEV IBRAHIM CANPOLAD OĞLU</t>
  </si>
  <si>
    <t>1873206.00000000/1-1873206-1</t>
  </si>
  <si>
    <t>AMRAHOV RAHMAN QABIL OĞLU</t>
  </si>
  <si>
    <t>1873826.00000000/16-1873826-2</t>
  </si>
  <si>
    <t>15.04.2021</t>
  </si>
  <si>
    <t>AZIMZADA RUSLAN HABIL OĞLU</t>
  </si>
  <si>
    <t>1874168.00000000/25-1874168-1</t>
  </si>
  <si>
    <t>QULUYEV VILAYAT ABUS OĞLU</t>
  </si>
  <si>
    <t>1874559.00000000/32-1874559-1</t>
  </si>
  <si>
    <t>HAQVERDIYEV SEYMUR NIZAMI OĞLU</t>
  </si>
  <si>
    <t>1874659.00000000/19-1874659-1</t>
  </si>
  <si>
    <t>ZULFUQAROV AHMAD MIRZAQULU OĞLU</t>
  </si>
  <si>
    <t>1874675.00000000/13-1874675-1</t>
  </si>
  <si>
    <t>28.12.2020</t>
  </si>
  <si>
    <t>RAMAZANOVA XATIRA BORIS QIZI</t>
  </si>
  <si>
    <t>1874699.00000000/1-1874699-1</t>
  </si>
  <si>
    <t>KARIMOV CEYHUN IMANVERDI OGLU</t>
  </si>
  <si>
    <t>1874761.00000000/12-1874761-1</t>
  </si>
  <si>
    <t>CAFAROV MERAC AMIL OĞLU</t>
  </si>
  <si>
    <t>1875139.00000000/16-1875139-1</t>
  </si>
  <si>
    <t>QUBADOV QUBAD MIRIS OGLU</t>
  </si>
  <si>
    <t>1875171.00000000/25-1875171-1</t>
  </si>
  <si>
    <t>CAHANGIROV ILKIN YAVAR OĞLU</t>
  </si>
  <si>
    <t>1875273.00000000/16-1875273-1</t>
  </si>
  <si>
    <t>ŞƏFİYEV FAZİL MƏMMƏDSEYİD OĞLU</t>
  </si>
  <si>
    <t>1875329.00000000/40-1875329-1</t>
  </si>
  <si>
    <t>ƏSƏDULLAYEV ÜRFAN YAŞAR OĞLU</t>
  </si>
  <si>
    <t>1875766.00000000/13-1875766-1</t>
  </si>
  <si>
    <t>ABILHASANOV MAMMAD ZAHIR OĞLU</t>
  </si>
  <si>
    <t>1876148.00000000/6-1876148-1</t>
  </si>
  <si>
    <t>08.04.2021</t>
  </si>
  <si>
    <t>1876624.00000000/11-1876624-1</t>
  </si>
  <si>
    <t>1877256.00000000/9-1877256-1</t>
  </si>
  <si>
    <t>MAMMADOV IDRAK KAMIL OĞLU</t>
  </si>
  <si>
    <t>1877348.00000000/16-1877348-1</t>
  </si>
  <si>
    <t>18.05.2022</t>
  </si>
  <si>
    <t>RZAYEV RAMIL GULOGLAN OĞLU</t>
  </si>
  <si>
    <t>1877571.00000000/16-1877571-1</t>
  </si>
  <si>
    <t>MAMMADOV QARA ALIS OGLU</t>
  </si>
  <si>
    <t>1877646.00000000/16-1877646-1</t>
  </si>
  <si>
    <t>ƏHMƏDOV ELÇİN QURBANƏLİ OĞLU</t>
  </si>
  <si>
    <t>1879319.00000000/12-1879319-1</t>
  </si>
  <si>
    <t xml:space="preserve">USTUN XIDMƏT MMC    </t>
  </si>
  <si>
    <t>1879973.00000000/1-1879973-1</t>
  </si>
  <si>
    <t>DADAŞOV İNTİQAM YASƏR OĞLU</t>
  </si>
  <si>
    <t>1884025.00000000/21-1884025-1</t>
  </si>
  <si>
    <t>QULUZADƏ AĞAYAR RAFİQ OĞLU</t>
  </si>
  <si>
    <t>1887621.00000000/44-1887621-1</t>
  </si>
  <si>
    <t>RƏHİMOV RÖVŞƏN AZAD OĞLU</t>
  </si>
  <si>
    <t>1895541.00000000/19-1895541-1</t>
  </si>
  <si>
    <t>AĞCABƏDİ FİLİALI</t>
  </si>
  <si>
    <t>HACIYEVA FİDAN MAHİR QIZI</t>
  </si>
  <si>
    <t>1896982.00000000/46-1896982-1</t>
  </si>
  <si>
    <t>ƏSGƏROV CEYHUN ƏZİZAĞA OĞLU</t>
  </si>
  <si>
    <t>1900898.00000000/1-1900898-1</t>
  </si>
  <si>
    <t>İMAMƏLİYEV ELÇİN RAYİF OĞLU</t>
  </si>
  <si>
    <t>1904042.00000000/12-1904042-1</t>
  </si>
  <si>
    <t>MİKAYILOV ƏSGƏR USUB OĞLU</t>
  </si>
  <si>
    <t>1904573.00000000/38-1904573-1</t>
  </si>
  <si>
    <t>FƏRZƏLİYEV PƏRVİZ ELÇİN OĞLU</t>
  </si>
  <si>
    <t>1904577.00000000/38-1904577-1</t>
  </si>
  <si>
    <t>HƏSƏNOV NURLAN ƏJDƏR OĞLU</t>
  </si>
  <si>
    <t>1905199.00000000/12-1905199-1</t>
  </si>
  <si>
    <t>FƏTULLAYEV FAMİL MƏMMƏDRZA OĞLU</t>
  </si>
  <si>
    <t>1906332.00000000/13-1906332-1</t>
  </si>
  <si>
    <t>İSAYEV EMİN TAPDIQ OĞLU</t>
  </si>
  <si>
    <t>1906873.00000000/31-1906873-1</t>
  </si>
  <si>
    <t>MİRZƏYEVA FAMİLƏ ƏLƏKBƏR QIZI</t>
  </si>
  <si>
    <t>1907212.00000000/28-1907212-1</t>
  </si>
  <si>
    <t>LUZİN DMİTRİY PETROVİÇ</t>
  </si>
  <si>
    <t>1908138.00000000/16-1908138-1</t>
  </si>
  <si>
    <t>ƏLİYEV MAHİR FAMİL OĞLU</t>
  </si>
  <si>
    <t>1908677.00000000/38-1908677-1</t>
  </si>
  <si>
    <t>QARAXANOV MÜŞFİQ MÜLKƏDAR OĞLU</t>
  </si>
  <si>
    <t>1908684.00000000/39-1908684-1</t>
  </si>
  <si>
    <t>04.05.2022</t>
  </si>
  <si>
    <t>SOLTANOV VUSAL QOSQAR OĞLU</t>
  </si>
  <si>
    <t>1911578.00000000/38-1911578-1</t>
  </si>
  <si>
    <t>XALILOV OQTAY MARIFAT OĞLU</t>
  </si>
  <si>
    <t>1912170.00000000/38-1912170-1</t>
  </si>
  <si>
    <t>QULİYEV VÜQAR ELDAR OĞLU</t>
  </si>
  <si>
    <t>1912926.00000000/10-1912926-1</t>
  </si>
  <si>
    <t>QURBANOV ELDANIZ ZAKİR OĞLU</t>
  </si>
  <si>
    <t>1914328.00000000/5-1914328-1</t>
  </si>
  <si>
    <t>ALIŞOV VÜQAR OQTAY OĞLU</t>
  </si>
  <si>
    <t>1914609.00000000/31-1914609-1</t>
  </si>
  <si>
    <t>CƏFƏROV NİZAMİ VANO OĞLU</t>
  </si>
  <si>
    <t>1915874.00000000/31-1915874-1</t>
  </si>
  <si>
    <t>AFANDIYEV RUFAD CAVID OĞLU</t>
  </si>
  <si>
    <t>1917116.00000000/38-1917116-1</t>
  </si>
  <si>
    <t>17.02.2022</t>
  </si>
  <si>
    <t>AGAYEV ARAZ SUKUR OĞLU</t>
  </si>
  <si>
    <t>1917283.00000000/1-1917283-1</t>
  </si>
  <si>
    <t xml:space="preserve">HACI SULEYMAN KANDLI FERMER TASARRUFATI MMC    </t>
  </si>
  <si>
    <t>1920046.00000000/5-1920046-1</t>
  </si>
  <si>
    <t>MƏMMƏDOV RƏŞAD ƏSGƏR OĞLU</t>
  </si>
  <si>
    <t>1921303.00000000/1-1921303-1</t>
  </si>
  <si>
    <t>ƏMİROV RƏŞAD AĞAVERDİ OĞLU</t>
  </si>
  <si>
    <t>1925316.00000000/13-1925316-1</t>
  </si>
  <si>
    <t>NOVRUZOV IBRAHIM AFLATUN OĞLU</t>
  </si>
  <si>
    <t>1926400.00000000/25-1926400-1</t>
  </si>
  <si>
    <t>ƏSƏDOV AZAD BƏHMƏN OĞLU</t>
  </si>
  <si>
    <t>1926726.00000000/38-1926726-1</t>
  </si>
  <si>
    <t>AHMADOV EMIL XALUQ OGLU</t>
  </si>
  <si>
    <t>1927588.00000000/1-1927588-9</t>
  </si>
  <si>
    <t>02.03.2022</t>
  </si>
  <si>
    <t>HEYDAROV RAUF MASLAHAT OĞLU</t>
  </si>
  <si>
    <t>1927595.00000000/1-1927595-1</t>
  </si>
  <si>
    <t>AYDINOV FİRUZ NURƏDDİN OĞLU</t>
  </si>
  <si>
    <t>1929823.00000000/13-1929823-1</t>
  </si>
  <si>
    <t>RASULOV ANAR ELBRUS OĞLU</t>
  </si>
  <si>
    <t>1929907.00000000/3-1929907-1</t>
  </si>
  <si>
    <t>NURUEV AYDIN CƏMİL OĞLU</t>
  </si>
  <si>
    <t>1930586.00000000/16-1930586-1</t>
  </si>
  <si>
    <t>22.12.2021</t>
  </si>
  <si>
    <t>SADIQOV FAİQ MƏHƏMMƏDƏLİ OĞLU</t>
  </si>
  <si>
    <t>1934308.00000000/1-1934308-1</t>
  </si>
  <si>
    <t>MƏMMƏDOV MAHİR DAŞDƏMİR OĞLU</t>
  </si>
  <si>
    <t>1941699.00000000/8-1941699-1</t>
  </si>
  <si>
    <t>MAMMADALIYEV ILQAR RUSTAM OĞLU</t>
  </si>
  <si>
    <t>1942641.00000000/1-1942641-1</t>
  </si>
  <si>
    <t>15.09.2023</t>
  </si>
  <si>
    <t>İBRAHİMOV ŞAMİL ŞAMİL OĞLU</t>
  </si>
  <si>
    <t>1942971.00000000/1-1942971-1</t>
  </si>
  <si>
    <t>QURBANOV VÜQAR CƏLAL OĞLU</t>
  </si>
  <si>
    <t>1945379.00000000/9-1945379-1</t>
  </si>
  <si>
    <t>BAĞIROV ZAUR ABBAS OĞLU</t>
  </si>
  <si>
    <t>1948767.00000000/5-1948767-1</t>
  </si>
  <si>
    <t xml:space="preserve">AHU VENT MAHDUD MASULIYYATLI CAMIYYATI         </t>
  </si>
  <si>
    <t>1950869.00000000/19-1950869-1</t>
  </si>
  <si>
    <t>MAMMADOV ELCIN CINGIZ OĞLU</t>
  </si>
  <si>
    <t>1953567.00000000/16-1953567-1</t>
  </si>
  <si>
    <t>28.12.2022</t>
  </si>
  <si>
    <t>BƏDƏLOVA ZEYNAB QÜDRƏT QIZI</t>
  </si>
  <si>
    <t>1956830.00000000/2-1956830-1</t>
  </si>
  <si>
    <t>ŞƏKİ FİLİALI</t>
  </si>
  <si>
    <t>SADIQOV VÜQAR MƏZAHİR OĞLU</t>
  </si>
  <si>
    <t>1960059.00000000/43-1960059-1</t>
  </si>
  <si>
    <t>ƏLİZADƏ ƏLİ FAİQ OĞLU</t>
  </si>
  <si>
    <t>1962186.00000000/44-1962186-1</t>
  </si>
  <si>
    <t>MƏMMƏDOV İLHAM ELYAS OĞLU</t>
  </si>
  <si>
    <t>1962267.00000000/28-1962267-1</t>
  </si>
  <si>
    <t>Dekabr</t>
  </si>
  <si>
    <t>Sabit</t>
  </si>
  <si>
    <t>Zülfaliyev Fərid  İslah</t>
  </si>
  <si>
    <t xml:space="preserve">Rüstəmov Murad Ramiz oğlu </t>
  </si>
  <si>
    <t xml:space="preserve">Süleymanov Elvin Saleh </t>
  </si>
  <si>
    <t xml:space="preserve">Məmmədli Səid Xaləddin </t>
  </si>
  <si>
    <t xml:space="preserve">Bayramov Abuzər Mənaf  </t>
  </si>
  <si>
    <t>Fətullayev Qalib Şahmərdan</t>
  </si>
  <si>
    <t xml:space="preserve">Orucov Kamran Səməd </t>
  </si>
  <si>
    <t xml:space="preserve">Hüseynov Əbülfəzl Faiq </t>
  </si>
  <si>
    <t>Mammadov Elman Xanlar</t>
  </si>
  <si>
    <t xml:space="preserve">Məmmədzadə Nurlan Sədaqət </t>
  </si>
  <si>
    <t xml:space="preserve">Yusifov Elsəvər Faiq </t>
  </si>
  <si>
    <t xml:space="preserve">Məmmədov Mahir Azər </t>
  </si>
  <si>
    <t xml:space="preserve">Quliyev Səxavət İsmayıl </t>
  </si>
  <si>
    <t xml:space="preserve">Qocayev İsa Yasəf </t>
  </si>
  <si>
    <t xml:space="preserve">Kalbalıyev Təbriz Çingiz </t>
  </si>
  <si>
    <t xml:space="preserve">Abdullayev Qaraxan Yasər </t>
  </si>
  <si>
    <t>Musayev Elsan Zabit</t>
  </si>
  <si>
    <t>Ibrahimov Famil Farhad</t>
  </si>
  <si>
    <t xml:space="preserve">Əbülhəsənov Teyyub Əbülhəsən </t>
  </si>
  <si>
    <t xml:space="preserve">Ağayev Heydər Tofiq </t>
  </si>
  <si>
    <t>Bahramli Nasif Mirxaliq</t>
  </si>
  <si>
    <t>Mammadov Turan Kamil</t>
  </si>
  <si>
    <t>Orucov Elnur Qazanfar</t>
  </si>
  <si>
    <t>Safarov Zahid Samil</t>
  </si>
  <si>
    <t>Abdullayev Anar Mustafa</t>
  </si>
  <si>
    <t xml:space="preserve">Mustafayev Seymur Teymur </t>
  </si>
  <si>
    <t>Mammadov Ramin Yasar</t>
  </si>
  <si>
    <t>Məmmədov Şamil Elman</t>
  </si>
  <si>
    <t>Babayev Baxtiyar Kamal</t>
  </si>
  <si>
    <t>Sabanzada Urxan Akif</t>
  </si>
  <si>
    <t>Rəhimov Cavid Rövşən</t>
  </si>
  <si>
    <t>Nasirli Farid Tahir</t>
  </si>
  <si>
    <t>Vasif Kərimli Musavəddin</t>
  </si>
  <si>
    <t>Huseynov Ramil Qani</t>
  </si>
  <si>
    <t>Əliyev Rasəf  Məhəmməd</t>
  </si>
  <si>
    <t>Mehdiyev Mehdi Abdulla</t>
  </si>
  <si>
    <t xml:space="preserve">Səlimov Azad Ağaismayıl </t>
  </si>
  <si>
    <t>Zone</t>
  </si>
  <si>
    <t>ID</t>
  </si>
  <si>
    <t>Branch</t>
  </si>
  <si>
    <t>Position</t>
  </si>
  <si>
    <t>Number of loans</t>
  </si>
  <si>
    <t>Point (Number of loans)</t>
  </si>
  <si>
    <t>Amount of loans</t>
  </si>
  <si>
    <t>Point (Amount of loans)</t>
  </si>
  <si>
    <t>Av. Number</t>
  </si>
  <si>
    <t>Point (Av. Number)</t>
  </si>
  <si>
    <t>Point (Av. Amount)</t>
  </si>
  <si>
    <t>Customer increase</t>
  </si>
  <si>
    <t>Point (Customer increase)</t>
  </si>
  <si>
    <t>Portfel increase</t>
  </si>
  <si>
    <t>Point (Portfel increase)</t>
  </si>
  <si>
    <t>Point (PAR)</t>
  </si>
  <si>
    <t>Point (PKID)</t>
  </si>
  <si>
    <t xml:space="preserve">Full Name </t>
  </si>
  <si>
    <t>Point (Portfolio)</t>
  </si>
  <si>
    <t>Portfolio</t>
  </si>
  <si>
    <t>Point (Av. Portfolio increase)</t>
  </si>
  <si>
    <t>Av. Portfolio increase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</si>
</sst>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 #,##0.00_-;_-* &quot;-&quot;??_-;_-@_-"/>
    <numFmt numFmtId="164" formatCode="_(* #,##0.00_);_(* \(#,##0.00\);_(* &quot;-&quot;??_);_(@_)"/>
    <numFmt numFmtId="165" formatCode="0.0"/>
    <numFmt numFmtId="166" formatCode="_(* #,##0_);_(* \(#,##0\);_(* &quot;-&quot;??_);_(@_)"/>
  </numFmts>
  <fonts count="32" x14ac:knownFonts="1">
    <font>
      <sz val="11"/>
      <color theme="1"/>
      <name val="Calibri"/>
      <family val="2"/>
      <scheme val="minor"/>
    </font>
    <font>
      <sz val="11"/>
      <color theme="1"/>
      <name val="Calibri"/>
      <family val="2"/>
      <scheme val="minor"/>
    </font>
    <font>
      <b/>
      <sz val="11"/>
      <color theme="1"/>
      <name val="Calibri"/>
      <family val="2"/>
      <scheme val="minor"/>
    </font>
    <font>
      <b/>
      <sz val="11"/>
      <color rgb="FFC00000"/>
      <name val="Calibri"/>
      <family val="2"/>
      <scheme val="minor"/>
    </font>
    <font>
      <sz val="11"/>
      <color rgb="FF000000"/>
      <name val="Calibri"/>
      <family val="2"/>
      <scheme val="minor"/>
    </font>
    <font>
      <sz val="10"/>
      <color indexed="8"/>
      <name val="Arial"/>
      <family val="2"/>
      <charset val="204"/>
    </font>
    <font>
      <sz val="11"/>
      <color rgb="FF000000"/>
      <name val="Calibri"/>
      <family val="2"/>
    </font>
    <font>
      <sz val="11"/>
      <color rgb="FF000000"/>
      <name val="Calibri"/>
      <family val="2"/>
    </font>
    <font>
      <sz val="11"/>
      <color theme="0"/>
      <name val="Calibri"/>
      <family val="2"/>
      <scheme val="minor"/>
    </font>
    <font>
      <sz val="11"/>
      <color rgb="FF00000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1"/>
      <name val="Calibri"/>
      <family val="2"/>
      <charset val="204"/>
      <scheme val="minor"/>
    </font>
    <font>
      <sz val="11"/>
      <color rgb="FF000000"/>
      <name val="Calibri"/>
      <family val="2"/>
      <charset val="204"/>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name val="Calibri"/>
      <family val="2"/>
      <scheme val="minor"/>
    </font>
  </fonts>
  <fills count="37">
    <fill>
      <patternFill patternType="none"/>
    </fill>
    <fill>
      <patternFill patternType="gray125"/>
    </fill>
    <fill>
      <patternFill patternType="solid">
        <fgColor theme="3" tint="0.79998168889431442"/>
        <bgColor indexed="64"/>
      </patternFill>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theme="8" tint="0.79998168889431442"/>
      </patternFill>
    </fill>
    <fill>
      <patternFill patternType="solid">
        <fgColor theme="4" tint="0.7999816888943144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double">
        <color indexed="64"/>
      </right>
      <top style="double">
        <color indexed="64"/>
      </top>
      <bottom style="double">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759">
    <xf numFmtId="0" fontId="0" fillId="0" borderId="0"/>
    <xf numFmtId="9" fontId="1" fillId="0" borderId="0" applyFont="0" applyFill="0" applyBorder="0" applyAlignment="0" applyProtection="0"/>
    <xf numFmtId="165" fontId="1" fillId="0" borderId="0" applyFont="0" applyFill="0" applyBorder="0" applyAlignment="0" applyProtection="0"/>
    <xf numFmtId="0" fontId="1" fillId="0" borderId="0"/>
    <xf numFmtId="0" fontId="1" fillId="0" borderId="0"/>
    <xf numFmtId="0" fontId="4" fillId="0" borderId="0"/>
    <xf numFmtId="0" fontId="5" fillId="0" borderId="0">
      <alignment vertical="top"/>
    </xf>
    <xf numFmtId="0" fontId="1" fillId="0" borderId="0"/>
    <xf numFmtId="0" fontId="1" fillId="0" borderId="0"/>
    <xf numFmtId="0" fontId="1" fillId="0" borderId="0"/>
    <xf numFmtId="0" fontId="1" fillId="0" borderId="0"/>
    <xf numFmtId="0" fontId="1" fillId="0" borderId="0"/>
    <xf numFmtId="9" fontId="4" fillId="0" borderId="0" applyFont="0" applyFill="0" applyBorder="0" applyAlignment="0" applyProtection="0"/>
    <xf numFmtId="164" fontId="1" fillId="0" borderId="0" applyFont="0" applyFill="0" applyBorder="0" applyAlignment="0" applyProtection="0"/>
    <xf numFmtId="43" fontId="5" fillId="0" borderId="0" applyFont="0" applyFill="0" applyBorder="0" applyAlignment="0" applyProtection="0"/>
    <xf numFmtId="0" fontId="1" fillId="0" borderId="0"/>
    <xf numFmtId="0" fontId="4" fillId="0" borderId="0"/>
    <xf numFmtId="0" fontId="1" fillId="0" borderId="0"/>
    <xf numFmtId="0" fontId="5" fillId="0" borderId="0">
      <alignment vertical="top"/>
    </xf>
    <xf numFmtId="0" fontId="5" fillId="0" borderId="0">
      <alignment vertical="top"/>
    </xf>
    <xf numFmtId="9" fontId="1" fillId="0" borderId="0" applyFont="0" applyFill="0" applyBorder="0" applyAlignment="0" applyProtection="0"/>
    <xf numFmtId="9" fontId="5" fillId="0" borderId="0" applyFont="0" applyFill="0" applyBorder="0" applyAlignment="0" applyProtection="0"/>
    <xf numFmtId="43" fontId="1" fillId="0" borderId="0" applyFont="0" applyFill="0" applyBorder="0" applyAlignment="0" applyProtection="0"/>
    <xf numFmtId="0" fontId="6" fillId="0" borderId="0"/>
    <xf numFmtId="0" fontId="1" fillId="0" borderId="0"/>
    <xf numFmtId="0" fontId="7" fillId="0" borderId="0"/>
    <xf numFmtId="0" fontId="9" fillId="0" borderId="0"/>
    <xf numFmtId="0" fontId="1" fillId="10" borderId="11" applyNumberFormat="0" applyFont="0" applyAlignment="0" applyProtection="0"/>
    <xf numFmtId="0" fontId="1" fillId="0" borderId="0" applyFont="0" applyFill="0" applyBorder="0" applyAlignment="0" applyProtection="0"/>
    <xf numFmtId="0" fontId="1" fillId="0" borderId="0" applyFont="0" applyFill="0" applyBorder="0" applyAlignment="0" applyProtection="0"/>
    <xf numFmtId="0" fontId="10" fillId="0" borderId="0" applyNumberFormat="0" applyFill="0" applyBorder="0" applyAlignment="0" applyProtection="0"/>
    <xf numFmtId="0" fontId="11" fillId="0" borderId="4" applyNumberFormat="0" applyFill="0" applyAlignment="0" applyProtection="0"/>
    <xf numFmtId="0" fontId="12" fillId="0" borderId="5" applyNumberFormat="0" applyFill="0" applyAlignment="0" applyProtection="0"/>
    <xf numFmtId="0" fontId="13" fillId="0" borderId="6" applyNumberFormat="0" applyFill="0" applyAlignment="0" applyProtection="0"/>
    <xf numFmtId="0" fontId="13" fillId="0" borderId="0" applyNumberFormat="0" applyFill="0" applyBorder="0" applyAlignment="0" applyProtection="0"/>
    <xf numFmtId="0" fontId="14" fillId="4" borderId="0" applyNumberFormat="0" applyBorder="0" applyAlignment="0" applyProtection="0"/>
    <xf numFmtId="0" fontId="15" fillId="5" borderId="0" applyNumberFormat="0" applyBorder="0" applyAlignment="0" applyProtection="0"/>
    <xf numFmtId="0" fontId="16" fillId="6" borderId="0" applyNumberFormat="0" applyBorder="0" applyAlignment="0" applyProtection="0"/>
    <xf numFmtId="0" fontId="17" fillId="7" borderId="7" applyNumberFormat="0" applyAlignment="0" applyProtection="0"/>
    <xf numFmtId="0" fontId="18" fillId="8" borderId="8" applyNumberFormat="0" applyAlignment="0" applyProtection="0"/>
    <xf numFmtId="0" fontId="19" fillId="8" borderId="7" applyNumberFormat="0" applyAlignment="0" applyProtection="0"/>
    <xf numFmtId="0" fontId="20" fillId="0" borderId="9" applyNumberFormat="0" applyFill="0" applyAlignment="0" applyProtection="0"/>
    <xf numFmtId="0" fontId="21" fillId="9" borderId="10" applyNumberFormat="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 fillId="0" borderId="12" applyNumberFormat="0" applyFill="0" applyAlignment="0" applyProtection="0"/>
    <xf numFmtId="0" fontId="8"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8" fillId="34" borderId="0" applyNumberFormat="0" applyBorder="0" applyAlignment="0" applyProtection="0"/>
    <xf numFmtId="0" fontId="24"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4"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6" fillId="0" borderId="0"/>
    <xf numFmtId="0" fontId="25"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5" fillId="0" borderId="0"/>
    <xf numFmtId="0" fontId="6"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6"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6" fillId="0" borderId="0"/>
    <xf numFmtId="0" fontId="6"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6"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26"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27" fillId="0" borderId="0"/>
    <xf numFmtId="0" fontId="28" fillId="0" borderId="0"/>
    <xf numFmtId="0" fontId="28" fillId="0" borderId="0"/>
    <xf numFmtId="0" fontId="6" fillId="0" borderId="0"/>
    <xf numFmtId="0" fontId="29" fillId="0" borderId="0"/>
    <xf numFmtId="0" fontId="6" fillId="0" borderId="0"/>
    <xf numFmtId="0" fontId="30" fillId="0" borderId="0"/>
  </cellStyleXfs>
  <cellXfs count="40">
    <xf numFmtId="0" fontId="0" fillId="0" borderId="0" xfId="0"/>
    <xf numFmtId="165" fontId="0" fillId="0" borderId="1" xfId="0" applyNumberFormat="1" applyBorder="1" applyAlignment="1">
      <alignment horizontal="center"/>
    </xf>
    <xf numFmtId="2" fontId="3" fillId="0" borderId="1" xfId="0" applyNumberFormat="1" applyFont="1" applyBorder="1" applyAlignment="1">
      <alignment horizontal="center"/>
    </xf>
    <xf numFmtId="2" fontId="0" fillId="0" borderId="1" xfId="0" applyNumberFormat="1" applyBorder="1" applyAlignment="1">
      <alignment horizontal="center"/>
    </xf>
    <xf numFmtId="3" fontId="0" fillId="0" borderId="1" xfId="0" applyNumberFormat="1" applyBorder="1" applyAlignment="1">
      <alignment horizontal="center"/>
    </xf>
    <xf numFmtId="166" fontId="0" fillId="0" borderId="1" xfId="13" applyNumberFormat="1" applyFont="1" applyBorder="1" applyAlignment="1">
      <alignment horizontal="center"/>
    </xf>
    <xf numFmtId="10" fontId="0" fillId="0" borderId="1" xfId="1" applyNumberFormat="1" applyFont="1" applyBorder="1" applyAlignment="1">
      <alignment horizontal="center"/>
    </xf>
    <xf numFmtId="10" fontId="0" fillId="0" borderId="0" xfId="1" applyNumberFormat="1" applyFont="1"/>
    <xf numFmtId="166" fontId="0" fillId="0" borderId="0" xfId="13" applyNumberFormat="1" applyFont="1"/>
    <xf numFmtId="2" fontId="0" fillId="0" borderId="1" xfId="13" applyNumberFormat="1" applyFont="1" applyBorder="1" applyAlignment="1">
      <alignment horizontal="center"/>
    </xf>
    <xf numFmtId="0" fontId="0" fillId="3" borderId="3" xfId="0" applyFill="1" applyBorder="1"/>
    <xf numFmtId="0" fontId="0" fillId="0" borderId="0" xfId="0"/>
    <xf numFmtId="0" fontId="2" fillId="35" borderId="1" xfId="0" applyFont="1" applyFill="1" applyBorder="1"/>
    <xf numFmtId="0" fontId="6" fillId="0" borderId="0" xfId="0" applyFont="1"/>
    <xf numFmtId="0" fontId="0" fillId="0" borderId="13" xfId="0" applyFont="1" applyBorder="1"/>
    <xf numFmtId="0" fontId="0" fillId="0" borderId="14" xfId="0" applyFont="1" applyBorder="1"/>
    <xf numFmtId="0" fontId="0" fillId="0" borderId="15" xfId="0" applyFont="1" applyBorder="1"/>
    <xf numFmtId="0" fontId="0" fillId="0" borderId="16" xfId="0" applyFont="1" applyBorder="1"/>
    <xf numFmtId="0" fontId="2" fillId="36" borderId="20" xfId="0" applyFont="1" applyFill="1" applyBorder="1"/>
    <xf numFmtId="0" fontId="2" fillId="36" borderId="21" xfId="0" applyFont="1" applyFill="1" applyBorder="1"/>
    <xf numFmtId="0" fontId="2" fillId="36" borderId="22" xfId="0" applyFont="1" applyFill="1" applyBorder="1"/>
    <xf numFmtId="0" fontId="2" fillId="36" borderId="19" xfId="0" applyFont="1" applyFill="1" applyBorder="1"/>
    <xf numFmtId="0" fontId="2" fillId="36" borderId="17" xfId="0" applyFont="1" applyFill="1" applyBorder="1"/>
    <xf numFmtId="0" fontId="2" fillId="36" borderId="18" xfId="0" applyFont="1" applyFill="1" applyBorder="1"/>
    <xf numFmtId="0" fontId="30" fillId="0" borderId="0" xfId="2758"/>
    <xf numFmtId="2" fontId="3" fillId="2" borderId="24" xfId="0" applyNumberFormat="1" applyFont="1" applyFill="1" applyBorder="1" applyAlignment="1">
      <alignment horizontal="center"/>
    </xf>
    <xf numFmtId="2" fontId="3" fillId="0" borderId="25" xfId="0" applyNumberFormat="1" applyFont="1" applyBorder="1" applyAlignment="1">
      <alignment horizontal="center"/>
    </xf>
    <xf numFmtId="2" fontId="0" fillId="0" borderId="25" xfId="0" applyNumberFormat="1" applyBorder="1" applyAlignment="1">
      <alignment horizontal="center"/>
    </xf>
    <xf numFmtId="3" fontId="0" fillId="0" borderId="25" xfId="0" applyNumberFormat="1" applyBorder="1" applyAlignment="1">
      <alignment horizontal="center"/>
    </xf>
    <xf numFmtId="2" fontId="3" fillId="2" borderId="26" xfId="0" applyNumberFormat="1" applyFont="1" applyFill="1" applyBorder="1" applyAlignment="1">
      <alignment horizontal="center"/>
    </xf>
    <xf numFmtId="0" fontId="31" fillId="2" borderId="23" xfId="0" applyFont="1" applyFill="1" applyBorder="1"/>
    <xf numFmtId="0" fontId="31" fillId="2" borderId="1" xfId="0" applyFont="1" applyFill="1" applyBorder="1"/>
    <xf numFmtId="0" fontId="31" fillId="2" borderId="2" xfId="0" applyFont="1" applyFill="1" applyBorder="1"/>
    <xf numFmtId="166" fontId="31" fillId="2" borderId="1" xfId="13" applyNumberFormat="1" applyFont="1" applyFill="1" applyBorder="1"/>
    <xf numFmtId="10" fontId="31" fillId="2" borderId="1" xfId="1" applyNumberFormat="1" applyFont="1" applyFill="1" applyBorder="1"/>
    <xf numFmtId="0" fontId="31" fillId="2" borderId="24" xfId="0" applyFont="1" applyFill="1" applyBorder="1"/>
    <xf numFmtId="164" fontId="0" fillId="0" borderId="1" xfId="13" applyFont="1" applyBorder="1" applyAlignment="1">
      <alignment horizontal="center"/>
    </xf>
    <xf numFmtId="0" fontId="31" fillId="2" borderId="1" xfId="0" applyFont="1" applyFill="1" applyBorder="1" applyAlignment="1">
      <alignment horizontal="center" vertical="center"/>
    </xf>
    <xf numFmtId="166" fontId="31" fillId="2" borderId="1" xfId="13" applyNumberFormat="1" applyFont="1" applyFill="1" applyBorder="1" applyAlignment="1">
      <alignment horizontal="center" vertical="center"/>
    </xf>
    <xf numFmtId="10" fontId="31" fillId="2" borderId="1" xfId="1" applyNumberFormat="1" applyFont="1" applyFill="1" applyBorder="1" applyAlignment="1">
      <alignment horizontal="center" vertical="center"/>
    </xf>
  </cellXfs>
  <cellStyles count="2759">
    <cellStyle name="20% - Accent1 2" xfId="47"/>
    <cellStyle name="20% - Accent2 2" xfId="51"/>
    <cellStyle name="20% - Accent3 2" xfId="55"/>
    <cellStyle name="20% - Accent4 2" xfId="59"/>
    <cellStyle name="20% - Accent5 2" xfId="63"/>
    <cellStyle name="20% - Accent6 2" xfId="67"/>
    <cellStyle name="40% - Accent1 2" xfId="48"/>
    <cellStyle name="40% - Accent2 2" xfId="52"/>
    <cellStyle name="40% - Accent3 2" xfId="56"/>
    <cellStyle name="40% - Accent4 2" xfId="60"/>
    <cellStyle name="40% - Accent5 2" xfId="64"/>
    <cellStyle name="40% - Accent6 2" xfId="68"/>
    <cellStyle name="60% - Accent1 2" xfId="49"/>
    <cellStyle name="60% - Accent2 2" xfId="53"/>
    <cellStyle name="60% - Accent3 2" xfId="57"/>
    <cellStyle name="60% - Accent4 2" xfId="61"/>
    <cellStyle name="60% - Accent5 2" xfId="65"/>
    <cellStyle name="60% - Accent6 2" xfId="69"/>
    <cellStyle name="Accent1 2" xfId="46"/>
    <cellStyle name="Accent2 2" xfId="50"/>
    <cellStyle name="Accent3 2" xfId="54"/>
    <cellStyle name="Accent4 2" xfId="58"/>
    <cellStyle name="Accent5 2" xfId="62"/>
    <cellStyle name="Accent6 2" xfId="66"/>
    <cellStyle name="Bad 2" xfId="36"/>
    <cellStyle name="Calculation 2" xfId="40"/>
    <cellStyle name="Check Cell 2" xfId="42"/>
    <cellStyle name="Comma" xfId="13" builtinId="3"/>
    <cellStyle name="Comma 14" xfId="109"/>
    <cellStyle name="Comma 14 10" xfId="1420"/>
    <cellStyle name="Comma 14 10 2" xfId="2751"/>
    <cellStyle name="Comma 14 11" xfId="1459"/>
    <cellStyle name="Comma 14 2" xfId="162"/>
    <cellStyle name="Comma 14 2 2" xfId="315"/>
    <cellStyle name="Comma 14 2 2 2" xfId="964"/>
    <cellStyle name="Comma 14 2 2 2 2" xfId="2295"/>
    <cellStyle name="Comma 14 2 2 3" xfId="1649"/>
    <cellStyle name="Comma 14 2 3" xfId="467"/>
    <cellStyle name="Comma 14 2 3 2" xfId="1116"/>
    <cellStyle name="Comma 14 2 3 2 2" xfId="2447"/>
    <cellStyle name="Comma 14 2 3 3" xfId="1801"/>
    <cellStyle name="Comma 14 2 4" xfId="619"/>
    <cellStyle name="Comma 14 2 4 2" xfId="1268"/>
    <cellStyle name="Comma 14 2 4 2 2" xfId="2599"/>
    <cellStyle name="Comma 14 2 4 3" xfId="1953"/>
    <cellStyle name="Comma 14 2 5" xfId="812"/>
    <cellStyle name="Comma 14 2 5 2" xfId="2143"/>
    <cellStyle name="Comma 14 2 6" xfId="1497"/>
    <cellStyle name="Comma 14 3" xfId="201"/>
    <cellStyle name="Comma 14 3 2" xfId="353"/>
    <cellStyle name="Comma 14 3 2 2" xfId="1002"/>
    <cellStyle name="Comma 14 3 2 2 2" xfId="2333"/>
    <cellStyle name="Comma 14 3 2 3" xfId="1687"/>
    <cellStyle name="Comma 14 3 3" xfId="505"/>
    <cellStyle name="Comma 14 3 3 2" xfId="1154"/>
    <cellStyle name="Comma 14 3 3 2 2" xfId="2485"/>
    <cellStyle name="Comma 14 3 3 3" xfId="1839"/>
    <cellStyle name="Comma 14 3 4" xfId="657"/>
    <cellStyle name="Comma 14 3 4 2" xfId="1306"/>
    <cellStyle name="Comma 14 3 4 2 2" xfId="2637"/>
    <cellStyle name="Comma 14 3 4 3" xfId="1991"/>
    <cellStyle name="Comma 14 3 5" xfId="850"/>
    <cellStyle name="Comma 14 3 5 2" xfId="2181"/>
    <cellStyle name="Comma 14 3 6" xfId="1535"/>
    <cellStyle name="Comma 14 4" xfId="239"/>
    <cellStyle name="Comma 14 4 2" xfId="391"/>
    <cellStyle name="Comma 14 4 2 2" xfId="1040"/>
    <cellStyle name="Comma 14 4 2 2 2" xfId="2371"/>
    <cellStyle name="Comma 14 4 2 3" xfId="1725"/>
    <cellStyle name="Comma 14 4 3" xfId="543"/>
    <cellStyle name="Comma 14 4 3 2" xfId="1192"/>
    <cellStyle name="Comma 14 4 3 2 2" xfId="2523"/>
    <cellStyle name="Comma 14 4 3 3" xfId="1877"/>
    <cellStyle name="Comma 14 4 4" xfId="695"/>
    <cellStyle name="Comma 14 4 4 2" xfId="1344"/>
    <cellStyle name="Comma 14 4 4 2 2" xfId="2675"/>
    <cellStyle name="Comma 14 4 4 3" xfId="2029"/>
    <cellStyle name="Comma 14 4 5" xfId="888"/>
    <cellStyle name="Comma 14 4 5 2" xfId="2219"/>
    <cellStyle name="Comma 14 4 6" xfId="1573"/>
    <cellStyle name="Comma 14 5" xfId="277"/>
    <cellStyle name="Comma 14 5 2" xfId="926"/>
    <cellStyle name="Comma 14 5 2 2" xfId="2257"/>
    <cellStyle name="Comma 14 5 3" xfId="1611"/>
    <cellStyle name="Comma 14 6" xfId="429"/>
    <cellStyle name="Comma 14 6 2" xfId="1078"/>
    <cellStyle name="Comma 14 6 2 2" xfId="2409"/>
    <cellStyle name="Comma 14 6 3" xfId="1763"/>
    <cellStyle name="Comma 14 7" xfId="581"/>
    <cellStyle name="Comma 14 7 2" xfId="1230"/>
    <cellStyle name="Comma 14 7 2 2" xfId="2561"/>
    <cellStyle name="Comma 14 7 3" xfId="1915"/>
    <cellStyle name="Comma 14 8" xfId="733"/>
    <cellStyle name="Comma 14 8 2" xfId="1382"/>
    <cellStyle name="Comma 14 8 2 2" xfId="2713"/>
    <cellStyle name="Comma 14 8 3" xfId="2067"/>
    <cellStyle name="Comma 14 9" xfId="773"/>
    <cellStyle name="Comma 14 9 2" xfId="2105"/>
    <cellStyle name="Comma 2" xfId="2"/>
    <cellStyle name="Comma 2 10" xfId="78"/>
    <cellStyle name="Comma 2 10 10" xfId="1390"/>
    <cellStyle name="Comma 2 10 10 2" xfId="2721"/>
    <cellStyle name="Comma 2 10 11" xfId="1429"/>
    <cellStyle name="Comma 2 10 2" xfId="132"/>
    <cellStyle name="Comma 2 10 2 2" xfId="285"/>
    <cellStyle name="Comma 2 10 2 2 2" xfId="934"/>
    <cellStyle name="Comma 2 10 2 2 2 2" xfId="2265"/>
    <cellStyle name="Comma 2 10 2 2 3" xfId="1619"/>
    <cellStyle name="Comma 2 10 2 3" xfId="437"/>
    <cellStyle name="Comma 2 10 2 3 2" xfId="1086"/>
    <cellStyle name="Comma 2 10 2 3 2 2" xfId="2417"/>
    <cellStyle name="Comma 2 10 2 3 3" xfId="1771"/>
    <cellStyle name="Comma 2 10 2 4" xfId="589"/>
    <cellStyle name="Comma 2 10 2 4 2" xfId="1238"/>
    <cellStyle name="Comma 2 10 2 4 2 2" xfId="2569"/>
    <cellStyle name="Comma 2 10 2 4 3" xfId="1923"/>
    <cellStyle name="Comma 2 10 2 5" xfId="782"/>
    <cellStyle name="Comma 2 10 2 5 2" xfId="2113"/>
    <cellStyle name="Comma 2 10 2 6" xfId="1467"/>
    <cellStyle name="Comma 2 10 3" xfId="171"/>
    <cellStyle name="Comma 2 10 3 2" xfId="323"/>
    <cellStyle name="Comma 2 10 3 2 2" xfId="972"/>
    <cellStyle name="Comma 2 10 3 2 2 2" xfId="2303"/>
    <cellStyle name="Comma 2 10 3 2 3" xfId="1657"/>
    <cellStyle name="Comma 2 10 3 3" xfId="475"/>
    <cellStyle name="Comma 2 10 3 3 2" xfId="1124"/>
    <cellStyle name="Comma 2 10 3 3 2 2" xfId="2455"/>
    <cellStyle name="Comma 2 10 3 3 3" xfId="1809"/>
    <cellStyle name="Comma 2 10 3 4" xfId="627"/>
    <cellStyle name="Comma 2 10 3 4 2" xfId="1276"/>
    <cellStyle name="Comma 2 10 3 4 2 2" xfId="2607"/>
    <cellStyle name="Comma 2 10 3 4 3" xfId="1961"/>
    <cellStyle name="Comma 2 10 3 5" xfId="820"/>
    <cellStyle name="Comma 2 10 3 5 2" xfId="2151"/>
    <cellStyle name="Comma 2 10 3 6" xfId="1505"/>
    <cellStyle name="Comma 2 10 4" xfId="209"/>
    <cellStyle name="Comma 2 10 4 2" xfId="361"/>
    <cellStyle name="Comma 2 10 4 2 2" xfId="1010"/>
    <cellStyle name="Comma 2 10 4 2 2 2" xfId="2341"/>
    <cellStyle name="Comma 2 10 4 2 3" xfId="1695"/>
    <cellStyle name="Comma 2 10 4 3" xfId="513"/>
    <cellStyle name="Comma 2 10 4 3 2" xfId="1162"/>
    <cellStyle name="Comma 2 10 4 3 2 2" xfId="2493"/>
    <cellStyle name="Comma 2 10 4 3 3" xfId="1847"/>
    <cellStyle name="Comma 2 10 4 4" xfId="665"/>
    <cellStyle name="Comma 2 10 4 4 2" xfId="1314"/>
    <cellStyle name="Comma 2 10 4 4 2 2" xfId="2645"/>
    <cellStyle name="Comma 2 10 4 4 3" xfId="1999"/>
    <cellStyle name="Comma 2 10 4 5" xfId="858"/>
    <cellStyle name="Comma 2 10 4 5 2" xfId="2189"/>
    <cellStyle name="Comma 2 10 4 6" xfId="1543"/>
    <cellStyle name="Comma 2 10 5" xfId="247"/>
    <cellStyle name="Comma 2 10 5 2" xfId="896"/>
    <cellStyle name="Comma 2 10 5 2 2" xfId="2227"/>
    <cellStyle name="Comma 2 10 5 3" xfId="1581"/>
    <cellStyle name="Comma 2 10 6" xfId="399"/>
    <cellStyle name="Comma 2 10 6 2" xfId="1048"/>
    <cellStyle name="Comma 2 10 6 2 2" xfId="2379"/>
    <cellStyle name="Comma 2 10 6 3" xfId="1733"/>
    <cellStyle name="Comma 2 10 7" xfId="551"/>
    <cellStyle name="Comma 2 10 7 2" xfId="1200"/>
    <cellStyle name="Comma 2 10 7 2 2" xfId="2531"/>
    <cellStyle name="Comma 2 10 7 3" xfId="1885"/>
    <cellStyle name="Comma 2 10 8" xfId="703"/>
    <cellStyle name="Comma 2 10 8 2" xfId="1352"/>
    <cellStyle name="Comma 2 10 8 2 2" xfId="2683"/>
    <cellStyle name="Comma 2 10 8 3" xfId="2037"/>
    <cellStyle name="Comma 2 10 9" xfId="743"/>
    <cellStyle name="Comma 2 10 9 2" xfId="2075"/>
    <cellStyle name="Comma 2 11" xfId="79"/>
    <cellStyle name="Comma 2 11 10" xfId="1391"/>
    <cellStyle name="Comma 2 11 10 2" xfId="2722"/>
    <cellStyle name="Comma 2 11 11" xfId="1430"/>
    <cellStyle name="Comma 2 11 2" xfId="133"/>
    <cellStyle name="Comma 2 11 2 2" xfId="286"/>
    <cellStyle name="Comma 2 11 2 2 2" xfId="935"/>
    <cellStyle name="Comma 2 11 2 2 2 2" xfId="2266"/>
    <cellStyle name="Comma 2 11 2 2 3" xfId="1620"/>
    <cellStyle name="Comma 2 11 2 3" xfId="438"/>
    <cellStyle name="Comma 2 11 2 3 2" xfId="1087"/>
    <cellStyle name="Comma 2 11 2 3 2 2" xfId="2418"/>
    <cellStyle name="Comma 2 11 2 3 3" xfId="1772"/>
    <cellStyle name="Comma 2 11 2 4" xfId="590"/>
    <cellStyle name="Comma 2 11 2 4 2" xfId="1239"/>
    <cellStyle name="Comma 2 11 2 4 2 2" xfId="2570"/>
    <cellStyle name="Comma 2 11 2 4 3" xfId="1924"/>
    <cellStyle name="Comma 2 11 2 5" xfId="783"/>
    <cellStyle name="Comma 2 11 2 5 2" xfId="2114"/>
    <cellStyle name="Comma 2 11 2 6" xfId="1468"/>
    <cellStyle name="Comma 2 11 3" xfId="172"/>
    <cellStyle name="Comma 2 11 3 2" xfId="324"/>
    <cellStyle name="Comma 2 11 3 2 2" xfId="973"/>
    <cellStyle name="Comma 2 11 3 2 2 2" xfId="2304"/>
    <cellStyle name="Comma 2 11 3 2 3" xfId="1658"/>
    <cellStyle name="Comma 2 11 3 3" xfId="476"/>
    <cellStyle name="Comma 2 11 3 3 2" xfId="1125"/>
    <cellStyle name="Comma 2 11 3 3 2 2" xfId="2456"/>
    <cellStyle name="Comma 2 11 3 3 3" xfId="1810"/>
    <cellStyle name="Comma 2 11 3 4" xfId="628"/>
    <cellStyle name="Comma 2 11 3 4 2" xfId="1277"/>
    <cellStyle name="Comma 2 11 3 4 2 2" xfId="2608"/>
    <cellStyle name="Comma 2 11 3 4 3" xfId="1962"/>
    <cellStyle name="Comma 2 11 3 5" xfId="821"/>
    <cellStyle name="Comma 2 11 3 5 2" xfId="2152"/>
    <cellStyle name="Comma 2 11 3 6" xfId="1506"/>
    <cellStyle name="Comma 2 11 4" xfId="210"/>
    <cellStyle name="Comma 2 11 4 2" xfId="362"/>
    <cellStyle name="Comma 2 11 4 2 2" xfId="1011"/>
    <cellStyle name="Comma 2 11 4 2 2 2" xfId="2342"/>
    <cellStyle name="Comma 2 11 4 2 3" xfId="1696"/>
    <cellStyle name="Comma 2 11 4 3" xfId="514"/>
    <cellStyle name="Comma 2 11 4 3 2" xfId="1163"/>
    <cellStyle name="Comma 2 11 4 3 2 2" xfId="2494"/>
    <cellStyle name="Comma 2 11 4 3 3" xfId="1848"/>
    <cellStyle name="Comma 2 11 4 4" xfId="666"/>
    <cellStyle name="Comma 2 11 4 4 2" xfId="1315"/>
    <cellStyle name="Comma 2 11 4 4 2 2" xfId="2646"/>
    <cellStyle name="Comma 2 11 4 4 3" xfId="2000"/>
    <cellStyle name="Comma 2 11 4 5" xfId="859"/>
    <cellStyle name="Comma 2 11 4 5 2" xfId="2190"/>
    <cellStyle name="Comma 2 11 4 6" xfId="1544"/>
    <cellStyle name="Comma 2 11 5" xfId="248"/>
    <cellStyle name="Comma 2 11 5 2" xfId="897"/>
    <cellStyle name="Comma 2 11 5 2 2" xfId="2228"/>
    <cellStyle name="Comma 2 11 5 3" xfId="1582"/>
    <cellStyle name="Comma 2 11 6" xfId="400"/>
    <cellStyle name="Comma 2 11 6 2" xfId="1049"/>
    <cellStyle name="Comma 2 11 6 2 2" xfId="2380"/>
    <cellStyle name="Comma 2 11 6 3" xfId="1734"/>
    <cellStyle name="Comma 2 11 7" xfId="552"/>
    <cellStyle name="Comma 2 11 7 2" xfId="1201"/>
    <cellStyle name="Comma 2 11 7 2 2" xfId="2532"/>
    <cellStyle name="Comma 2 11 7 3" xfId="1886"/>
    <cellStyle name="Comma 2 11 8" xfId="704"/>
    <cellStyle name="Comma 2 11 8 2" xfId="1353"/>
    <cellStyle name="Comma 2 11 8 2 2" xfId="2684"/>
    <cellStyle name="Comma 2 11 8 3" xfId="2038"/>
    <cellStyle name="Comma 2 11 9" xfId="744"/>
    <cellStyle name="Comma 2 11 9 2" xfId="2076"/>
    <cellStyle name="Comma 2 12" xfId="80"/>
    <cellStyle name="Comma 2 12 10" xfId="1392"/>
    <cellStyle name="Comma 2 12 10 2" xfId="2723"/>
    <cellStyle name="Comma 2 12 11" xfId="1431"/>
    <cellStyle name="Comma 2 12 2" xfId="134"/>
    <cellStyle name="Comma 2 12 2 2" xfId="287"/>
    <cellStyle name="Comma 2 12 2 2 2" xfId="936"/>
    <cellStyle name="Comma 2 12 2 2 2 2" xfId="2267"/>
    <cellStyle name="Comma 2 12 2 2 3" xfId="1621"/>
    <cellStyle name="Comma 2 12 2 3" xfId="439"/>
    <cellStyle name="Comma 2 12 2 3 2" xfId="1088"/>
    <cellStyle name="Comma 2 12 2 3 2 2" xfId="2419"/>
    <cellStyle name="Comma 2 12 2 3 3" xfId="1773"/>
    <cellStyle name="Comma 2 12 2 4" xfId="591"/>
    <cellStyle name="Comma 2 12 2 4 2" xfId="1240"/>
    <cellStyle name="Comma 2 12 2 4 2 2" xfId="2571"/>
    <cellStyle name="Comma 2 12 2 4 3" xfId="1925"/>
    <cellStyle name="Comma 2 12 2 5" xfId="784"/>
    <cellStyle name="Comma 2 12 2 5 2" xfId="2115"/>
    <cellStyle name="Comma 2 12 2 6" xfId="1469"/>
    <cellStyle name="Comma 2 12 3" xfId="173"/>
    <cellStyle name="Comma 2 12 3 2" xfId="325"/>
    <cellStyle name="Comma 2 12 3 2 2" xfId="974"/>
    <cellStyle name="Comma 2 12 3 2 2 2" xfId="2305"/>
    <cellStyle name="Comma 2 12 3 2 3" xfId="1659"/>
    <cellStyle name="Comma 2 12 3 3" xfId="477"/>
    <cellStyle name="Comma 2 12 3 3 2" xfId="1126"/>
    <cellStyle name="Comma 2 12 3 3 2 2" xfId="2457"/>
    <cellStyle name="Comma 2 12 3 3 3" xfId="1811"/>
    <cellStyle name="Comma 2 12 3 4" xfId="629"/>
    <cellStyle name="Comma 2 12 3 4 2" xfId="1278"/>
    <cellStyle name="Comma 2 12 3 4 2 2" xfId="2609"/>
    <cellStyle name="Comma 2 12 3 4 3" xfId="1963"/>
    <cellStyle name="Comma 2 12 3 5" xfId="822"/>
    <cellStyle name="Comma 2 12 3 5 2" xfId="2153"/>
    <cellStyle name="Comma 2 12 3 6" xfId="1507"/>
    <cellStyle name="Comma 2 12 4" xfId="211"/>
    <cellStyle name="Comma 2 12 4 2" xfId="363"/>
    <cellStyle name="Comma 2 12 4 2 2" xfId="1012"/>
    <cellStyle name="Comma 2 12 4 2 2 2" xfId="2343"/>
    <cellStyle name="Comma 2 12 4 2 3" xfId="1697"/>
    <cellStyle name="Comma 2 12 4 3" xfId="515"/>
    <cellStyle name="Comma 2 12 4 3 2" xfId="1164"/>
    <cellStyle name="Comma 2 12 4 3 2 2" xfId="2495"/>
    <cellStyle name="Comma 2 12 4 3 3" xfId="1849"/>
    <cellStyle name="Comma 2 12 4 4" xfId="667"/>
    <cellStyle name="Comma 2 12 4 4 2" xfId="1316"/>
    <cellStyle name="Comma 2 12 4 4 2 2" xfId="2647"/>
    <cellStyle name="Comma 2 12 4 4 3" xfId="2001"/>
    <cellStyle name="Comma 2 12 4 5" xfId="860"/>
    <cellStyle name="Comma 2 12 4 5 2" xfId="2191"/>
    <cellStyle name="Comma 2 12 4 6" xfId="1545"/>
    <cellStyle name="Comma 2 12 5" xfId="249"/>
    <cellStyle name="Comma 2 12 5 2" xfId="898"/>
    <cellStyle name="Comma 2 12 5 2 2" xfId="2229"/>
    <cellStyle name="Comma 2 12 5 3" xfId="1583"/>
    <cellStyle name="Comma 2 12 6" xfId="401"/>
    <cellStyle name="Comma 2 12 6 2" xfId="1050"/>
    <cellStyle name="Comma 2 12 6 2 2" xfId="2381"/>
    <cellStyle name="Comma 2 12 6 3" xfId="1735"/>
    <cellStyle name="Comma 2 12 7" xfId="553"/>
    <cellStyle name="Comma 2 12 7 2" xfId="1202"/>
    <cellStyle name="Comma 2 12 7 2 2" xfId="2533"/>
    <cellStyle name="Comma 2 12 7 3" xfId="1887"/>
    <cellStyle name="Comma 2 12 8" xfId="705"/>
    <cellStyle name="Comma 2 12 8 2" xfId="1354"/>
    <cellStyle name="Comma 2 12 8 2 2" xfId="2685"/>
    <cellStyle name="Comma 2 12 8 3" xfId="2039"/>
    <cellStyle name="Comma 2 12 9" xfId="745"/>
    <cellStyle name="Comma 2 12 9 2" xfId="2077"/>
    <cellStyle name="Comma 2 13" xfId="81"/>
    <cellStyle name="Comma 2 13 10" xfId="1393"/>
    <cellStyle name="Comma 2 13 10 2" xfId="2724"/>
    <cellStyle name="Comma 2 13 11" xfId="1432"/>
    <cellStyle name="Comma 2 13 2" xfId="135"/>
    <cellStyle name="Comma 2 13 2 2" xfId="288"/>
    <cellStyle name="Comma 2 13 2 2 2" xfId="937"/>
    <cellStyle name="Comma 2 13 2 2 2 2" xfId="2268"/>
    <cellStyle name="Comma 2 13 2 2 3" xfId="1622"/>
    <cellStyle name="Comma 2 13 2 3" xfId="440"/>
    <cellStyle name="Comma 2 13 2 3 2" xfId="1089"/>
    <cellStyle name="Comma 2 13 2 3 2 2" xfId="2420"/>
    <cellStyle name="Comma 2 13 2 3 3" xfId="1774"/>
    <cellStyle name="Comma 2 13 2 4" xfId="592"/>
    <cellStyle name="Comma 2 13 2 4 2" xfId="1241"/>
    <cellStyle name="Comma 2 13 2 4 2 2" xfId="2572"/>
    <cellStyle name="Comma 2 13 2 4 3" xfId="1926"/>
    <cellStyle name="Comma 2 13 2 5" xfId="785"/>
    <cellStyle name="Comma 2 13 2 5 2" xfId="2116"/>
    <cellStyle name="Comma 2 13 2 6" xfId="1470"/>
    <cellStyle name="Comma 2 13 3" xfId="174"/>
    <cellStyle name="Comma 2 13 3 2" xfId="326"/>
    <cellStyle name="Comma 2 13 3 2 2" xfId="975"/>
    <cellStyle name="Comma 2 13 3 2 2 2" xfId="2306"/>
    <cellStyle name="Comma 2 13 3 2 3" xfId="1660"/>
    <cellStyle name="Comma 2 13 3 3" xfId="478"/>
    <cellStyle name="Comma 2 13 3 3 2" xfId="1127"/>
    <cellStyle name="Comma 2 13 3 3 2 2" xfId="2458"/>
    <cellStyle name="Comma 2 13 3 3 3" xfId="1812"/>
    <cellStyle name="Comma 2 13 3 4" xfId="630"/>
    <cellStyle name="Comma 2 13 3 4 2" xfId="1279"/>
    <cellStyle name="Comma 2 13 3 4 2 2" xfId="2610"/>
    <cellStyle name="Comma 2 13 3 4 3" xfId="1964"/>
    <cellStyle name="Comma 2 13 3 5" xfId="823"/>
    <cellStyle name="Comma 2 13 3 5 2" xfId="2154"/>
    <cellStyle name="Comma 2 13 3 6" xfId="1508"/>
    <cellStyle name="Comma 2 13 4" xfId="212"/>
    <cellStyle name="Comma 2 13 4 2" xfId="364"/>
    <cellStyle name="Comma 2 13 4 2 2" xfId="1013"/>
    <cellStyle name="Comma 2 13 4 2 2 2" xfId="2344"/>
    <cellStyle name="Comma 2 13 4 2 3" xfId="1698"/>
    <cellStyle name="Comma 2 13 4 3" xfId="516"/>
    <cellStyle name="Comma 2 13 4 3 2" xfId="1165"/>
    <cellStyle name="Comma 2 13 4 3 2 2" xfId="2496"/>
    <cellStyle name="Comma 2 13 4 3 3" xfId="1850"/>
    <cellStyle name="Comma 2 13 4 4" xfId="668"/>
    <cellStyle name="Comma 2 13 4 4 2" xfId="1317"/>
    <cellStyle name="Comma 2 13 4 4 2 2" xfId="2648"/>
    <cellStyle name="Comma 2 13 4 4 3" xfId="2002"/>
    <cellStyle name="Comma 2 13 4 5" xfId="861"/>
    <cellStyle name="Comma 2 13 4 5 2" xfId="2192"/>
    <cellStyle name="Comma 2 13 4 6" xfId="1546"/>
    <cellStyle name="Comma 2 13 5" xfId="250"/>
    <cellStyle name="Comma 2 13 5 2" xfId="899"/>
    <cellStyle name="Comma 2 13 5 2 2" xfId="2230"/>
    <cellStyle name="Comma 2 13 5 3" xfId="1584"/>
    <cellStyle name="Comma 2 13 6" xfId="402"/>
    <cellStyle name="Comma 2 13 6 2" xfId="1051"/>
    <cellStyle name="Comma 2 13 6 2 2" xfId="2382"/>
    <cellStyle name="Comma 2 13 6 3" xfId="1736"/>
    <cellStyle name="Comma 2 13 7" xfId="554"/>
    <cellStyle name="Comma 2 13 7 2" xfId="1203"/>
    <cellStyle name="Comma 2 13 7 2 2" xfId="2534"/>
    <cellStyle name="Comma 2 13 7 3" xfId="1888"/>
    <cellStyle name="Comma 2 13 8" xfId="706"/>
    <cellStyle name="Comma 2 13 8 2" xfId="1355"/>
    <cellStyle name="Comma 2 13 8 2 2" xfId="2686"/>
    <cellStyle name="Comma 2 13 8 3" xfId="2040"/>
    <cellStyle name="Comma 2 13 9" xfId="746"/>
    <cellStyle name="Comma 2 13 9 2" xfId="2078"/>
    <cellStyle name="Comma 2 14" xfId="87"/>
    <cellStyle name="Comma 2 14 10" xfId="1398"/>
    <cellStyle name="Comma 2 14 10 2" xfId="2729"/>
    <cellStyle name="Comma 2 14 11" xfId="1437"/>
    <cellStyle name="Comma 2 14 2" xfId="140"/>
    <cellStyle name="Comma 2 14 2 2" xfId="293"/>
    <cellStyle name="Comma 2 14 2 2 2" xfId="942"/>
    <cellStyle name="Comma 2 14 2 2 2 2" xfId="2273"/>
    <cellStyle name="Comma 2 14 2 2 3" xfId="1627"/>
    <cellStyle name="Comma 2 14 2 3" xfId="445"/>
    <cellStyle name="Comma 2 14 2 3 2" xfId="1094"/>
    <cellStyle name="Comma 2 14 2 3 2 2" xfId="2425"/>
    <cellStyle name="Comma 2 14 2 3 3" xfId="1779"/>
    <cellStyle name="Comma 2 14 2 4" xfId="597"/>
    <cellStyle name="Comma 2 14 2 4 2" xfId="1246"/>
    <cellStyle name="Comma 2 14 2 4 2 2" xfId="2577"/>
    <cellStyle name="Comma 2 14 2 4 3" xfId="1931"/>
    <cellStyle name="Comma 2 14 2 5" xfId="790"/>
    <cellStyle name="Comma 2 14 2 5 2" xfId="2121"/>
    <cellStyle name="Comma 2 14 2 6" xfId="1475"/>
    <cellStyle name="Comma 2 14 3" xfId="179"/>
    <cellStyle name="Comma 2 14 3 2" xfId="331"/>
    <cellStyle name="Comma 2 14 3 2 2" xfId="980"/>
    <cellStyle name="Comma 2 14 3 2 2 2" xfId="2311"/>
    <cellStyle name="Comma 2 14 3 2 3" xfId="1665"/>
    <cellStyle name="Comma 2 14 3 3" xfId="483"/>
    <cellStyle name="Comma 2 14 3 3 2" xfId="1132"/>
    <cellStyle name="Comma 2 14 3 3 2 2" xfId="2463"/>
    <cellStyle name="Comma 2 14 3 3 3" xfId="1817"/>
    <cellStyle name="Comma 2 14 3 4" xfId="635"/>
    <cellStyle name="Comma 2 14 3 4 2" xfId="1284"/>
    <cellStyle name="Comma 2 14 3 4 2 2" xfId="2615"/>
    <cellStyle name="Comma 2 14 3 4 3" xfId="1969"/>
    <cellStyle name="Comma 2 14 3 5" xfId="828"/>
    <cellStyle name="Comma 2 14 3 5 2" xfId="2159"/>
    <cellStyle name="Comma 2 14 3 6" xfId="1513"/>
    <cellStyle name="Comma 2 14 4" xfId="217"/>
    <cellStyle name="Comma 2 14 4 2" xfId="369"/>
    <cellStyle name="Comma 2 14 4 2 2" xfId="1018"/>
    <cellStyle name="Comma 2 14 4 2 2 2" xfId="2349"/>
    <cellStyle name="Comma 2 14 4 2 3" xfId="1703"/>
    <cellStyle name="Comma 2 14 4 3" xfId="521"/>
    <cellStyle name="Comma 2 14 4 3 2" xfId="1170"/>
    <cellStyle name="Comma 2 14 4 3 2 2" xfId="2501"/>
    <cellStyle name="Comma 2 14 4 3 3" xfId="1855"/>
    <cellStyle name="Comma 2 14 4 4" xfId="673"/>
    <cellStyle name="Comma 2 14 4 4 2" xfId="1322"/>
    <cellStyle name="Comma 2 14 4 4 2 2" xfId="2653"/>
    <cellStyle name="Comma 2 14 4 4 3" xfId="2007"/>
    <cellStyle name="Comma 2 14 4 5" xfId="866"/>
    <cellStyle name="Comma 2 14 4 5 2" xfId="2197"/>
    <cellStyle name="Comma 2 14 4 6" xfId="1551"/>
    <cellStyle name="Comma 2 14 5" xfId="255"/>
    <cellStyle name="Comma 2 14 5 2" xfId="904"/>
    <cellStyle name="Comma 2 14 5 2 2" xfId="2235"/>
    <cellStyle name="Comma 2 14 5 3" xfId="1589"/>
    <cellStyle name="Comma 2 14 6" xfId="407"/>
    <cellStyle name="Comma 2 14 6 2" xfId="1056"/>
    <cellStyle name="Comma 2 14 6 2 2" xfId="2387"/>
    <cellStyle name="Comma 2 14 6 3" xfId="1741"/>
    <cellStyle name="Comma 2 14 7" xfId="559"/>
    <cellStyle name="Comma 2 14 7 2" xfId="1208"/>
    <cellStyle name="Comma 2 14 7 2 2" xfId="2539"/>
    <cellStyle name="Comma 2 14 7 3" xfId="1893"/>
    <cellStyle name="Comma 2 14 8" xfId="711"/>
    <cellStyle name="Comma 2 14 8 2" xfId="1360"/>
    <cellStyle name="Comma 2 14 8 2 2" xfId="2691"/>
    <cellStyle name="Comma 2 14 8 3" xfId="2045"/>
    <cellStyle name="Comma 2 14 9" xfId="751"/>
    <cellStyle name="Comma 2 14 9 2" xfId="2083"/>
    <cellStyle name="Comma 2 15" xfId="90"/>
    <cellStyle name="Comma 2 15 10" xfId="1401"/>
    <cellStyle name="Comma 2 15 10 2" xfId="2732"/>
    <cellStyle name="Comma 2 15 11" xfId="1440"/>
    <cellStyle name="Comma 2 15 2" xfId="143"/>
    <cellStyle name="Comma 2 15 2 2" xfId="296"/>
    <cellStyle name="Comma 2 15 2 2 2" xfId="945"/>
    <cellStyle name="Comma 2 15 2 2 2 2" xfId="2276"/>
    <cellStyle name="Comma 2 15 2 2 3" xfId="1630"/>
    <cellStyle name="Comma 2 15 2 3" xfId="448"/>
    <cellStyle name="Comma 2 15 2 3 2" xfId="1097"/>
    <cellStyle name="Comma 2 15 2 3 2 2" xfId="2428"/>
    <cellStyle name="Comma 2 15 2 3 3" xfId="1782"/>
    <cellStyle name="Comma 2 15 2 4" xfId="600"/>
    <cellStyle name="Comma 2 15 2 4 2" xfId="1249"/>
    <cellStyle name="Comma 2 15 2 4 2 2" xfId="2580"/>
    <cellStyle name="Comma 2 15 2 4 3" xfId="1934"/>
    <cellStyle name="Comma 2 15 2 5" xfId="793"/>
    <cellStyle name="Comma 2 15 2 5 2" xfId="2124"/>
    <cellStyle name="Comma 2 15 2 6" xfId="1478"/>
    <cellStyle name="Comma 2 15 3" xfId="182"/>
    <cellStyle name="Comma 2 15 3 2" xfId="334"/>
    <cellStyle name="Comma 2 15 3 2 2" xfId="983"/>
    <cellStyle name="Comma 2 15 3 2 2 2" xfId="2314"/>
    <cellStyle name="Comma 2 15 3 2 3" xfId="1668"/>
    <cellStyle name="Comma 2 15 3 3" xfId="486"/>
    <cellStyle name="Comma 2 15 3 3 2" xfId="1135"/>
    <cellStyle name="Comma 2 15 3 3 2 2" xfId="2466"/>
    <cellStyle name="Comma 2 15 3 3 3" xfId="1820"/>
    <cellStyle name="Comma 2 15 3 4" xfId="638"/>
    <cellStyle name="Comma 2 15 3 4 2" xfId="1287"/>
    <cellStyle name="Comma 2 15 3 4 2 2" xfId="2618"/>
    <cellStyle name="Comma 2 15 3 4 3" xfId="1972"/>
    <cellStyle name="Comma 2 15 3 5" xfId="831"/>
    <cellStyle name="Comma 2 15 3 5 2" xfId="2162"/>
    <cellStyle name="Comma 2 15 3 6" xfId="1516"/>
    <cellStyle name="Comma 2 15 4" xfId="220"/>
    <cellStyle name="Comma 2 15 4 2" xfId="372"/>
    <cellStyle name="Comma 2 15 4 2 2" xfId="1021"/>
    <cellStyle name="Comma 2 15 4 2 2 2" xfId="2352"/>
    <cellStyle name="Comma 2 15 4 2 3" xfId="1706"/>
    <cellStyle name="Comma 2 15 4 3" xfId="524"/>
    <cellStyle name="Comma 2 15 4 3 2" xfId="1173"/>
    <cellStyle name="Comma 2 15 4 3 2 2" xfId="2504"/>
    <cellStyle name="Comma 2 15 4 3 3" xfId="1858"/>
    <cellStyle name="Comma 2 15 4 4" xfId="676"/>
    <cellStyle name="Comma 2 15 4 4 2" xfId="1325"/>
    <cellStyle name="Comma 2 15 4 4 2 2" xfId="2656"/>
    <cellStyle name="Comma 2 15 4 4 3" xfId="2010"/>
    <cellStyle name="Comma 2 15 4 5" xfId="869"/>
    <cellStyle name="Comma 2 15 4 5 2" xfId="2200"/>
    <cellStyle name="Comma 2 15 4 6" xfId="1554"/>
    <cellStyle name="Comma 2 15 5" xfId="258"/>
    <cellStyle name="Comma 2 15 5 2" xfId="907"/>
    <cellStyle name="Comma 2 15 5 2 2" xfId="2238"/>
    <cellStyle name="Comma 2 15 5 3" xfId="1592"/>
    <cellStyle name="Comma 2 15 6" xfId="410"/>
    <cellStyle name="Comma 2 15 6 2" xfId="1059"/>
    <cellStyle name="Comma 2 15 6 2 2" xfId="2390"/>
    <cellStyle name="Comma 2 15 6 3" xfId="1744"/>
    <cellStyle name="Comma 2 15 7" xfId="562"/>
    <cellStyle name="Comma 2 15 7 2" xfId="1211"/>
    <cellStyle name="Comma 2 15 7 2 2" xfId="2542"/>
    <cellStyle name="Comma 2 15 7 3" xfId="1896"/>
    <cellStyle name="Comma 2 15 8" xfId="714"/>
    <cellStyle name="Comma 2 15 8 2" xfId="1363"/>
    <cellStyle name="Comma 2 15 8 2 2" xfId="2694"/>
    <cellStyle name="Comma 2 15 8 3" xfId="2048"/>
    <cellStyle name="Comma 2 15 9" xfId="754"/>
    <cellStyle name="Comma 2 15 9 2" xfId="2086"/>
    <cellStyle name="Comma 2 16" xfId="91"/>
    <cellStyle name="Comma 2 16 10" xfId="1402"/>
    <cellStyle name="Comma 2 16 10 2" xfId="2733"/>
    <cellStyle name="Comma 2 16 11" xfId="1441"/>
    <cellStyle name="Comma 2 16 2" xfId="144"/>
    <cellStyle name="Comma 2 16 2 2" xfId="297"/>
    <cellStyle name="Comma 2 16 2 2 2" xfId="946"/>
    <cellStyle name="Comma 2 16 2 2 2 2" xfId="2277"/>
    <cellStyle name="Comma 2 16 2 2 3" xfId="1631"/>
    <cellStyle name="Comma 2 16 2 3" xfId="449"/>
    <cellStyle name="Comma 2 16 2 3 2" xfId="1098"/>
    <cellStyle name="Comma 2 16 2 3 2 2" xfId="2429"/>
    <cellStyle name="Comma 2 16 2 3 3" xfId="1783"/>
    <cellStyle name="Comma 2 16 2 4" xfId="601"/>
    <cellStyle name="Comma 2 16 2 4 2" xfId="1250"/>
    <cellStyle name="Comma 2 16 2 4 2 2" xfId="2581"/>
    <cellStyle name="Comma 2 16 2 4 3" xfId="1935"/>
    <cellStyle name="Comma 2 16 2 5" xfId="794"/>
    <cellStyle name="Comma 2 16 2 5 2" xfId="2125"/>
    <cellStyle name="Comma 2 16 2 6" xfId="1479"/>
    <cellStyle name="Comma 2 16 3" xfId="183"/>
    <cellStyle name="Comma 2 16 3 2" xfId="335"/>
    <cellStyle name="Comma 2 16 3 2 2" xfId="984"/>
    <cellStyle name="Comma 2 16 3 2 2 2" xfId="2315"/>
    <cellStyle name="Comma 2 16 3 2 3" xfId="1669"/>
    <cellStyle name="Comma 2 16 3 3" xfId="487"/>
    <cellStyle name="Comma 2 16 3 3 2" xfId="1136"/>
    <cellStyle name="Comma 2 16 3 3 2 2" xfId="2467"/>
    <cellStyle name="Comma 2 16 3 3 3" xfId="1821"/>
    <cellStyle name="Comma 2 16 3 4" xfId="639"/>
    <cellStyle name="Comma 2 16 3 4 2" xfId="1288"/>
    <cellStyle name="Comma 2 16 3 4 2 2" xfId="2619"/>
    <cellStyle name="Comma 2 16 3 4 3" xfId="1973"/>
    <cellStyle name="Comma 2 16 3 5" xfId="832"/>
    <cellStyle name="Comma 2 16 3 5 2" xfId="2163"/>
    <cellStyle name="Comma 2 16 3 6" xfId="1517"/>
    <cellStyle name="Comma 2 16 4" xfId="221"/>
    <cellStyle name="Comma 2 16 4 2" xfId="373"/>
    <cellStyle name="Comma 2 16 4 2 2" xfId="1022"/>
    <cellStyle name="Comma 2 16 4 2 2 2" xfId="2353"/>
    <cellStyle name="Comma 2 16 4 2 3" xfId="1707"/>
    <cellStyle name="Comma 2 16 4 3" xfId="525"/>
    <cellStyle name="Comma 2 16 4 3 2" xfId="1174"/>
    <cellStyle name="Comma 2 16 4 3 2 2" xfId="2505"/>
    <cellStyle name="Comma 2 16 4 3 3" xfId="1859"/>
    <cellStyle name="Comma 2 16 4 4" xfId="677"/>
    <cellStyle name="Comma 2 16 4 4 2" xfId="1326"/>
    <cellStyle name="Comma 2 16 4 4 2 2" xfId="2657"/>
    <cellStyle name="Comma 2 16 4 4 3" xfId="2011"/>
    <cellStyle name="Comma 2 16 4 5" xfId="870"/>
    <cellStyle name="Comma 2 16 4 5 2" xfId="2201"/>
    <cellStyle name="Comma 2 16 4 6" xfId="1555"/>
    <cellStyle name="Comma 2 16 5" xfId="259"/>
    <cellStyle name="Comma 2 16 5 2" xfId="908"/>
    <cellStyle name="Comma 2 16 5 2 2" xfId="2239"/>
    <cellStyle name="Comma 2 16 5 3" xfId="1593"/>
    <cellStyle name="Comma 2 16 6" xfId="411"/>
    <cellStyle name="Comma 2 16 6 2" xfId="1060"/>
    <cellStyle name="Comma 2 16 6 2 2" xfId="2391"/>
    <cellStyle name="Comma 2 16 6 3" xfId="1745"/>
    <cellStyle name="Comma 2 16 7" xfId="563"/>
    <cellStyle name="Comma 2 16 7 2" xfId="1212"/>
    <cellStyle name="Comma 2 16 7 2 2" xfId="2543"/>
    <cellStyle name="Comma 2 16 7 3" xfId="1897"/>
    <cellStyle name="Comma 2 16 8" xfId="715"/>
    <cellStyle name="Comma 2 16 8 2" xfId="1364"/>
    <cellStyle name="Comma 2 16 8 2 2" xfId="2695"/>
    <cellStyle name="Comma 2 16 8 3" xfId="2049"/>
    <cellStyle name="Comma 2 16 9" xfId="755"/>
    <cellStyle name="Comma 2 16 9 2" xfId="2087"/>
    <cellStyle name="Comma 2 17" xfId="93"/>
    <cellStyle name="Comma 2 17 10" xfId="1404"/>
    <cellStyle name="Comma 2 17 10 2" xfId="2735"/>
    <cellStyle name="Comma 2 17 11" xfId="1443"/>
    <cellStyle name="Comma 2 17 2" xfId="146"/>
    <cellStyle name="Comma 2 17 2 2" xfId="299"/>
    <cellStyle name="Comma 2 17 2 2 2" xfId="948"/>
    <cellStyle name="Comma 2 17 2 2 2 2" xfId="2279"/>
    <cellStyle name="Comma 2 17 2 2 3" xfId="1633"/>
    <cellStyle name="Comma 2 17 2 3" xfId="451"/>
    <cellStyle name="Comma 2 17 2 3 2" xfId="1100"/>
    <cellStyle name="Comma 2 17 2 3 2 2" xfId="2431"/>
    <cellStyle name="Comma 2 17 2 3 3" xfId="1785"/>
    <cellStyle name="Comma 2 17 2 4" xfId="603"/>
    <cellStyle name="Comma 2 17 2 4 2" xfId="1252"/>
    <cellStyle name="Comma 2 17 2 4 2 2" xfId="2583"/>
    <cellStyle name="Comma 2 17 2 4 3" xfId="1937"/>
    <cellStyle name="Comma 2 17 2 5" xfId="796"/>
    <cellStyle name="Comma 2 17 2 5 2" xfId="2127"/>
    <cellStyle name="Comma 2 17 2 6" xfId="1481"/>
    <cellStyle name="Comma 2 17 3" xfId="185"/>
    <cellStyle name="Comma 2 17 3 2" xfId="337"/>
    <cellStyle name="Comma 2 17 3 2 2" xfId="986"/>
    <cellStyle name="Comma 2 17 3 2 2 2" xfId="2317"/>
    <cellStyle name="Comma 2 17 3 2 3" xfId="1671"/>
    <cellStyle name="Comma 2 17 3 3" xfId="489"/>
    <cellStyle name="Comma 2 17 3 3 2" xfId="1138"/>
    <cellStyle name="Comma 2 17 3 3 2 2" xfId="2469"/>
    <cellStyle name="Comma 2 17 3 3 3" xfId="1823"/>
    <cellStyle name="Comma 2 17 3 4" xfId="641"/>
    <cellStyle name="Comma 2 17 3 4 2" xfId="1290"/>
    <cellStyle name="Comma 2 17 3 4 2 2" xfId="2621"/>
    <cellStyle name="Comma 2 17 3 4 3" xfId="1975"/>
    <cellStyle name="Comma 2 17 3 5" xfId="834"/>
    <cellStyle name="Comma 2 17 3 5 2" xfId="2165"/>
    <cellStyle name="Comma 2 17 3 6" xfId="1519"/>
    <cellStyle name="Comma 2 17 4" xfId="223"/>
    <cellStyle name="Comma 2 17 4 2" xfId="375"/>
    <cellStyle name="Comma 2 17 4 2 2" xfId="1024"/>
    <cellStyle name="Comma 2 17 4 2 2 2" xfId="2355"/>
    <cellStyle name="Comma 2 17 4 2 3" xfId="1709"/>
    <cellStyle name="Comma 2 17 4 3" xfId="527"/>
    <cellStyle name="Comma 2 17 4 3 2" xfId="1176"/>
    <cellStyle name="Comma 2 17 4 3 2 2" xfId="2507"/>
    <cellStyle name="Comma 2 17 4 3 3" xfId="1861"/>
    <cellStyle name="Comma 2 17 4 4" xfId="679"/>
    <cellStyle name="Comma 2 17 4 4 2" xfId="1328"/>
    <cellStyle name="Comma 2 17 4 4 2 2" xfId="2659"/>
    <cellStyle name="Comma 2 17 4 4 3" xfId="2013"/>
    <cellStyle name="Comma 2 17 4 5" xfId="872"/>
    <cellStyle name="Comma 2 17 4 5 2" xfId="2203"/>
    <cellStyle name="Comma 2 17 4 6" xfId="1557"/>
    <cellStyle name="Comma 2 17 5" xfId="261"/>
    <cellStyle name="Comma 2 17 5 2" xfId="910"/>
    <cellStyle name="Comma 2 17 5 2 2" xfId="2241"/>
    <cellStyle name="Comma 2 17 5 3" xfId="1595"/>
    <cellStyle name="Comma 2 17 6" xfId="413"/>
    <cellStyle name="Comma 2 17 6 2" xfId="1062"/>
    <cellStyle name="Comma 2 17 6 2 2" xfId="2393"/>
    <cellStyle name="Comma 2 17 6 3" xfId="1747"/>
    <cellStyle name="Comma 2 17 7" xfId="565"/>
    <cellStyle name="Comma 2 17 7 2" xfId="1214"/>
    <cellStyle name="Comma 2 17 7 2 2" xfId="2545"/>
    <cellStyle name="Comma 2 17 7 3" xfId="1899"/>
    <cellStyle name="Comma 2 17 8" xfId="717"/>
    <cellStyle name="Comma 2 17 8 2" xfId="1366"/>
    <cellStyle name="Comma 2 17 8 2 2" xfId="2697"/>
    <cellStyle name="Comma 2 17 8 3" xfId="2051"/>
    <cellStyle name="Comma 2 17 9" xfId="757"/>
    <cellStyle name="Comma 2 17 9 2" xfId="2089"/>
    <cellStyle name="Comma 2 18" xfId="99"/>
    <cellStyle name="Comma 2 18 10" xfId="1410"/>
    <cellStyle name="Comma 2 18 10 2" xfId="2741"/>
    <cellStyle name="Comma 2 18 11" xfId="1449"/>
    <cellStyle name="Comma 2 18 2" xfId="152"/>
    <cellStyle name="Comma 2 18 2 2" xfId="305"/>
    <cellStyle name="Comma 2 18 2 2 2" xfId="954"/>
    <cellStyle name="Comma 2 18 2 2 2 2" xfId="2285"/>
    <cellStyle name="Comma 2 18 2 2 3" xfId="1639"/>
    <cellStyle name="Comma 2 18 2 3" xfId="457"/>
    <cellStyle name="Comma 2 18 2 3 2" xfId="1106"/>
    <cellStyle name="Comma 2 18 2 3 2 2" xfId="2437"/>
    <cellStyle name="Comma 2 18 2 3 3" xfId="1791"/>
    <cellStyle name="Comma 2 18 2 4" xfId="609"/>
    <cellStyle name="Comma 2 18 2 4 2" xfId="1258"/>
    <cellStyle name="Comma 2 18 2 4 2 2" xfId="2589"/>
    <cellStyle name="Comma 2 18 2 4 3" xfId="1943"/>
    <cellStyle name="Comma 2 18 2 5" xfId="802"/>
    <cellStyle name="Comma 2 18 2 5 2" xfId="2133"/>
    <cellStyle name="Comma 2 18 2 6" xfId="1487"/>
    <cellStyle name="Comma 2 18 3" xfId="191"/>
    <cellStyle name="Comma 2 18 3 2" xfId="343"/>
    <cellStyle name="Comma 2 18 3 2 2" xfId="992"/>
    <cellStyle name="Comma 2 18 3 2 2 2" xfId="2323"/>
    <cellStyle name="Comma 2 18 3 2 3" xfId="1677"/>
    <cellStyle name="Comma 2 18 3 3" xfId="495"/>
    <cellStyle name="Comma 2 18 3 3 2" xfId="1144"/>
    <cellStyle name="Comma 2 18 3 3 2 2" xfId="2475"/>
    <cellStyle name="Comma 2 18 3 3 3" xfId="1829"/>
    <cellStyle name="Comma 2 18 3 4" xfId="647"/>
    <cellStyle name="Comma 2 18 3 4 2" xfId="1296"/>
    <cellStyle name="Comma 2 18 3 4 2 2" xfId="2627"/>
    <cellStyle name="Comma 2 18 3 4 3" xfId="1981"/>
    <cellStyle name="Comma 2 18 3 5" xfId="840"/>
    <cellStyle name="Comma 2 18 3 5 2" xfId="2171"/>
    <cellStyle name="Comma 2 18 3 6" xfId="1525"/>
    <cellStyle name="Comma 2 18 4" xfId="229"/>
    <cellStyle name="Comma 2 18 4 2" xfId="381"/>
    <cellStyle name="Comma 2 18 4 2 2" xfId="1030"/>
    <cellStyle name="Comma 2 18 4 2 2 2" xfId="2361"/>
    <cellStyle name="Comma 2 18 4 2 3" xfId="1715"/>
    <cellStyle name="Comma 2 18 4 3" xfId="533"/>
    <cellStyle name="Comma 2 18 4 3 2" xfId="1182"/>
    <cellStyle name="Comma 2 18 4 3 2 2" xfId="2513"/>
    <cellStyle name="Comma 2 18 4 3 3" xfId="1867"/>
    <cellStyle name="Comma 2 18 4 4" xfId="685"/>
    <cellStyle name="Comma 2 18 4 4 2" xfId="1334"/>
    <cellStyle name="Comma 2 18 4 4 2 2" xfId="2665"/>
    <cellStyle name="Comma 2 18 4 4 3" xfId="2019"/>
    <cellStyle name="Comma 2 18 4 5" xfId="878"/>
    <cellStyle name="Comma 2 18 4 5 2" xfId="2209"/>
    <cellStyle name="Comma 2 18 4 6" xfId="1563"/>
    <cellStyle name="Comma 2 18 5" xfId="267"/>
    <cellStyle name="Comma 2 18 5 2" xfId="916"/>
    <cellStyle name="Comma 2 18 5 2 2" xfId="2247"/>
    <cellStyle name="Comma 2 18 5 3" xfId="1601"/>
    <cellStyle name="Comma 2 18 6" xfId="419"/>
    <cellStyle name="Comma 2 18 6 2" xfId="1068"/>
    <cellStyle name="Comma 2 18 6 2 2" xfId="2399"/>
    <cellStyle name="Comma 2 18 6 3" xfId="1753"/>
    <cellStyle name="Comma 2 18 7" xfId="571"/>
    <cellStyle name="Comma 2 18 7 2" xfId="1220"/>
    <cellStyle name="Comma 2 18 7 2 2" xfId="2551"/>
    <cellStyle name="Comma 2 18 7 3" xfId="1905"/>
    <cellStyle name="Comma 2 18 8" xfId="723"/>
    <cellStyle name="Comma 2 18 8 2" xfId="1372"/>
    <cellStyle name="Comma 2 18 8 2 2" xfId="2703"/>
    <cellStyle name="Comma 2 18 8 3" xfId="2057"/>
    <cellStyle name="Comma 2 18 9" xfId="763"/>
    <cellStyle name="Comma 2 18 9 2" xfId="2095"/>
    <cellStyle name="Comma 2 19" xfId="101"/>
    <cellStyle name="Comma 2 19 10" xfId="1412"/>
    <cellStyle name="Comma 2 19 10 2" xfId="2743"/>
    <cellStyle name="Comma 2 19 11" xfId="1451"/>
    <cellStyle name="Comma 2 19 2" xfId="154"/>
    <cellStyle name="Comma 2 19 2 2" xfId="307"/>
    <cellStyle name="Comma 2 19 2 2 2" xfId="956"/>
    <cellStyle name="Comma 2 19 2 2 2 2" xfId="2287"/>
    <cellStyle name="Comma 2 19 2 2 3" xfId="1641"/>
    <cellStyle name="Comma 2 19 2 3" xfId="459"/>
    <cellStyle name="Comma 2 19 2 3 2" xfId="1108"/>
    <cellStyle name="Comma 2 19 2 3 2 2" xfId="2439"/>
    <cellStyle name="Comma 2 19 2 3 3" xfId="1793"/>
    <cellStyle name="Comma 2 19 2 4" xfId="611"/>
    <cellStyle name="Comma 2 19 2 4 2" xfId="1260"/>
    <cellStyle name="Comma 2 19 2 4 2 2" xfId="2591"/>
    <cellStyle name="Comma 2 19 2 4 3" xfId="1945"/>
    <cellStyle name="Comma 2 19 2 5" xfId="804"/>
    <cellStyle name="Comma 2 19 2 5 2" xfId="2135"/>
    <cellStyle name="Comma 2 19 2 6" xfId="1489"/>
    <cellStyle name="Comma 2 19 3" xfId="193"/>
    <cellStyle name="Comma 2 19 3 2" xfId="345"/>
    <cellStyle name="Comma 2 19 3 2 2" xfId="994"/>
    <cellStyle name="Comma 2 19 3 2 2 2" xfId="2325"/>
    <cellStyle name="Comma 2 19 3 2 3" xfId="1679"/>
    <cellStyle name="Comma 2 19 3 3" xfId="497"/>
    <cellStyle name="Comma 2 19 3 3 2" xfId="1146"/>
    <cellStyle name="Comma 2 19 3 3 2 2" xfId="2477"/>
    <cellStyle name="Comma 2 19 3 3 3" xfId="1831"/>
    <cellStyle name="Comma 2 19 3 4" xfId="649"/>
    <cellStyle name="Comma 2 19 3 4 2" xfId="1298"/>
    <cellStyle name="Comma 2 19 3 4 2 2" xfId="2629"/>
    <cellStyle name="Comma 2 19 3 4 3" xfId="1983"/>
    <cellStyle name="Comma 2 19 3 5" xfId="842"/>
    <cellStyle name="Comma 2 19 3 5 2" xfId="2173"/>
    <cellStyle name="Comma 2 19 3 6" xfId="1527"/>
    <cellStyle name="Comma 2 19 4" xfId="231"/>
    <cellStyle name="Comma 2 19 4 2" xfId="383"/>
    <cellStyle name="Comma 2 19 4 2 2" xfId="1032"/>
    <cellStyle name="Comma 2 19 4 2 2 2" xfId="2363"/>
    <cellStyle name="Comma 2 19 4 2 3" xfId="1717"/>
    <cellStyle name="Comma 2 19 4 3" xfId="535"/>
    <cellStyle name="Comma 2 19 4 3 2" xfId="1184"/>
    <cellStyle name="Comma 2 19 4 3 2 2" xfId="2515"/>
    <cellStyle name="Comma 2 19 4 3 3" xfId="1869"/>
    <cellStyle name="Comma 2 19 4 4" xfId="687"/>
    <cellStyle name="Comma 2 19 4 4 2" xfId="1336"/>
    <cellStyle name="Comma 2 19 4 4 2 2" xfId="2667"/>
    <cellStyle name="Comma 2 19 4 4 3" xfId="2021"/>
    <cellStyle name="Comma 2 19 4 5" xfId="880"/>
    <cellStyle name="Comma 2 19 4 5 2" xfId="2211"/>
    <cellStyle name="Comma 2 19 4 6" xfId="1565"/>
    <cellStyle name="Comma 2 19 5" xfId="269"/>
    <cellStyle name="Comma 2 19 5 2" xfId="918"/>
    <cellStyle name="Comma 2 19 5 2 2" xfId="2249"/>
    <cellStyle name="Comma 2 19 5 3" xfId="1603"/>
    <cellStyle name="Comma 2 19 6" xfId="421"/>
    <cellStyle name="Comma 2 19 6 2" xfId="1070"/>
    <cellStyle name="Comma 2 19 6 2 2" xfId="2401"/>
    <cellStyle name="Comma 2 19 6 3" xfId="1755"/>
    <cellStyle name="Comma 2 19 7" xfId="573"/>
    <cellStyle name="Comma 2 19 7 2" xfId="1222"/>
    <cellStyle name="Comma 2 19 7 2 2" xfId="2553"/>
    <cellStyle name="Comma 2 19 7 3" xfId="1907"/>
    <cellStyle name="Comma 2 19 8" xfId="725"/>
    <cellStyle name="Comma 2 19 8 2" xfId="1374"/>
    <cellStyle name="Comma 2 19 8 2 2" xfId="2705"/>
    <cellStyle name="Comma 2 19 8 3" xfId="2059"/>
    <cellStyle name="Comma 2 19 9" xfId="765"/>
    <cellStyle name="Comma 2 19 9 2" xfId="2097"/>
    <cellStyle name="Comma 2 2" xfId="14"/>
    <cellStyle name="Comma 2 2 10" xfId="1396"/>
    <cellStyle name="Comma 2 2 10 2" xfId="2727"/>
    <cellStyle name="Comma 2 2 11" xfId="84"/>
    <cellStyle name="Comma 2 2 12" xfId="1435"/>
    <cellStyle name="Comma 2 2 2" xfId="138"/>
    <cellStyle name="Comma 2 2 2 2" xfId="291"/>
    <cellStyle name="Comma 2 2 2 2 2" xfId="940"/>
    <cellStyle name="Comma 2 2 2 2 2 2" xfId="2271"/>
    <cellStyle name="Comma 2 2 2 2 3" xfId="1625"/>
    <cellStyle name="Comma 2 2 2 3" xfId="443"/>
    <cellStyle name="Comma 2 2 2 3 2" xfId="1092"/>
    <cellStyle name="Comma 2 2 2 3 2 2" xfId="2423"/>
    <cellStyle name="Comma 2 2 2 3 3" xfId="1777"/>
    <cellStyle name="Comma 2 2 2 4" xfId="595"/>
    <cellStyle name="Comma 2 2 2 4 2" xfId="1244"/>
    <cellStyle name="Comma 2 2 2 4 2 2" xfId="2575"/>
    <cellStyle name="Comma 2 2 2 4 3" xfId="1929"/>
    <cellStyle name="Comma 2 2 2 5" xfId="788"/>
    <cellStyle name="Comma 2 2 2 5 2" xfId="2119"/>
    <cellStyle name="Comma 2 2 2 6" xfId="1473"/>
    <cellStyle name="Comma 2 2 3" xfId="177"/>
    <cellStyle name="Comma 2 2 3 2" xfId="329"/>
    <cellStyle name="Comma 2 2 3 2 2" xfId="978"/>
    <cellStyle name="Comma 2 2 3 2 2 2" xfId="2309"/>
    <cellStyle name="Comma 2 2 3 2 3" xfId="1663"/>
    <cellStyle name="Comma 2 2 3 3" xfId="481"/>
    <cellStyle name="Comma 2 2 3 3 2" xfId="1130"/>
    <cellStyle name="Comma 2 2 3 3 2 2" xfId="2461"/>
    <cellStyle name="Comma 2 2 3 3 3" xfId="1815"/>
    <cellStyle name="Comma 2 2 3 4" xfId="633"/>
    <cellStyle name="Comma 2 2 3 4 2" xfId="1282"/>
    <cellStyle name="Comma 2 2 3 4 2 2" xfId="2613"/>
    <cellStyle name="Comma 2 2 3 4 3" xfId="1967"/>
    <cellStyle name="Comma 2 2 3 5" xfId="826"/>
    <cellStyle name="Comma 2 2 3 5 2" xfId="2157"/>
    <cellStyle name="Comma 2 2 3 6" xfId="1511"/>
    <cellStyle name="Comma 2 2 4" xfId="215"/>
    <cellStyle name="Comma 2 2 4 2" xfId="367"/>
    <cellStyle name="Comma 2 2 4 2 2" xfId="1016"/>
    <cellStyle name="Comma 2 2 4 2 2 2" xfId="2347"/>
    <cellStyle name="Comma 2 2 4 2 3" xfId="1701"/>
    <cellStyle name="Comma 2 2 4 3" xfId="519"/>
    <cellStyle name="Comma 2 2 4 3 2" xfId="1168"/>
    <cellStyle name="Comma 2 2 4 3 2 2" xfId="2499"/>
    <cellStyle name="Comma 2 2 4 3 3" xfId="1853"/>
    <cellStyle name="Comma 2 2 4 4" xfId="671"/>
    <cellStyle name="Comma 2 2 4 4 2" xfId="1320"/>
    <cellStyle name="Comma 2 2 4 4 2 2" xfId="2651"/>
    <cellStyle name="Comma 2 2 4 4 3" xfId="2005"/>
    <cellStyle name="Comma 2 2 4 5" xfId="864"/>
    <cellStyle name="Comma 2 2 4 5 2" xfId="2195"/>
    <cellStyle name="Comma 2 2 4 6" xfId="1549"/>
    <cellStyle name="Comma 2 2 5" xfId="253"/>
    <cellStyle name="Comma 2 2 5 2" xfId="902"/>
    <cellStyle name="Comma 2 2 5 2 2" xfId="2233"/>
    <cellStyle name="Comma 2 2 5 3" xfId="1587"/>
    <cellStyle name="Comma 2 2 6" xfId="405"/>
    <cellStyle name="Comma 2 2 6 2" xfId="1054"/>
    <cellStyle name="Comma 2 2 6 2 2" xfId="2385"/>
    <cellStyle name="Comma 2 2 6 3" xfId="1739"/>
    <cellStyle name="Comma 2 2 7" xfId="557"/>
    <cellStyle name="Comma 2 2 7 2" xfId="1206"/>
    <cellStyle name="Comma 2 2 7 2 2" xfId="2537"/>
    <cellStyle name="Comma 2 2 7 3" xfId="1891"/>
    <cellStyle name="Comma 2 2 8" xfId="709"/>
    <cellStyle name="Comma 2 2 8 2" xfId="1358"/>
    <cellStyle name="Comma 2 2 8 2 2" xfId="2689"/>
    <cellStyle name="Comma 2 2 8 3" xfId="2043"/>
    <cellStyle name="Comma 2 2 9" xfId="749"/>
    <cellStyle name="Comma 2 2 9 2" xfId="2081"/>
    <cellStyle name="Comma 2 20" xfId="102"/>
    <cellStyle name="Comma 2 20 10" xfId="1413"/>
    <cellStyle name="Comma 2 20 10 2" xfId="2744"/>
    <cellStyle name="Comma 2 20 11" xfId="1452"/>
    <cellStyle name="Comma 2 20 2" xfId="155"/>
    <cellStyle name="Comma 2 20 2 2" xfId="308"/>
    <cellStyle name="Comma 2 20 2 2 2" xfId="957"/>
    <cellStyle name="Comma 2 20 2 2 2 2" xfId="2288"/>
    <cellStyle name="Comma 2 20 2 2 3" xfId="1642"/>
    <cellStyle name="Comma 2 20 2 3" xfId="460"/>
    <cellStyle name="Comma 2 20 2 3 2" xfId="1109"/>
    <cellStyle name="Comma 2 20 2 3 2 2" xfId="2440"/>
    <cellStyle name="Comma 2 20 2 3 3" xfId="1794"/>
    <cellStyle name="Comma 2 20 2 4" xfId="612"/>
    <cellStyle name="Comma 2 20 2 4 2" xfId="1261"/>
    <cellStyle name="Comma 2 20 2 4 2 2" xfId="2592"/>
    <cellStyle name="Comma 2 20 2 4 3" xfId="1946"/>
    <cellStyle name="Comma 2 20 2 5" xfId="805"/>
    <cellStyle name="Comma 2 20 2 5 2" xfId="2136"/>
    <cellStyle name="Comma 2 20 2 6" xfId="1490"/>
    <cellStyle name="Comma 2 20 3" xfId="194"/>
    <cellStyle name="Comma 2 20 3 2" xfId="346"/>
    <cellStyle name="Comma 2 20 3 2 2" xfId="995"/>
    <cellStyle name="Comma 2 20 3 2 2 2" xfId="2326"/>
    <cellStyle name="Comma 2 20 3 2 3" xfId="1680"/>
    <cellStyle name="Comma 2 20 3 3" xfId="498"/>
    <cellStyle name="Comma 2 20 3 3 2" xfId="1147"/>
    <cellStyle name="Comma 2 20 3 3 2 2" xfId="2478"/>
    <cellStyle name="Comma 2 20 3 3 3" xfId="1832"/>
    <cellStyle name="Comma 2 20 3 4" xfId="650"/>
    <cellStyle name="Comma 2 20 3 4 2" xfId="1299"/>
    <cellStyle name="Comma 2 20 3 4 2 2" xfId="2630"/>
    <cellStyle name="Comma 2 20 3 4 3" xfId="1984"/>
    <cellStyle name="Comma 2 20 3 5" xfId="843"/>
    <cellStyle name="Comma 2 20 3 5 2" xfId="2174"/>
    <cellStyle name="Comma 2 20 3 6" xfId="1528"/>
    <cellStyle name="Comma 2 20 4" xfId="232"/>
    <cellStyle name="Comma 2 20 4 2" xfId="384"/>
    <cellStyle name="Comma 2 20 4 2 2" xfId="1033"/>
    <cellStyle name="Comma 2 20 4 2 2 2" xfId="2364"/>
    <cellStyle name="Comma 2 20 4 2 3" xfId="1718"/>
    <cellStyle name="Comma 2 20 4 3" xfId="536"/>
    <cellStyle name="Comma 2 20 4 3 2" xfId="1185"/>
    <cellStyle name="Comma 2 20 4 3 2 2" xfId="2516"/>
    <cellStyle name="Comma 2 20 4 3 3" xfId="1870"/>
    <cellStyle name="Comma 2 20 4 4" xfId="688"/>
    <cellStyle name="Comma 2 20 4 4 2" xfId="1337"/>
    <cellStyle name="Comma 2 20 4 4 2 2" xfId="2668"/>
    <cellStyle name="Comma 2 20 4 4 3" xfId="2022"/>
    <cellStyle name="Comma 2 20 4 5" xfId="881"/>
    <cellStyle name="Comma 2 20 4 5 2" xfId="2212"/>
    <cellStyle name="Comma 2 20 4 6" xfId="1566"/>
    <cellStyle name="Comma 2 20 5" xfId="270"/>
    <cellStyle name="Comma 2 20 5 2" xfId="919"/>
    <cellStyle name="Comma 2 20 5 2 2" xfId="2250"/>
    <cellStyle name="Comma 2 20 5 3" xfId="1604"/>
    <cellStyle name="Comma 2 20 6" xfId="422"/>
    <cellStyle name="Comma 2 20 6 2" xfId="1071"/>
    <cellStyle name="Comma 2 20 6 2 2" xfId="2402"/>
    <cellStyle name="Comma 2 20 6 3" xfId="1756"/>
    <cellStyle name="Comma 2 20 7" xfId="574"/>
    <cellStyle name="Comma 2 20 7 2" xfId="1223"/>
    <cellStyle name="Comma 2 20 7 2 2" xfId="2554"/>
    <cellStyle name="Comma 2 20 7 3" xfId="1908"/>
    <cellStyle name="Comma 2 20 8" xfId="726"/>
    <cellStyle name="Comma 2 20 8 2" xfId="1375"/>
    <cellStyle name="Comma 2 20 8 2 2" xfId="2706"/>
    <cellStyle name="Comma 2 20 8 3" xfId="2060"/>
    <cellStyle name="Comma 2 20 9" xfId="766"/>
    <cellStyle name="Comma 2 20 9 2" xfId="2098"/>
    <cellStyle name="Comma 2 21" xfId="96"/>
    <cellStyle name="Comma 2 21 10" xfId="1407"/>
    <cellStyle name="Comma 2 21 10 2" xfId="2738"/>
    <cellStyle name="Comma 2 21 11" xfId="1446"/>
    <cellStyle name="Comma 2 21 2" xfId="149"/>
    <cellStyle name="Comma 2 21 2 2" xfId="302"/>
    <cellStyle name="Comma 2 21 2 2 2" xfId="951"/>
    <cellStyle name="Comma 2 21 2 2 2 2" xfId="2282"/>
    <cellStyle name="Comma 2 21 2 2 3" xfId="1636"/>
    <cellStyle name="Comma 2 21 2 3" xfId="454"/>
    <cellStyle name="Comma 2 21 2 3 2" xfId="1103"/>
    <cellStyle name="Comma 2 21 2 3 2 2" xfId="2434"/>
    <cellStyle name="Comma 2 21 2 3 3" xfId="1788"/>
    <cellStyle name="Comma 2 21 2 4" xfId="606"/>
    <cellStyle name="Comma 2 21 2 4 2" xfId="1255"/>
    <cellStyle name="Comma 2 21 2 4 2 2" xfId="2586"/>
    <cellStyle name="Comma 2 21 2 4 3" xfId="1940"/>
    <cellStyle name="Comma 2 21 2 5" xfId="799"/>
    <cellStyle name="Comma 2 21 2 5 2" xfId="2130"/>
    <cellStyle name="Comma 2 21 2 6" xfId="1484"/>
    <cellStyle name="Comma 2 21 3" xfId="188"/>
    <cellStyle name="Comma 2 21 3 2" xfId="340"/>
    <cellStyle name="Comma 2 21 3 2 2" xfId="989"/>
    <cellStyle name="Comma 2 21 3 2 2 2" xfId="2320"/>
    <cellStyle name="Comma 2 21 3 2 3" xfId="1674"/>
    <cellStyle name="Comma 2 21 3 3" xfId="492"/>
    <cellStyle name="Comma 2 21 3 3 2" xfId="1141"/>
    <cellStyle name="Comma 2 21 3 3 2 2" xfId="2472"/>
    <cellStyle name="Comma 2 21 3 3 3" xfId="1826"/>
    <cellStyle name="Comma 2 21 3 4" xfId="644"/>
    <cellStyle name="Comma 2 21 3 4 2" xfId="1293"/>
    <cellStyle name="Comma 2 21 3 4 2 2" xfId="2624"/>
    <cellStyle name="Comma 2 21 3 4 3" xfId="1978"/>
    <cellStyle name="Comma 2 21 3 5" xfId="837"/>
    <cellStyle name="Comma 2 21 3 5 2" xfId="2168"/>
    <cellStyle name="Comma 2 21 3 6" xfId="1522"/>
    <cellStyle name="Comma 2 21 4" xfId="226"/>
    <cellStyle name="Comma 2 21 4 2" xfId="378"/>
    <cellStyle name="Comma 2 21 4 2 2" xfId="1027"/>
    <cellStyle name="Comma 2 21 4 2 2 2" xfId="2358"/>
    <cellStyle name="Comma 2 21 4 2 3" xfId="1712"/>
    <cellStyle name="Comma 2 21 4 3" xfId="530"/>
    <cellStyle name="Comma 2 21 4 3 2" xfId="1179"/>
    <cellStyle name="Comma 2 21 4 3 2 2" xfId="2510"/>
    <cellStyle name="Comma 2 21 4 3 3" xfId="1864"/>
    <cellStyle name="Comma 2 21 4 4" xfId="682"/>
    <cellStyle name="Comma 2 21 4 4 2" xfId="1331"/>
    <cellStyle name="Comma 2 21 4 4 2 2" xfId="2662"/>
    <cellStyle name="Comma 2 21 4 4 3" xfId="2016"/>
    <cellStyle name="Comma 2 21 4 5" xfId="875"/>
    <cellStyle name="Comma 2 21 4 5 2" xfId="2206"/>
    <cellStyle name="Comma 2 21 4 6" xfId="1560"/>
    <cellStyle name="Comma 2 21 5" xfId="264"/>
    <cellStyle name="Comma 2 21 5 2" xfId="913"/>
    <cellStyle name="Comma 2 21 5 2 2" xfId="2244"/>
    <cellStyle name="Comma 2 21 5 3" xfId="1598"/>
    <cellStyle name="Comma 2 21 6" xfId="416"/>
    <cellStyle name="Comma 2 21 6 2" xfId="1065"/>
    <cellStyle name="Comma 2 21 6 2 2" xfId="2396"/>
    <cellStyle name="Comma 2 21 6 3" xfId="1750"/>
    <cellStyle name="Comma 2 21 7" xfId="568"/>
    <cellStyle name="Comma 2 21 7 2" xfId="1217"/>
    <cellStyle name="Comma 2 21 7 2 2" xfId="2548"/>
    <cellStyle name="Comma 2 21 7 3" xfId="1902"/>
    <cellStyle name="Comma 2 21 8" xfId="720"/>
    <cellStyle name="Comma 2 21 8 2" xfId="1369"/>
    <cellStyle name="Comma 2 21 8 2 2" xfId="2700"/>
    <cellStyle name="Comma 2 21 8 3" xfId="2054"/>
    <cellStyle name="Comma 2 21 9" xfId="760"/>
    <cellStyle name="Comma 2 21 9 2" xfId="2092"/>
    <cellStyle name="Comma 2 22" xfId="98"/>
    <cellStyle name="Comma 2 22 10" xfId="1409"/>
    <cellStyle name="Comma 2 22 10 2" xfId="2740"/>
    <cellStyle name="Comma 2 22 11" xfId="1448"/>
    <cellStyle name="Comma 2 22 2" xfId="151"/>
    <cellStyle name="Comma 2 22 2 2" xfId="304"/>
    <cellStyle name="Comma 2 22 2 2 2" xfId="953"/>
    <cellStyle name="Comma 2 22 2 2 2 2" xfId="2284"/>
    <cellStyle name="Comma 2 22 2 2 3" xfId="1638"/>
    <cellStyle name="Comma 2 22 2 3" xfId="456"/>
    <cellStyle name="Comma 2 22 2 3 2" xfId="1105"/>
    <cellStyle name="Comma 2 22 2 3 2 2" xfId="2436"/>
    <cellStyle name="Comma 2 22 2 3 3" xfId="1790"/>
    <cellStyle name="Comma 2 22 2 4" xfId="608"/>
    <cellStyle name="Comma 2 22 2 4 2" xfId="1257"/>
    <cellStyle name="Comma 2 22 2 4 2 2" xfId="2588"/>
    <cellStyle name="Comma 2 22 2 4 3" xfId="1942"/>
    <cellStyle name="Comma 2 22 2 5" xfId="801"/>
    <cellStyle name="Comma 2 22 2 5 2" xfId="2132"/>
    <cellStyle name="Comma 2 22 2 6" xfId="1486"/>
    <cellStyle name="Comma 2 22 3" xfId="190"/>
    <cellStyle name="Comma 2 22 3 2" xfId="342"/>
    <cellStyle name="Comma 2 22 3 2 2" xfId="991"/>
    <cellStyle name="Comma 2 22 3 2 2 2" xfId="2322"/>
    <cellStyle name="Comma 2 22 3 2 3" xfId="1676"/>
    <cellStyle name="Comma 2 22 3 3" xfId="494"/>
    <cellStyle name="Comma 2 22 3 3 2" xfId="1143"/>
    <cellStyle name="Comma 2 22 3 3 2 2" xfId="2474"/>
    <cellStyle name="Comma 2 22 3 3 3" xfId="1828"/>
    <cellStyle name="Comma 2 22 3 4" xfId="646"/>
    <cellStyle name="Comma 2 22 3 4 2" xfId="1295"/>
    <cellStyle name="Comma 2 22 3 4 2 2" xfId="2626"/>
    <cellStyle name="Comma 2 22 3 4 3" xfId="1980"/>
    <cellStyle name="Comma 2 22 3 5" xfId="839"/>
    <cellStyle name="Comma 2 22 3 5 2" xfId="2170"/>
    <cellStyle name="Comma 2 22 3 6" xfId="1524"/>
    <cellStyle name="Comma 2 22 4" xfId="228"/>
    <cellStyle name="Comma 2 22 4 2" xfId="380"/>
    <cellStyle name="Comma 2 22 4 2 2" xfId="1029"/>
    <cellStyle name="Comma 2 22 4 2 2 2" xfId="2360"/>
    <cellStyle name="Comma 2 22 4 2 3" xfId="1714"/>
    <cellStyle name="Comma 2 22 4 3" xfId="532"/>
    <cellStyle name="Comma 2 22 4 3 2" xfId="1181"/>
    <cellStyle name="Comma 2 22 4 3 2 2" xfId="2512"/>
    <cellStyle name="Comma 2 22 4 3 3" xfId="1866"/>
    <cellStyle name="Comma 2 22 4 4" xfId="684"/>
    <cellStyle name="Comma 2 22 4 4 2" xfId="1333"/>
    <cellStyle name="Comma 2 22 4 4 2 2" xfId="2664"/>
    <cellStyle name="Comma 2 22 4 4 3" xfId="2018"/>
    <cellStyle name="Comma 2 22 4 5" xfId="877"/>
    <cellStyle name="Comma 2 22 4 5 2" xfId="2208"/>
    <cellStyle name="Comma 2 22 4 6" xfId="1562"/>
    <cellStyle name="Comma 2 22 5" xfId="266"/>
    <cellStyle name="Comma 2 22 5 2" xfId="915"/>
    <cellStyle name="Comma 2 22 5 2 2" xfId="2246"/>
    <cellStyle name="Comma 2 22 5 3" xfId="1600"/>
    <cellStyle name="Comma 2 22 6" xfId="418"/>
    <cellStyle name="Comma 2 22 6 2" xfId="1067"/>
    <cellStyle name="Comma 2 22 6 2 2" xfId="2398"/>
    <cellStyle name="Comma 2 22 6 3" xfId="1752"/>
    <cellStyle name="Comma 2 22 7" xfId="570"/>
    <cellStyle name="Comma 2 22 7 2" xfId="1219"/>
    <cellStyle name="Comma 2 22 7 2 2" xfId="2550"/>
    <cellStyle name="Comma 2 22 7 3" xfId="1904"/>
    <cellStyle name="Comma 2 22 8" xfId="722"/>
    <cellStyle name="Comma 2 22 8 2" xfId="1371"/>
    <cellStyle name="Comma 2 22 8 2 2" xfId="2702"/>
    <cellStyle name="Comma 2 22 8 3" xfId="2056"/>
    <cellStyle name="Comma 2 22 9" xfId="762"/>
    <cellStyle name="Comma 2 22 9 2" xfId="2094"/>
    <cellStyle name="Comma 2 23" xfId="103"/>
    <cellStyle name="Comma 2 23 10" xfId="1414"/>
    <cellStyle name="Comma 2 23 10 2" xfId="2745"/>
    <cellStyle name="Comma 2 23 11" xfId="1453"/>
    <cellStyle name="Comma 2 23 2" xfId="156"/>
    <cellStyle name="Comma 2 23 2 2" xfId="309"/>
    <cellStyle name="Comma 2 23 2 2 2" xfId="958"/>
    <cellStyle name="Comma 2 23 2 2 2 2" xfId="2289"/>
    <cellStyle name="Comma 2 23 2 2 3" xfId="1643"/>
    <cellStyle name="Comma 2 23 2 3" xfId="461"/>
    <cellStyle name="Comma 2 23 2 3 2" xfId="1110"/>
    <cellStyle name="Comma 2 23 2 3 2 2" xfId="2441"/>
    <cellStyle name="Comma 2 23 2 3 3" xfId="1795"/>
    <cellStyle name="Comma 2 23 2 4" xfId="613"/>
    <cellStyle name="Comma 2 23 2 4 2" xfId="1262"/>
    <cellStyle name="Comma 2 23 2 4 2 2" xfId="2593"/>
    <cellStyle name="Comma 2 23 2 4 3" xfId="1947"/>
    <cellStyle name="Comma 2 23 2 5" xfId="806"/>
    <cellStyle name="Comma 2 23 2 5 2" xfId="2137"/>
    <cellStyle name="Comma 2 23 2 6" xfId="1491"/>
    <cellStyle name="Comma 2 23 3" xfId="195"/>
    <cellStyle name="Comma 2 23 3 2" xfId="347"/>
    <cellStyle name="Comma 2 23 3 2 2" xfId="996"/>
    <cellStyle name="Comma 2 23 3 2 2 2" xfId="2327"/>
    <cellStyle name="Comma 2 23 3 2 3" xfId="1681"/>
    <cellStyle name="Comma 2 23 3 3" xfId="499"/>
    <cellStyle name="Comma 2 23 3 3 2" xfId="1148"/>
    <cellStyle name="Comma 2 23 3 3 2 2" xfId="2479"/>
    <cellStyle name="Comma 2 23 3 3 3" xfId="1833"/>
    <cellStyle name="Comma 2 23 3 4" xfId="651"/>
    <cellStyle name="Comma 2 23 3 4 2" xfId="1300"/>
    <cellStyle name="Comma 2 23 3 4 2 2" xfId="2631"/>
    <cellStyle name="Comma 2 23 3 4 3" xfId="1985"/>
    <cellStyle name="Comma 2 23 3 5" xfId="844"/>
    <cellStyle name="Comma 2 23 3 5 2" xfId="2175"/>
    <cellStyle name="Comma 2 23 3 6" xfId="1529"/>
    <cellStyle name="Comma 2 23 4" xfId="233"/>
    <cellStyle name="Comma 2 23 4 2" xfId="385"/>
    <cellStyle name="Comma 2 23 4 2 2" xfId="1034"/>
    <cellStyle name="Comma 2 23 4 2 2 2" xfId="2365"/>
    <cellStyle name="Comma 2 23 4 2 3" xfId="1719"/>
    <cellStyle name="Comma 2 23 4 3" xfId="537"/>
    <cellStyle name="Comma 2 23 4 3 2" xfId="1186"/>
    <cellStyle name="Comma 2 23 4 3 2 2" xfId="2517"/>
    <cellStyle name="Comma 2 23 4 3 3" xfId="1871"/>
    <cellStyle name="Comma 2 23 4 4" xfId="689"/>
    <cellStyle name="Comma 2 23 4 4 2" xfId="1338"/>
    <cellStyle name="Comma 2 23 4 4 2 2" xfId="2669"/>
    <cellStyle name="Comma 2 23 4 4 3" xfId="2023"/>
    <cellStyle name="Comma 2 23 4 5" xfId="882"/>
    <cellStyle name="Comma 2 23 4 5 2" xfId="2213"/>
    <cellStyle name="Comma 2 23 4 6" xfId="1567"/>
    <cellStyle name="Comma 2 23 5" xfId="271"/>
    <cellStyle name="Comma 2 23 5 2" xfId="920"/>
    <cellStyle name="Comma 2 23 5 2 2" xfId="2251"/>
    <cellStyle name="Comma 2 23 5 3" xfId="1605"/>
    <cellStyle name="Comma 2 23 6" xfId="423"/>
    <cellStyle name="Comma 2 23 6 2" xfId="1072"/>
    <cellStyle name="Comma 2 23 6 2 2" xfId="2403"/>
    <cellStyle name="Comma 2 23 6 3" xfId="1757"/>
    <cellStyle name="Comma 2 23 7" xfId="575"/>
    <cellStyle name="Comma 2 23 7 2" xfId="1224"/>
    <cellStyle name="Comma 2 23 7 2 2" xfId="2555"/>
    <cellStyle name="Comma 2 23 7 3" xfId="1909"/>
    <cellStyle name="Comma 2 23 8" xfId="727"/>
    <cellStyle name="Comma 2 23 8 2" xfId="1376"/>
    <cellStyle name="Comma 2 23 8 2 2" xfId="2707"/>
    <cellStyle name="Comma 2 23 8 3" xfId="2061"/>
    <cellStyle name="Comma 2 23 9" xfId="767"/>
    <cellStyle name="Comma 2 23 9 2" xfId="2099"/>
    <cellStyle name="Comma 2 24" xfId="95"/>
    <cellStyle name="Comma 2 24 10" xfId="1406"/>
    <cellStyle name="Comma 2 24 10 2" xfId="2737"/>
    <cellStyle name="Comma 2 24 11" xfId="1445"/>
    <cellStyle name="Comma 2 24 2" xfId="148"/>
    <cellStyle name="Comma 2 24 2 2" xfId="301"/>
    <cellStyle name="Comma 2 24 2 2 2" xfId="950"/>
    <cellStyle name="Comma 2 24 2 2 2 2" xfId="2281"/>
    <cellStyle name="Comma 2 24 2 2 3" xfId="1635"/>
    <cellStyle name="Comma 2 24 2 3" xfId="453"/>
    <cellStyle name="Comma 2 24 2 3 2" xfId="1102"/>
    <cellStyle name="Comma 2 24 2 3 2 2" xfId="2433"/>
    <cellStyle name="Comma 2 24 2 3 3" xfId="1787"/>
    <cellStyle name="Comma 2 24 2 4" xfId="605"/>
    <cellStyle name="Comma 2 24 2 4 2" xfId="1254"/>
    <cellStyle name="Comma 2 24 2 4 2 2" xfId="2585"/>
    <cellStyle name="Comma 2 24 2 4 3" xfId="1939"/>
    <cellStyle name="Comma 2 24 2 5" xfId="798"/>
    <cellStyle name="Comma 2 24 2 5 2" xfId="2129"/>
    <cellStyle name="Comma 2 24 2 6" xfId="1483"/>
    <cellStyle name="Comma 2 24 3" xfId="187"/>
    <cellStyle name="Comma 2 24 3 2" xfId="339"/>
    <cellStyle name="Comma 2 24 3 2 2" xfId="988"/>
    <cellStyle name="Comma 2 24 3 2 2 2" xfId="2319"/>
    <cellStyle name="Comma 2 24 3 2 3" xfId="1673"/>
    <cellStyle name="Comma 2 24 3 3" xfId="491"/>
    <cellStyle name="Comma 2 24 3 3 2" xfId="1140"/>
    <cellStyle name="Comma 2 24 3 3 2 2" xfId="2471"/>
    <cellStyle name="Comma 2 24 3 3 3" xfId="1825"/>
    <cellStyle name="Comma 2 24 3 4" xfId="643"/>
    <cellStyle name="Comma 2 24 3 4 2" xfId="1292"/>
    <cellStyle name="Comma 2 24 3 4 2 2" xfId="2623"/>
    <cellStyle name="Comma 2 24 3 4 3" xfId="1977"/>
    <cellStyle name="Comma 2 24 3 5" xfId="836"/>
    <cellStyle name="Comma 2 24 3 5 2" xfId="2167"/>
    <cellStyle name="Comma 2 24 3 6" xfId="1521"/>
    <cellStyle name="Comma 2 24 4" xfId="225"/>
    <cellStyle name="Comma 2 24 4 2" xfId="377"/>
    <cellStyle name="Comma 2 24 4 2 2" xfId="1026"/>
    <cellStyle name="Comma 2 24 4 2 2 2" xfId="2357"/>
    <cellStyle name="Comma 2 24 4 2 3" xfId="1711"/>
    <cellStyle name="Comma 2 24 4 3" xfId="529"/>
    <cellStyle name="Comma 2 24 4 3 2" xfId="1178"/>
    <cellStyle name="Comma 2 24 4 3 2 2" xfId="2509"/>
    <cellStyle name="Comma 2 24 4 3 3" xfId="1863"/>
    <cellStyle name="Comma 2 24 4 4" xfId="681"/>
    <cellStyle name="Comma 2 24 4 4 2" xfId="1330"/>
    <cellStyle name="Comma 2 24 4 4 2 2" xfId="2661"/>
    <cellStyle name="Comma 2 24 4 4 3" xfId="2015"/>
    <cellStyle name="Comma 2 24 4 5" xfId="874"/>
    <cellStyle name="Comma 2 24 4 5 2" xfId="2205"/>
    <cellStyle name="Comma 2 24 4 6" xfId="1559"/>
    <cellStyle name="Comma 2 24 5" xfId="263"/>
    <cellStyle name="Comma 2 24 5 2" xfId="912"/>
    <cellStyle name="Comma 2 24 5 2 2" xfId="2243"/>
    <cellStyle name="Comma 2 24 5 3" xfId="1597"/>
    <cellStyle name="Comma 2 24 6" xfId="415"/>
    <cellStyle name="Comma 2 24 6 2" xfId="1064"/>
    <cellStyle name="Comma 2 24 6 2 2" xfId="2395"/>
    <cellStyle name="Comma 2 24 6 3" xfId="1749"/>
    <cellStyle name="Comma 2 24 7" xfId="567"/>
    <cellStyle name="Comma 2 24 7 2" xfId="1216"/>
    <cellStyle name="Comma 2 24 7 2 2" xfId="2547"/>
    <cellStyle name="Comma 2 24 7 3" xfId="1901"/>
    <cellStyle name="Comma 2 24 8" xfId="719"/>
    <cellStyle name="Comma 2 24 8 2" xfId="1368"/>
    <cellStyle name="Comma 2 24 8 2 2" xfId="2699"/>
    <cellStyle name="Comma 2 24 8 3" xfId="2053"/>
    <cellStyle name="Comma 2 24 9" xfId="759"/>
    <cellStyle name="Comma 2 24 9 2" xfId="2091"/>
    <cellStyle name="Comma 2 25" xfId="94"/>
    <cellStyle name="Comma 2 25 10" xfId="1405"/>
    <cellStyle name="Comma 2 25 10 2" xfId="2736"/>
    <cellStyle name="Comma 2 25 11" xfId="1444"/>
    <cellStyle name="Comma 2 25 2" xfId="147"/>
    <cellStyle name="Comma 2 25 2 2" xfId="300"/>
    <cellStyle name="Comma 2 25 2 2 2" xfId="949"/>
    <cellStyle name="Comma 2 25 2 2 2 2" xfId="2280"/>
    <cellStyle name="Comma 2 25 2 2 3" xfId="1634"/>
    <cellStyle name="Comma 2 25 2 3" xfId="452"/>
    <cellStyle name="Comma 2 25 2 3 2" xfId="1101"/>
    <cellStyle name="Comma 2 25 2 3 2 2" xfId="2432"/>
    <cellStyle name="Comma 2 25 2 3 3" xfId="1786"/>
    <cellStyle name="Comma 2 25 2 4" xfId="604"/>
    <cellStyle name="Comma 2 25 2 4 2" xfId="1253"/>
    <cellStyle name="Comma 2 25 2 4 2 2" xfId="2584"/>
    <cellStyle name="Comma 2 25 2 4 3" xfId="1938"/>
    <cellStyle name="Comma 2 25 2 5" xfId="797"/>
    <cellStyle name="Comma 2 25 2 5 2" xfId="2128"/>
    <cellStyle name="Comma 2 25 2 6" xfId="1482"/>
    <cellStyle name="Comma 2 25 3" xfId="186"/>
    <cellStyle name="Comma 2 25 3 2" xfId="338"/>
    <cellStyle name="Comma 2 25 3 2 2" xfId="987"/>
    <cellStyle name="Comma 2 25 3 2 2 2" xfId="2318"/>
    <cellStyle name="Comma 2 25 3 2 3" xfId="1672"/>
    <cellStyle name="Comma 2 25 3 3" xfId="490"/>
    <cellStyle name="Comma 2 25 3 3 2" xfId="1139"/>
    <cellStyle name="Comma 2 25 3 3 2 2" xfId="2470"/>
    <cellStyle name="Comma 2 25 3 3 3" xfId="1824"/>
    <cellStyle name="Comma 2 25 3 4" xfId="642"/>
    <cellStyle name="Comma 2 25 3 4 2" xfId="1291"/>
    <cellStyle name="Comma 2 25 3 4 2 2" xfId="2622"/>
    <cellStyle name="Comma 2 25 3 4 3" xfId="1976"/>
    <cellStyle name="Comma 2 25 3 5" xfId="835"/>
    <cellStyle name="Comma 2 25 3 5 2" xfId="2166"/>
    <cellStyle name="Comma 2 25 3 6" xfId="1520"/>
    <cellStyle name="Comma 2 25 4" xfId="224"/>
    <cellStyle name="Comma 2 25 4 2" xfId="376"/>
    <cellStyle name="Comma 2 25 4 2 2" xfId="1025"/>
    <cellStyle name="Comma 2 25 4 2 2 2" xfId="2356"/>
    <cellStyle name="Comma 2 25 4 2 3" xfId="1710"/>
    <cellStyle name="Comma 2 25 4 3" xfId="528"/>
    <cellStyle name="Comma 2 25 4 3 2" xfId="1177"/>
    <cellStyle name="Comma 2 25 4 3 2 2" xfId="2508"/>
    <cellStyle name="Comma 2 25 4 3 3" xfId="1862"/>
    <cellStyle name="Comma 2 25 4 4" xfId="680"/>
    <cellStyle name="Comma 2 25 4 4 2" xfId="1329"/>
    <cellStyle name="Comma 2 25 4 4 2 2" xfId="2660"/>
    <cellStyle name="Comma 2 25 4 4 3" xfId="2014"/>
    <cellStyle name="Comma 2 25 4 5" xfId="873"/>
    <cellStyle name="Comma 2 25 4 5 2" xfId="2204"/>
    <cellStyle name="Comma 2 25 4 6" xfId="1558"/>
    <cellStyle name="Comma 2 25 5" xfId="262"/>
    <cellStyle name="Comma 2 25 5 2" xfId="911"/>
    <cellStyle name="Comma 2 25 5 2 2" xfId="2242"/>
    <cellStyle name="Comma 2 25 5 3" xfId="1596"/>
    <cellStyle name="Comma 2 25 6" xfId="414"/>
    <cellStyle name="Comma 2 25 6 2" xfId="1063"/>
    <cellStyle name="Comma 2 25 6 2 2" xfId="2394"/>
    <cellStyle name="Comma 2 25 6 3" xfId="1748"/>
    <cellStyle name="Comma 2 25 7" xfId="566"/>
    <cellStyle name="Comma 2 25 7 2" xfId="1215"/>
    <cellStyle name="Comma 2 25 7 2 2" xfId="2546"/>
    <cellStyle name="Comma 2 25 7 3" xfId="1900"/>
    <cellStyle name="Comma 2 25 8" xfId="718"/>
    <cellStyle name="Comma 2 25 8 2" xfId="1367"/>
    <cellStyle name="Comma 2 25 8 2 2" xfId="2698"/>
    <cellStyle name="Comma 2 25 8 3" xfId="2052"/>
    <cellStyle name="Comma 2 25 9" xfId="758"/>
    <cellStyle name="Comma 2 25 9 2" xfId="2090"/>
    <cellStyle name="Comma 2 26" xfId="104"/>
    <cellStyle name="Comma 2 26 10" xfId="1415"/>
    <cellStyle name="Comma 2 26 10 2" xfId="2746"/>
    <cellStyle name="Comma 2 26 11" xfId="1454"/>
    <cellStyle name="Comma 2 26 2" xfId="157"/>
    <cellStyle name="Comma 2 26 2 2" xfId="310"/>
    <cellStyle name="Comma 2 26 2 2 2" xfId="959"/>
    <cellStyle name="Comma 2 26 2 2 2 2" xfId="2290"/>
    <cellStyle name="Comma 2 26 2 2 3" xfId="1644"/>
    <cellStyle name="Comma 2 26 2 3" xfId="462"/>
    <cellStyle name="Comma 2 26 2 3 2" xfId="1111"/>
    <cellStyle name="Comma 2 26 2 3 2 2" xfId="2442"/>
    <cellStyle name="Comma 2 26 2 3 3" xfId="1796"/>
    <cellStyle name="Comma 2 26 2 4" xfId="614"/>
    <cellStyle name="Comma 2 26 2 4 2" xfId="1263"/>
    <cellStyle name="Comma 2 26 2 4 2 2" xfId="2594"/>
    <cellStyle name="Comma 2 26 2 4 3" xfId="1948"/>
    <cellStyle name="Comma 2 26 2 5" xfId="807"/>
    <cellStyle name="Comma 2 26 2 5 2" xfId="2138"/>
    <cellStyle name="Comma 2 26 2 6" xfId="1492"/>
    <cellStyle name="Comma 2 26 3" xfId="196"/>
    <cellStyle name="Comma 2 26 3 2" xfId="348"/>
    <cellStyle name="Comma 2 26 3 2 2" xfId="997"/>
    <cellStyle name="Comma 2 26 3 2 2 2" xfId="2328"/>
    <cellStyle name="Comma 2 26 3 2 3" xfId="1682"/>
    <cellStyle name="Comma 2 26 3 3" xfId="500"/>
    <cellStyle name="Comma 2 26 3 3 2" xfId="1149"/>
    <cellStyle name="Comma 2 26 3 3 2 2" xfId="2480"/>
    <cellStyle name="Comma 2 26 3 3 3" xfId="1834"/>
    <cellStyle name="Comma 2 26 3 4" xfId="652"/>
    <cellStyle name="Comma 2 26 3 4 2" xfId="1301"/>
    <cellStyle name="Comma 2 26 3 4 2 2" xfId="2632"/>
    <cellStyle name="Comma 2 26 3 4 3" xfId="1986"/>
    <cellStyle name="Comma 2 26 3 5" xfId="845"/>
    <cellStyle name="Comma 2 26 3 5 2" xfId="2176"/>
    <cellStyle name="Comma 2 26 3 6" xfId="1530"/>
    <cellStyle name="Comma 2 26 4" xfId="234"/>
    <cellStyle name="Comma 2 26 4 2" xfId="386"/>
    <cellStyle name="Comma 2 26 4 2 2" xfId="1035"/>
    <cellStyle name="Comma 2 26 4 2 2 2" xfId="2366"/>
    <cellStyle name="Comma 2 26 4 2 3" xfId="1720"/>
    <cellStyle name="Comma 2 26 4 3" xfId="538"/>
    <cellStyle name="Comma 2 26 4 3 2" xfId="1187"/>
    <cellStyle name="Comma 2 26 4 3 2 2" xfId="2518"/>
    <cellStyle name="Comma 2 26 4 3 3" xfId="1872"/>
    <cellStyle name="Comma 2 26 4 4" xfId="690"/>
    <cellStyle name="Comma 2 26 4 4 2" xfId="1339"/>
    <cellStyle name="Comma 2 26 4 4 2 2" xfId="2670"/>
    <cellStyle name="Comma 2 26 4 4 3" xfId="2024"/>
    <cellStyle name="Comma 2 26 4 5" xfId="883"/>
    <cellStyle name="Comma 2 26 4 5 2" xfId="2214"/>
    <cellStyle name="Comma 2 26 4 6" xfId="1568"/>
    <cellStyle name="Comma 2 26 5" xfId="272"/>
    <cellStyle name="Comma 2 26 5 2" xfId="921"/>
    <cellStyle name="Comma 2 26 5 2 2" xfId="2252"/>
    <cellStyle name="Comma 2 26 5 3" xfId="1606"/>
    <cellStyle name="Comma 2 26 6" xfId="424"/>
    <cellStyle name="Comma 2 26 6 2" xfId="1073"/>
    <cellStyle name="Comma 2 26 6 2 2" xfId="2404"/>
    <cellStyle name="Comma 2 26 6 3" xfId="1758"/>
    <cellStyle name="Comma 2 26 7" xfId="576"/>
    <cellStyle name="Comma 2 26 7 2" xfId="1225"/>
    <cellStyle name="Comma 2 26 7 2 2" xfId="2556"/>
    <cellStyle name="Comma 2 26 7 3" xfId="1910"/>
    <cellStyle name="Comma 2 26 8" xfId="728"/>
    <cellStyle name="Comma 2 26 8 2" xfId="1377"/>
    <cellStyle name="Comma 2 26 8 2 2" xfId="2708"/>
    <cellStyle name="Comma 2 26 8 3" xfId="2062"/>
    <cellStyle name="Comma 2 26 9" xfId="768"/>
    <cellStyle name="Comma 2 26 9 2" xfId="2100"/>
    <cellStyle name="Comma 2 27" xfId="106"/>
    <cellStyle name="Comma 2 27 10" xfId="1417"/>
    <cellStyle name="Comma 2 27 10 2" xfId="2748"/>
    <cellStyle name="Comma 2 27 11" xfId="1456"/>
    <cellStyle name="Comma 2 27 2" xfId="159"/>
    <cellStyle name="Comma 2 27 2 2" xfId="312"/>
    <cellStyle name="Comma 2 27 2 2 2" xfId="961"/>
    <cellStyle name="Comma 2 27 2 2 2 2" xfId="2292"/>
    <cellStyle name="Comma 2 27 2 2 3" xfId="1646"/>
    <cellStyle name="Comma 2 27 2 3" xfId="464"/>
    <cellStyle name="Comma 2 27 2 3 2" xfId="1113"/>
    <cellStyle name="Comma 2 27 2 3 2 2" xfId="2444"/>
    <cellStyle name="Comma 2 27 2 3 3" xfId="1798"/>
    <cellStyle name="Comma 2 27 2 4" xfId="616"/>
    <cellStyle name="Comma 2 27 2 4 2" xfId="1265"/>
    <cellStyle name="Comma 2 27 2 4 2 2" xfId="2596"/>
    <cellStyle name="Comma 2 27 2 4 3" xfId="1950"/>
    <cellStyle name="Comma 2 27 2 5" xfId="809"/>
    <cellStyle name="Comma 2 27 2 5 2" xfId="2140"/>
    <cellStyle name="Comma 2 27 2 6" xfId="1494"/>
    <cellStyle name="Comma 2 27 3" xfId="198"/>
    <cellStyle name="Comma 2 27 3 2" xfId="350"/>
    <cellStyle name="Comma 2 27 3 2 2" xfId="999"/>
    <cellStyle name="Comma 2 27 3 2 2 2" xfId="2330"/>
    <cellStyle name="Comma 2 27 3 2 3" xfId="1684"/>
    <cellStyle name="Comma 2 27 3 3" xfId="502"/>
    <cellStyle name="Comma 2 27 3 3 2" xfId="1151"/>
    <cellStyle name="Comma 2 27 3 3 2 2" xfId="2482"/>
    <cellStyle name="Comma 2 27 3 3 3" xfId="1836"/>
    <cellStyle name="Comma 2 27 3 4" xfId="654"/>
    <cellStyle name="Comma 2 27 3 4 2" xfId="1303"/>
    <cellStyle name="Comma 2 27 3 4 2 2" xfId="2634"/>
    <cellStyle name="Comma 2 27 3 4 3" xfId="1988"/>
    <cellStyle name="Comma 2 27 3 5" xfId="847"/>
    <cellStyle name="Comma 2 27 3 5 2" xfId="2178"/>
    <cellStyle name="Comma 2 27 3 6" xfId="1532"/>
    <cellStyle name="Comma 2 27 4" xfId="236"/>
    <cellStyle name="Comma 2 27 4 2" xfId="388"/>
    <cellStyle name="Comma 2 27 4 2 2" xfId="1037"/>
    <cellStyle name="Comma 2 27 4 2 2 2" xfId="2368"/>
    <cellStyle name="Comma 2 27 4 2 3" xfId="1722"/>
    <cellStyle name="Comma 2 27 4 3" xfId="540"/>
    <cellStyle name="Comma 2 27 4 3 2" xfId="1189"/>
    <cellStyle name="Comma 2 27 4 3 2 2" xfId="2520"/>
    <cellStyle name="Comma 2 27 4 3 3" xfId="1874"/>
    <cellStyle name="Comma 2 27 4 4" xfId="692"/>
    <cellStyle name="Comma 2 27 4 4 2" xfId="1341"/>
    <cellStyle name="Comma 2 27 4 4 2 2" xfId="2672"/>
    <cellStyle name="Comma 2 27 4 4 3" xfId="2026"/>
    <cellStyle name="Comma 2 27 4 5" xfId="885"/>
    <cellStyle name="Comma 2 27 4 5 2" xfId="2216"/>
    <cellStyle name="Comma 2 27 4 6" xfId="1570"/>
    <cellStyle name="Comma 2 27 5" xfId="274"/>
    <cellStyle name="Comma 2 27 5 2" xfId="923"/>
    <cellStyle name="Comma 2 27 5 2 2" xfId="2254"/>
    <cellStyle name="Comma 2 27 5 3" xfId="1608"/>
    <cellStyle name="Comma 2 27 6" xfId="426"/>
    <cellStyle name="Comma 2 27 6 2" xfId="1075"/>
    <cellStyle name="Comma 2 27 6 2 2" xfId="2406"/>
    <cellStyle name="Comma 2 27 6 3" xfId="1760"/>
    <cellStyle name="Comma 2 27 7" xfId="578"/>
    <cellStyle name="Comma 2 27 7 2" xfId="1227"/>
    <cellStyle name="Comma 2 27 7 2 2" xfId="2558"/>
    <cellStyle name="Comma 2 27 7 3" xfId="1912"/>
    <cellStyle name="Comma 2 27 8" xfId="730"/>
    <cellStyle name="Comma 2 27 8 2" xfId="1379"/>
    <cellStyle name="Comma 2 27 8 2 2" xfId="2710"/>
    <cellStyle name="Comma 2 27 8 3" xfId="2064"/>
    <cellStyle name="Comma 2 27 9" xfId="770"/>
    <cellStyle name="Comma 2 27 9 2" xfId="2102"/>
    <cellStyle name="Comma 2 28" xfId="105"/>
    <cellStyle name="Comma 2 28 10" xfId="1416"/>
    <cellStyle name="Comma 2 28 10 2" xfId="2747"/>
    <cellStyle name="Comma 2 28 11" xfId="1455"/>
    <cellStyle name="Comma 2 28 2" xfId="158"/>
    <cellStyle name="Comma 2 28 2 2" xfId="311"/>
    <cellStyle name="Comma 2 28 2 2 2" xfId="960"/>
    <cellStyle name="Comma 2 28 2 2 2 2" xfId="2291"/>
    <cellStyle name="Comma 2 28 2 2 3" xfId="1645"/>
    <cellStyle name="Comma 2 28 2 3" xfId="463"/>
    <cellStyle name="Comma 2 28 2 3 2" xfId="1112"/>
    <cellStyle name="Comma 2 28 2 3 2 2" xfId="2443"/>
    <cellStyle name="Comma 2 28 2 3 3" xfId="1797"/>
    <cellStyle name="Comma 2 28 2 4" xfId="615"/>
    <cellStyle name="Comma 2 28 2 4 2" xfId="1264"/>
    <cellStyle name="Comma 2 28 2 4 2 2" xfId="2595"/>
    <cellStyle name="Comma 2 28 2 4 3" xfId="1949"/>
    <cellStyle name="Comma 2 28 2 5" xfId="808"/>
    <cellStyle name="Comma 2 28 2 5 2" xfId="2139"/>
    <cellStyle name="Comma 2 28 2 6" xfId="1493"/>
    <cellStyle name="Comma 2 28 3" xfId="197"/>
    <cellStyle name="Comma 2 28 3 2" xfId="349"/>
    <cellStyle name="Comma 2 28 3 2 2" xfId="998"/>
    <cellStyle name="Comma 2 28 3 2 2 2" xfId="2329"/>
    <cellStyle name="Comma 2 28 3 2 3" xfId="1683"/>
    <cellStyle name="Comma 2 28 3 3" xfId="501"/>
    <cellStyle name="Comma 2 28 3 3 2" xfId="1150"/>
    <cellStyle name="Comma 2 28 3 3 2 2" xfId="2481"/>
    <cellStyle name="Comma 2 28 3 3 3" xfId="1835"/>
    <cellStyle name="Comma 2 28 3 4" xfId="653"/>
    <cellStyle name="Comma 2 28 3 4 2" xfId="1302"/>
    <cellStyle name="Comma 2 28 3 4 2 2" xfId="2633"/>
    <cellStyle name="Comma 2 28 3 4 3" xfId="1987"/>
    <cellStyle name="Comma 2 28 3 5" xfId="846"/>
    <cellStyle name="Comma 2 28 3 5 2" xfId="2177"/>
    <cellStyle name="Comma 2 28 3 6" xfId="1531"/>
    <cellStyle name="Comma 2 28 4" xfId="235"/>
    <cellStyle name="Comma 2 28 4 2" xfId="387"/>
    <cellStyle name="Comma 2 28 4 2 2" xfId="1036"/>
    <cellStyle name="Comma 2 28 4 2 2 2" xfId="2367"/>
    <cellStyle name="Comma 2 28 4 2 3" xfId="1721"/>
    <cellStyle name="Comma 2 28 4 3" xfId="539"/>
    <cellStyle name="Comma 2 28 4 3 2" xfId="1188"/>
    <cellStyle name="Comma 2 28 4 3 2 2" xfId="2519"/>
    <cellStyle name="Comma 2 28 4 3 3" xfId="1873"/>
    <cellStyle name="Comma 2 28 4 4" xfId="691"/>
    <cellStyle name="Comma 2 28 4 4 2" xfId="1340"/>
    <cellStyle name="Comma 2 28 4 4 2 2" xfId="2671"/>
    <cellStyle name="Comma 2 28 4 4 3" xfId="2025"/>
    <cellStyle name="Comma 2 28 4 5" xfId="884"/>
    <cellStyle name="Comma 2 28 4 5 2" xfId="2215"/>
    <cellStyle name="Comma 2 28 4 6" xfId="1569"/>
    <cellStyle name="Comma 2 28 5" xfId="273"/>
    <cellStyle name="Comma 2 28 5 2" xfId="922"/>
    <cellStyle name="Comma 2 28 5 2 2" xfId="2253"/>
    <cellStyle name="Comma 2 28 5 3" xfId="1607"/>
    <cellStyle name="Comma 2 28 6" xfId="425"/>
    <cellStyle name="Comma 2 28 6 2" xfId="1074"/>
    <cellStyle name="Comma 2 28 6 2 2" xfId="2405"/>
    <cellStyle name="Comma 2 28 6 3" xfId="1759"/>
    <cellStyle name="Comma 2 28 7" xfId="577"/>
    <cellStyle name="Comma 2 28 7 2" xfId="1226"/>
    <cellStyle name="Comma 2 28 7 2 2" xfId="2557"/>
    <cellStyle name="Comma 2 28 7 3" xfId="1911"/>
    <cellStyle name="Comma 2 28 8" xfId="729"/>
    <cellStyle name="Comma 2 28 8 2" xfId="1378"/>
    <cellStyle name="Comma 2 28 8 2 2" xfId="2709"/>
    <cellStyle name="Comma 2 28 8 3" xfId="2063"/>
    <cellStyle name="Comma 2 28 9" xfId="769"/>
    <cellStyle name="Comma 2 28 9 2" xfId="2101"/>
    <cellStyle name="Comma 2 29" xfId="85"/>
    <cellStyle name="Comma 2 29 10" xfId="1397"/>
    <cellStyle name="Comma 2 29 10 2" xfId="2728"/>
    <cellStyle name="Comma 2 29 11" xfId="1436"/>
    <cellStyle name="Comma 2 29 2" xfId="139"/>
    <cellStyle name="Comma 2 29 2 2" xfId="292"/>
    <cellStyle name="Comma 2 29 2 2 2" xfId="941"/>
    <cellStyle name="Comma 2 29 2 2 2 2" xfId="2272"/>
    <cellStyle name="Comma 2 29 2 2 3" xfId="1626"/>
    <cellStyle name="Comma 2 29 2 3" xfId="444"/>
    <cellStyle name="Comma 2 29 2 3 2" xfId="1093"/>
    <cellStyle name="Comma 2 29 2 3 2 2" xfId="2424"/>
    <cellStyle name="Comma 2 29 2 3 3" xfId="1778"/>
    <cellStyle name="Comma 2 29 2 4" xfId="596"/>
    <cellStyle name="Comma 2 29 2 4 2" xfId="1245"/>
    <cellStyle name="Comma 2 29 2 4 2 2" xfId="2576"/>
    <cellStyle name="Comma 2 29 2 4 3" xfId="1930"/>
    <cellStyle name="Comma 2 29 2 5" xfId="789"/>
    <cellStyle name="Comma 2 29 2 5 2" xfId="2120"/>
    <cellStyle name="Comma 2 29 2 6" xfId="1474"/>
    <cellStyle name="Comma 2 29 3" xfId="178"/>
    <cellStyle name="Comma 2 29 3 2" xfId="330"/>
    <cellStyle name="Comma 2 29 3 2 2" xfId="979"/>
    <cellStyle name="Comma 2 29 3 2 2 2" xfId="2310"/>
    <cellStyle name="Comma 2 29 3 2 3" xfId="1664"/>
    <cellStyle name="Comma 2 29 3 3" xfId="482"/>
    <cellStyle name="Comma 2 29 3 3 2" xfId="1131"/>
    <cellStyle name="Comma 2 29 3 3 2 2" xfId="2462"/>
    <cellStyle name="Comma 2 29 3 3 3" xfId="1816"/>
    <cellStyle name="Comma 2 29 3 4" xfId="634"/>
    <cellStyle name="Comma 2 29 3 4 2" xfId="1283"/>
    <cellStyle name="Comma 2 29 3 4 2 2" xfId="2614"/>
    <cellStyle name="Comma 2 29 3 4 3" xfId="1968"/>
    <cellStyle name="Comma 2 29 3 5" xfId="827"/>
    <cellStyle name="Comma 2 29 3 5 2" xfId="2158"/>
    <cellStyle name="Comma 2 29 3 6" xfId="1512"/>
    <cellStyle name="Comma 2 29 4" xfId="216"/>
    <cellStyle name="Comma 2 29 4 2" xfId="368"/>
    <cellStyle name="Comma 2 29 4 2 2" xfId="1017"/>
    <cellStyle name="Comma 2 29 4 2 2 2" xfId="2348"/>
    <cellStyle name="Comma 2 29 4 2 3" xfId="1702"/>
    <cellStyle name="Comma 2 29 4 3" xfId="520"/>
    <cellStyle name="Comma 2 29 4 3 2" xfId="1169"/>
    <cellStyle name="Comma 2 29 4 3 2 2" xfId="2500"/>
    <cellStyle name="Comma 2 29 4 3 3" xfId="1854"/>
    <cellStyle name="Comma 2 29 4 4" xfId="672"/>
    <cellStyle name="Comma 2 29 4 4 2" xfId="1321"/>
    <cellStyle name="Comma 2 29 4 4 2 2" xfId="2652"/>
    <cellStyle name="Comma 2 29 4 4 3" xfId="2006"/>
    <cellStyle name="Comma 2 29 4 5" xfId="865"/>
    <cellStyle name="Comma 2 29 4 5 2" xfId="2196"/>
    <cellStyle name="Comma 2 29 4 6" xfId="1550"/>
    <cellStyle name="Comma 2 29 5" xfId="254"/>
    <cellStyle name="Comma 2 29 5 2" xfId="903"/>
    <cellStyle name="Comma 2 29 5 2 2" xfId="2234"/>
    <cellStyle name="Comma 2 29 5 3" xfId="1588"/>
    <cellStyle name="Comma 2 29 6" xfId="406"/>
    <cellStyle name="Comma 2 29 6 2" xfId="1055"/>
    <cellStyle name="Comma 2 29 6 2 2" xfId="2386"/>
    <cellStyle name="Comma 2 29 6 3" xfId="1740"/>
    <cellStyle name="Comma 2 29 7" xfId="558"/>
    <cellStyle name="Comma 2 29 7 2" xfId="1207"/>
    <cellStyle name="Comma 2 29 7 2 2" xfId="2538"/>
    <cellStyle name="Comma 2 29 7 3" xfId="1892"/>
    <cellStyle name="Comma 2 29 8" xfId="710"/>
    <cellStyle name="Comma 2 29 8 2" xfId="1359"/>
    <cellStyle name="Comma 2 29 8 2 2" xfId="2690"/>
    <cellStyle name="Comma 2 29 8 3" xfId="2044"/>
    <cellStyle name="Comma 2 29 9" xfId="750"/>
    <cellStyle name="Comma 2 29 9 2" xfId="2082"/>
    <cellStyle name="Comma 2 3" xfId="71"/>
    <cellStyle name="Comma 2 3 10" xfId="1383"/>
    <cellStyle name="Comma 2 3 10 2" xfId="2714"/>
    <cellStyle name="Comma 2 3 11" xfId="1422"/>
    <cellStyle name="Comma 2 3 2" xfId="125"/>
    <cellStyle name="Comma 2 3 2 2" xfId="278"/>
    <cellStyle name="Comma 2 3 2 2 2" xfId="927"/>
    <cellStyle name="Comma 2 3 2 2 2 2" xfId="2258"/>
    <cellStyle name="Comma 2 3 2 2 3" xfId="1612"/>
    <cellStyle name="Comma 2 3 2 3" xfId="430"/>
    <cellStyle name="Comma 2 3 2 3 2" xfId="1079"/>
    <cellStyle name="Comma 2 3 2 3 2 2" xfId="2410"/>
    <cellStyle name="Comma 2 3 2 3 3" xfId="1764"/>
    <cellStyle name="Comma 2 3 2 4" xfId="582"/>
    <cellStyle name="Comma 2 3 2 4 2" xfId="1231"/>
    <cellStyle name="Comma 2 3 2 4 2 2" xfId="2562"/>
    <cellStyle name="Comma 2 3 2 4 3" xfId="1916"/>
    <cellStyle name="Comma 2 3 2 5" xfId="775"/>
    <cellStyle name="Comma 2 3 2 5 2" xfId="2106"/>
    <cellStyle name="Comma 2 3 2 6" xfId="1460"/>
    <cellStyle name="Comma 2 3 3" xfId="164"/>
    <cellStyle name="Comma 2 3 3 2" xfId="316"/>
    <cellStyle name="Comma 2 3 3 2 2" xfId="965"/>
    <cellStyle name="Comma 2 3 3 2 2 2" xfId="2296"/>
    <cellStyle name="Comma 2 3 3 2 3" xfId="1650"/>
    <cellStyle name="Comma 2 3 3 3" xfId="468"/>
    <cellStyle name="Comma 2 3 3 3 2" xfId="1117"/>
    <cellStyle name="Comma 2 3 3 3 2 2" xfId="2448"/>
    <cellStyle name="Comma 2 3 3 3 3" xfId="1802"/>
    <cellStyle name="Comma 2 3 3 4" xfId="620"/>
    <cellStyle name="Comma 2 3 3 4 2" xfId="1269"/>
    <cellStyle name="Comma 2 3 3 4 2 2" xfId="2600"/>
    <cellStyle name="Comma 2 3 3 4 3" xfId="1954"/>
    <cellStyle name="Comma 2 3 3 5" xfId="813"/>
    <cellStyle name="Comma 2 3 3 5 2" xfId="2144"/>
    <cellStyle name="Comma 2 3 3 6" xfId="1498"/>
    <cellStyle name="Comma 2 3 4" xfId="202"/>
    <cellStyle name="Comma 2 3 4 2" xfId="354"/>
    <cellStyle name="Comma 2 3 4 2 2" xfId="1003"/>
    <cellStyle name="Comma 2 3 4 2 2 2" xfId="2334"/>
    <cellStyle name="Comma 2 3 4 2 3" xfId="1688"/>
    <cellStyle name="Comma 2 3 4 3" xfId="506"/>
    <cellStyle name="Comma 2 3 4 3 2" xfId="1155"/>
    <cellStyle name="Comma 2 3 4 3 2 2" xfId="2486"/>
    <cellStyle name="Comma 2 3 4 3 3" xfId="1840"/>
    <cellStyle name="Comma 2 3 4 4" xfId="658"/>
    <cellStyle name="Comma 2 3 4 4 2" xfId="1307"/>
    <cellStyle name="Comma 2 3 4 4 2 2" xfId="2638"/>
    <cellStyle name="Comma 2 3 4 4 3" xfId="1992"/>
    <cellStyle name="Comma 2 3 4 5" xfId="851"/>
    <cellStyle name="Comma 2 3 4 5 2" xfId="2182"/>
    <cellStyle name="Comma 2 3 4 6" xfId="1536"/>
    <cellStyle name="Comma 2 3 5" xfId="240"/>
    <cellStyle name="Comma 2 3 5 2" xfId="889"/>
    <cellStyle name="Comma 2 3 5 2 2" xfId="2220"/>
    <cellStyle name="Comma 2 3 5 3" xfId="1574"/>
    <cellStyle name="Comma 2 3 6" xfId="392"/>
    <cellStyle name="Comma 2 3 6 2" xfId="1041"/>
    <cellStyle name="Comma 2 3 6 2 2" xfId="2372"/>
    <cellStyle name="Comma 2 3 6 3" xfId="1726"/>
    <cellStyle name="Comma 2 3 7" xfId="544"/>
    <cellStyle name="Comma 2 3 7 2" xfId="1193"/>
    <cellStyle name="Comma 2 3 7 2 2" xfId="2524"/>
    <cellStyle name="Comma 2 3 7 3" xfId="1878"/>
    <cellStyle name="Comma 2 3 8" xfId="696"/>
    <cellStyle name="Comma 2 3 8 2" xfId="1345"/>
    <cellStyle name="Comma 2 3 8 2 2" xfId="2676"/>
    <cellStyle name="Comma 2 3 8 3" xfId="2030"/>
    <cellStyle name="Comma 2 3 9" xfId="736"/>
    <cellStyle name="Comma 2 3 9 2" xfId="2068"/>
    <cellStyle name="Comma 2 30" xfId="29"/>
    <cellStyle name="Comma 2 4" xfId="72"/>
    <cellStyle name="Comma 2 4 10" xfId="1384"/>
    <cellStyle name="Comma 2 4 10 2" xfId="2715"/>
    <cellStyle name="Comma 2 4 11" xfId="1423"/>
    <cellStyle name="Comma 2 4 2" xfId="126"/>
    <cellStyle name="Comma 2 4 2 2" xfId="279"/>
    <cellStyle name="Comma 2 4 2 2 2" xfId="928"/>
    <cellStyle name="Comma 2 4 2 2 2 2" xfId="2259"/>
    <cellStyle name="Comma 2 4 2 2 3" xfId="1613"/>
    <cellStyle name="Comma 2 4 2 3" xfId="431"/>
    <cellStyle name="Comma 2 4 2 3 2" xfId="1080"/>
    <cellStyle name="Comma 2 4 2 3 2 2" xfId="2411"/>
    <cellStyle name="Comma 2 4 2 3 3" xfId="1765"/>
    <cellStyle name="Comma 2 4 2 4" xfId="583"/>
    <cellStyle name="Comma 2 4 2 4 2" xfId="1232"/>
    <cellStyle name="Comma 2 4 2 4 2 2" xfId="2563"/>
    <cellStyle name="Comma 2 4 2 4 3" xfId="1917"/>
    <cellStyle name="Comma 2 4 2 5" xfId="776"/>
    <cellStyle name="Comma 2 4 2 5 2" xfId="2107"/>
    <cellStyle name="Comma 2 4 2 6" xfId="1461"/>
    <cellStyle name="Comma 2 4 3" xfId="165"/>
    <cellStyle name="Comma 2 4 3 2" xfId="317"/>
    <cellStyle name="Comma 2 4 3 2 2" xfId="966"/>
    <cellStyle name="Comma 2 4 3 2 2 2" xfId="2297"/>
    <cellStyle name="Comma 2 4 3 2 3" xfId="1651"/>
    <cellStyle name="Comma 2 4 3 3" xfId="469"/>
    <cellStyle name="Comma 2 4 3 3 2" xfId="1118"/>
    <cellStyle name="Comma 2 4 3 3 2 2" xfId="2449"/>
    <cellStyle name="Comma 2 4 3 3 3" xfId="1803"/>
    <cellStyle name="Comma 2 4 3 4" xfId="621"/>
    <cellStyle name="Comma 2 4 3 4 2" xfId="1270"/>
    <cellStyle name="Comma 2 4 3 4 2 2" xfId="2601"/>
    <cellStyle name="Comma 2 4 3 4 3" xfId="1955"/>
    <cellStyle name="Comma 2 4 3 5" xfId="814"/>
    <cellStyle name="Comma 2 4 3 5 2" xfId="2145"/>
    <cellStyle name="Comma 2 4 3 6" xfId="1499"/>
    <cellStyle name="Comma 2 4 4" xfId="203"/>
    <cellStyle name="Comma 2 4 4 2" xfId="355"/>
    <cellStyle name="Comma 2 4 4 2 2" xfId="1004"/>
    <cellStyle name="Comma 2 4 4 2 2 2" xfId="2335"/>
    <cellStyle name="Comma 2 4 4 2 3" xfId="1689"/>
    <cellStyle name="Comma 2 4 4 3" xfId="507"/>
    <cellStyle name="Comma 2 4 4 3 2" xfId="1156"/>
    <cellStyle name="Comma 2 4 4 3 2 2" xfId="2487"/>
    <cellStyle name="Comma 2 4 4 3 3" xfId="1841"/>
    <cellStyle name="Comma 2 4 4 4" xfId="659"/>
    <cellStyle name="Comma 2 4 4 4 2" xfId="1308"/>
    <cellStyle name="Comma 2 4 4 4 2 2" xfId="2639"/>
    <cellStyle name="Comma 2 4 4 4 3" xfId="1993"/>
    <cellStyle name="Comma 2 4 4 5" xfId="852"/>
    <cellStyle name="Comma 2 4 4 5 2" xfId="2183"/>
    <cellStyle name="Comma 2 4 4 6" xfId="1537"/>
    <cellStyle name="Comma 2 4 5" xfId="241"/>
    <cellStyle name="Comma 2 4 5 2" xfId="890"/>
    <cellStyle name="Comma 2 4 5 2 2" xfId="2221"/>
    <cellStyle name="Comma 2 4 5 3" xfId="1575"/>
    <cellStyle name="Comma 2 4 6" xfId="393"/>
    <cellStyle name="Comma 2 4 6 2" xfId="1042"/>
    <cellStyle name="Comma 2 4 6 2 2" xfId="2373"/>
    <cellStyle name="Comma 2 4 6 3" xfId="1727"/>
    <cellStyle name="Comma 2 4 7" xfId="545"/>
    <cellStyle name="Comma 2 4 7 2" xfId="1194"/>
    <cellStyle name="Comma 2 4 7 2 2" xfId="2525"/>
    <cellStyle name="Comma 2 4 7 3" xfId="1879"/>
    <cellStyle name="Comma 2 4 8" xfId="697"/>
    <cellStyle name="Comma 2 4 8 2" xfId="1346"/>
    <cellStyle name="Comma 2 4 8 2 2" xfId="2677"/>
    <cellStyle name="Comma 2 4 8 3" xfId="2031"/>
    <cellStyle name="Comma 2 4 9" xfId="737"/>
    <cellStyle name="Comma 2 4 9 2" xfId="2069"/>
    <cellStyle name="Comma 2 5" xfId="73"/>
    <cellStyle name="Comma 2 5 10" xfId="1385"/>
    <cellStyle name="Comma 2 5 10 2" xfId="2716"/>
    <cellStyle name="Comma 2 5 11" xfId="1424"/>
    <cellStyle name="Comma 2 5 2" xfId="127"/>
    <cellStyle name="Comma 2 5 2 2" xfId="280"/>
    <cellStyle name="Comma 2 5 2 2 2" xfId="929"/>
    <cellStyle name="Comma 2 5 2 2 2 2" xfId="2260"/>
    <cellStyle name="Comma 2 5 2 2 3" xfId="1614"/>
    <cellStyle name="Comma 2 5 2 3" xfId="432"/>
    <cellStyle name="Comma 2 5 2 3 2" xfId="1081"/>
    <cellStyle name="Comma 2 5 2 3 2 2" xfId="2412"/>
    <cellStyle name="Comma 2 5 2 3 3" xfId="1766"/>
    <cellStyle name="Comma 2 5 2 4" xfId="584"/>
    <cellStyle name="Comma 2 5 2 4 2" xfId="1233"/>
    <cellStyle name="Comma 2 5 2 4 2 2" xfId="2564"/>
    <cellStyle name="Comma 2 5 2 4 3" xfId="1918"/>
    <cellStyle name="Comma 2 5 2 5" xfId="777"/>
    <cellStyle name="Comma 2 5 2 5 2" xfId="2108"/>
    <cellStyle name="Comma 2 5 2 6" xfId="1462"/>
    <cellStyle name="Comma 2 5 3" xfId="166"/>
    <cellStyle name="Comma 2 5 3 2" xfId="318"/>
    <cellStyle name="Comma 2 5 3 2 2" xfId="967"/>
    <cellStyle name="Comma 2 5 3 2 2 2" xfId="2298"/>
    <cellStyle name="Comma 2 5 3 2 3" xfId="1652"/>
    <cellStyle name="Comma 2 5 3 3" xfId="470"/>
    <cellStyle name="Comma 2 5 3 3 2" xfId="1119"/>
    <cellStyle name="Comma 2 5 3 3 2 2" xfId="2450"/>
    <cellStyle name="Comma 2 5 3 3 3" xfId="1804"/>
    <cellStyle name="Comma 2 5 3 4" xfId="622"/>
    <cellStyle name="Comma 2 5 3 4 2" xfId="1271"/>
    <cellStyle name="Comma 2 5 3 4 2 2" xfId="2602"/>
    <cellStyle name="Comma 2 5 3 4 3" xfId="1956"/>
    <cellStyle name="Comma 2 5 3 5" xfId="815"/>
    <cellStyle name="Comma 2 5 3 5 2" xfId="2146"/>
    <cellStyle name="Comma 2 5 3 6" xfId="1500"/>
    <cellStyle name="Comma 2 5 4" xfId="204"/>
    <cellStyle name="Comma 2 5 4 2" xfId="356"/>
    <cellStyle name="Comma 2 5 4 2 2" xfId="1005"/>
    <cellStyle name="Comma 2 5 4 2 2 2" xfId="2336"/>
    <cellStyle name="Comma 2 5 4 2 3" xfId="1690"/>
    <cellStyle name="Comma 2 5 4 3" xfId="508"/>
    <cellStyle name="Comma 2 5 4 3 2" xfId="1157"/>
    <cellStyle name="Comma 2 5 4 3 2 2" xfId="2488"/>
    <cellStyle name="Comma 2 5 4 3 3" xfId="1842"/>
    <cellStyle name="Comma 2 5 4 4" xfId="660"/>
    <cellStyle name="Comma 2 5 4 4 2" xfId="1309"/>
    <cellStyle name="Comma 2 5 4 4 2 2" xfId="2640"/>
    <cellStyle name="Comma 2 5 4 4 3" xfId="1994"/>
    <cellStyle name="Comma 2 5 4 5" xfId="853"/>
    <cellStyle name="Comma 2 5 4 5 2" xfId="2184"/>
    <cellStyle name="Comma 2 5 4 6" xfId="1538"/>
    <cellStyle name="Comma 2 5 5" xfId="242"/>
    <cellStyle name="Comma 2 5 5 2" xfId="891"/>
    <cellStyle name="Comma 2 5 5 2 2" xfId="2222"/>
    <cellStyle name="Comma 2 5 5 3" xfId="1576"/>
    <cellStyle name="Comma 2 5 6" xfId="394"/>
    <cellStyle name="Comma 2 5 6 2" xfId="1043"/>
    <cellStyle name="Comma 2 5 6 2 2" xfId="2374"/>
    <cellStyle name="Comma 2 5 6 3" xfId="1728"/>
    <cellStyle name="Comma 2 5 7" xfId="546"/>
    <cellStyle name="Comma 2 5 7 2" xfId="1195"/>
    <cellStyle name="Comma 2 5 7 2 2" xfId="2526"/>
    <cellStyle name="Comma 2 5 7 3" xfId="1880"/>
    <cellStyle name="Comma 2 5 8" xfId="698"/>
    <cellStyle name="Comma 2 5 8 2" xfId="1347"/>
    <cellStyle name="Comma 2 5 8 2 2" xfId="2678"/>
    <cellStyle name="Comma 2 5 8 3" xfId="2032"/>
    <cellStyle name="Comma 2 5 9" xfId="738"/>
    <cellStyle name="Comma 2 5 9 2" xfId="2070"/>
    <cellStyle name="Comma 2 6" xfId="74"/>
    <cellStyle name="Comma 2 6 10" xfId="1386"/>
    <cellStyle name="Comma 2 6 10 2" xfId="2717"/>
    <cellStyle name="Comma 2 6 11" xfId="1425"/>
    <cellStyle name="Comma 2 6 2" xfId="128"/>
    <cellStyle name="Comma 2 6 2 2" xfId="281"/>
    <cellStyle name="Comma 2 6 2 2 2" xfId="930"/>
    <cellStyle name="Comma 2 6 2 2 2 2" xfId="2261"/>
    <cellStyle name="Comma 2 6 2 2 3" xfId="1615"/>
    <cellStyle name="Comma 2 6 2 3" xfId="433"/>
    <cellStyle name="Comma 2 6 2 3 2" xfId="1082"/>
    <cellStyle name="Comma 2 6 2 3 2 2" xfId="2413"/>
    <cellStyle name="Comma 2 6 2 3 3" xfId="1767"/>
    <cellStyle name="Comma 2 6 2 4" xfId="585"/>
    <cellStyle name="Comma 2 6 2 4 2" xfId="1234"/>
    <cellStyle name="Comma 2 6 2 4 2 2" xfId="2565"/>
    <cellStyle name="Comma 2 6 2 4 3" xfId="1919"/>
    <cellStyle name="Comma 2 6 2 5" xfId="778"/>
    <cellStyle name="Comma 2 6 2 5 2" xfId="2109"/>
    <cellStyle name="Comma 2 6 2 6" xfId="1463"/>
    <cellStyle name="Comma 2 6 3" xfId="167"/>
    <cellStyle name="Comma 2 6 3 2" xfId="319"/>
    <cellStyle name="Comma 2 6 3 2 2" xfId="968"/>
    <cellStyle name="Comma 2 6 3 2 2 2" xfId="2299"/>
    <cellStyle name="Comma 2 6 3 2 3" xfId="1653"/>
    <cellStyle name="Comma 2 6 3 3" xfId="471"/>
    <cellStyle name="Comma 2 6 3 3 2" xfId="1120"/>
    <cellStyle name="Comma 2 6 3 3 2 2" xfId="2451"/>
    <cellStyle name="Comma 2 6 3 3 3" xfId="1805"/>
    <cellStyle name="Comma 2 6 3 4" xfId="623"/>
    <cellStyle name="Comma 2 6 3 4 2" xfId="1272"/>
    <cellStyle name="Comma 2 6 3 4 2 2" xfId="2603"/>
    <cellStyle name="Comma 2 6 3 4 3" xfId="1957"/>
    <cellStyle name="Comma 2 6 3 5" xfId="816"/>
    <cellStyle name="Comma 2 6 3 5 2" xfId="2147"/>
    <cellStyle name="Comma 2 6 3 6" xfId="1501"/>
    <cellStyle name="Comma 2 6 4" xfId="205"/>
    <cellStyle name="Comma 2 6 4 2" xfId="357"/>
    <cellStyle name="Comma 2 6 4 2 2" xfId="1006"/>
    <cellStyle name="Comma 2 6 4 2 2 2" xfId="2337"/>
    <cellStyle name="Comma 2 6 4 2 3" xfId="1691"/>
    <cellStyle name="Comma 2 6 4 3" xfId="509"/>
    <cellStyle name="Comma 2 6 4 3 2" xfId="1158"/>
    <cellStyle name="Comma 2 6 4 3 2 2" xfId="2489"/>
    <cellStyle name="Comma 2 6 4 3 3" xfId="1843"/>
    <cellStyle name="Comma 2 6 4 4" xfId="661"/>
    <cellStyle name="Comma 2 6 4 4 2" xfId="1310"/>
    <cellStyle name="Comma 2 6 4 4 2 2" xfId="2641"/>
    <cellStyle name="Comma 2 6 4 4 3" xfId="1995"/>
    <cellStyle name="Comma 2 6 4 5" xfId="854"/>
    <cellStyle name="Comma 2 6 4 5 2" xfId="2185"/>
    <cellStyle name="Comma 2 6 4 6" xfId="1539"/>
    <cellStyle name="Comma 2 6 5" xfId="243"/>
    <cellStyle name="Comma 2 6 5 2" xfId="892"/>
    <cellStyle name="Comma 2 6 5 2 2" xfId="2223"/>
    <cellStyle name="Comma 2 6 5 3" xfId="1577"/>
    <cellStyle name="Comma 2 6 6" xfId="395"/>
    <cellStyle name="Comma 2 6 6 2" xfId="1044"/>
    <cellStyle name="Comma 2 6 6 2 2" xfId="2375"/>
    <cellStyle name="Comma 2 6 6 3" xfId="1729"/>
    <cellStyle name="Comma 2 6 7" xfId="547"/>
    <cellStyle name="Comma 2 6 7 2" xfId="1196"/>
    <cellStyle name="Comma 2 6 7 2 2" xfId="2527"/>
    <cellStyle name="Comma 2 6 7 3" xfId="1881"/>
    <cellStyle name="Comma 2 6 8" xfId="699"/>
    <cellStyle name="Comma 2 6 8 2" xfId="1348"/>
    <cellStyle name="Comma 2 6 8 2 2" xfId="2679"/>
    <cellStyle name="Comma 2 6 8 3" xfId="2033"/>
    <cellStyle name="Comma 2 6 9" xfId="739"/>
    <cellStyle name="Comma 2 6 9 2" xfId="2071"/>
    <cellStyle name="Comma 2 7" xfId="75"/>
    <cellStyle name="Comma 2 7 10" xfId="1387"/>
    <cellStyle name="Comma 2 7 10 2" xfId="2718"/>
    <cellStyle name="Comma 2 7 11" xfId="1426"/>
    <cellStyle name="Comma 2 7 2" xfId="129"/>
    <cellStyle name="Comma 2 7 2 2" xfId="282"/>
    <cellStyle name="Comma 2 7 2 2 2" xfId="931"/>
    <cellStyle name="Comma 2 7 2 2 2 2" xfId="2262"/>
    <cellStyle name="Comma 2 7 2 2 3" xfId="1616"/>
    <cellStyle name="Comma 2 7 2 3" xfId="434"/>
    <cellStyle name="Comma 2 7 2 3 2" xfId="1083"/>
    <cellStyle name="Comma 2 7 2 3 2 2" xfId="2414"/>
    <cellStyle name="Comma 2 7 2 3 3" xfId="1768"/>
    <cellStyle name="Comma 2 7 2 4" xfId="586"/>
    <cellStyle name="Comma 2 7 2 4 2" xfId="1235"/>
    <cellStyle name="Comma 2 7 2 4 2 2" xfId="2566"/>
    <cellStyle name="Comma 2 7 2 4 3" xfId="1920"/>
    <cellStyle name="Comma 2 7 2 5" xfId="779"/>
    <cellStyle name="Comma 2 7 2 5 2" xfId="2110"/>
    <cellStyle name="Comma 2 7 2 6" xfId="1464"/>
    <cellStyle name="Comma 2 7 3" xfId="168"/>
    <cellStyle name="Comma 2 7 3 2" xfId="320"/>
    <cellStyle name="Comma 2 7 3 2 2" xfId="969"/>
    <cellStyle name="Comma 2 7 3 2 2 2" xfId="2300"/>
    <cellStyle name="Comma 2 7 3 2 3" xfId="1654"/>
    <cellStyle name="Comma 2 7 3 3" xfId="472"/>
    <cellStyle name="Comma 2 7 3 3 2" xfId="1121"/>
    <cellStyle name="Comma 2 7 3 3 2 2" xfId="2452"/>
    <cellStyle name="Comma 2 7 3 3 3" xfId="1806"/>
    <cellStyle name="Comma 2 7 3 4" xfId="624"/>
    <cellStyle name="Comma 2 7 3 4 2" xfId="1273"/>
    <cellStyle name="Comma 2 7 3 4 2 2" xfId="2604"/>
    <cellStyle name="Comma 2 7 3 4 3" xfId="1958"/>
    <cellStyle name="Comma 2 7 3 5" xfId="817"/>
    <cellStyle name="Comma 2 7 3 5 2" xfId="2148"/>
    <cellStyle name="Comma 2 7 3 6" xfId="1502"/>
    <cellStyle name="Comma 2 7 4" xfId="206"/>
    <cellStyle name="Comma 2 7 4 2" xfId="358"/>
    <cellStyle name="Comma 2 7 4 2 2" xfId="1007"/>
    <cellStyle name="Comma 2 7 4 2 2 2" xfId="2338"/>
    <cellStyle name="Comma 2 7 4 2 3" xfId="1692"/>
    <cellStyle name="Comma 2 7 4 3" xfId="510"/>
    <cellStyle name="Comma 2 7 4 3 2" xfId="1159"/>
    <cellStyle name="Comma 2 7 4 3 2 2" xfId="2490"/>
    <cellStyle name="Comma 2 7 4 3 3" xfId="1844"/>
    <cellStyle name="Comma 2 7 4 4" xfId="662"/>
    <cellStyle name="Comma 2 7 4 4 2" xfId="1311"/>
    <cellStyle name="Comma 2 7 4 4 2 2" xfId="2642"/>
    <cellStyle name="Comma 2 7 4 4 3" xfId="1996"/>
    <cellStyle name="Comma 2 7 4 5" xfId="855"/>
    <cellStyle name="Comma 2 7 4 5 2" xfId="2186"/>
    <cellStyle name="Comma 2 7 4 6" xfId="1540"/>
    <cellStyle name="Comma 2 7 5" xfId="244"/>
    <cellStyle name="Comma 2 7 5 2" xfId="893"/>
    <cellStyle name="Comma 2 7 5 2 2" xfId="2224"/>
    <cellStyle name="Comma 2 7 5 3" xfId="1578"/>
    <cellStyle name="Comma 2 7 6" xfId="396"/>
    <cellStyle name="Comma 2 7 6 2" xfId="1045"/>
    <cellStyle name="Comma 2 7 6 2 2" xfId="2376"/>
    <cellStyle name="Comma 2 7 6 3" xfId="1730"/>
    <cellStyle name="Comma 2 7 7" xfId="548"/>
    <cellStyle name="Comma 2 7 7 2" xfId="1197"/>
    <cellStyle name="Comma 2 7 7 2 2" xfId="2528"/>
    <cellStyle name="Comma 2 7 7 3" xfId="1882"/>
    <cellStyle name="Comma 2 7 8" xfId="700"/>
    <cellStyle name="Comma 2 7 8 2" xfId="1349"/>
    <cellStyle name="Comma 2 7 8 2 2" xfId="2680"/>
    <cellStyle name="Comma 2 7 8 3" xfId="2034"/>
    <cellStyle name="Comma 2 7 9" xfId="740"/>
    <cellStyle name="Comma 2 7 9 2" xfId="2072"/>
    <cellStyle name="Comma 2 8" xfId="76"/>
    <cellStyle name="Comma 2 8 10" xfId="1388"/>
    <cellStyle name="Comma 2 8 10 2" xfId="2719"/>
    <cellStyle name="Comma 2 8 11" xfId="1427"/>
    <cellStyle name="Comma 2 8 2" xfId="130"/>
    <cellStyle name="Comma 2 8 2 2" xfId="283"/>
    <cellStyle name="Comma 2 8 2 2 2" xfId="932"/>
    <cellStyle name="Comma 2 8 2 2 2 2" xfId="2263"/>
    <cellStyle name="Comma 2 8 2 2 3" xfId="1617"/>
    <cellStyle name="Comma 2 8 2 3" xfId="435"/>
    <cellStyle name="Comma 2 8 2 3 2" xfId="1084"/>
    <cellStyle name="Comma 2 8 2 3 2 2" xfId="2415"/>
    <cellStyle name="Comma 2 8 2 3 3" xfId="1769"/>
    <cellStyle name="Comma 2 8 2 4" xfId="587"/>
    <cellStyle name="Comma 2 8 2 4 2" xfId="1236"/>
    <cellStyle name="Comma 2 8 2 4 2 2" xfId="2567"/>
    <cellStyle name="Comma 2 8 2 4 3" xfId="1921"/>
    <cellStyle name="Comma 2 8 2 5" xfId="780"/>
    <cellStyle name="Comma 2 8 2 5 2" xfId="2111"/>
    <cellStyle name="Comma 2 8 2 6" xfId="1465"/>
    <cellStyle name="Comma 2 8 3" xfId="169"/>
    <cellStyle name="Comma 2 8 3 2" xfId="321"/>
    <cellStyle name="Comma 2 8 3 2 2" xfId="970"/>
    <cellStyle name="Comma 2 8 3 2 2 2" xfId="2301"/>
    <cellStyle name="Comma 2 8 3 2 3" xfId="1655"/>
    <cellStyle name="Comma 2 8 3 3" xfId="473"/>
    <cellStyle name="Comma 2 8 3 3 2" xfId="1122"/>
    <cellStyle name="Comma 2 8 3 3 2 2" xfId="2453"/>
    <cellStyle name="Comma 2 8 3 3 3" xfId="1807"/>
    <cellStyle name="Comma 2 8 3 4" xfId="625"/>
    <cellStyle name="Comma 2 8 3 4 2" xfId="1274"/>
    <cellStyle name="Comma 2 8 3 4 2 2" xfId="2605"/>
    <cellStyle name="Comma 2 8 3 4 3" xfId="1959"/>
    <cellStyle name="Comma 2 8 3 5" xfId="818"/>
    <cellStyle name="Comma 2 8 3 5 2" xfId="2149"/>
    <cellStyle name="Comma 2 8 3 6" xfId="1503"/>
    <cellStyle name="Comma 2 8 4" xfId="207"/>
    <cellStyle name="Comma 2 8 4 2" xfId="359"/>
    <cellStyle name="Comma 2 8 4 2 2" xfId="1008"/>
    <cellStyle name="Comma 2 8 4 2 2 2" xfId="2339"/>
    <cellStyle name="Comma 2 8 4 2 3" xfId="1693"/>
    <cellStyle name="Comma 2 8 4 3" xfId="511"/>
    <cellStyle name="Comma 2 8 4 3 2" xfId="1160"/>
    <cellStyle name="Comma 2 8 4 3 2 2" xfId="2491"/>
    <cellStyle name="Comma 2 8 4 3 3" xfId="1845"/>
    <cellStyle name="Comma 2 8 4 4" xfId="663"/>
    <cellStyle name="Comma 2 8 4 4 2" xfId="1312"/>
    <cellStyle name="Comma 2 8 4 4 2 2" xfId="2643"/>
    <cellStyle name="Comma 2 8 4 4 3" xfId="1997"/>
    <cellStyle name="Comma 2 8 4 5" xfId="856"/>
    <cellStyle name="Comma 2 8 4 5 2" xfId="2187"/>
    <cellStyle name="Comma 2 8 4 6" xfId="1541"/>
    <cellStyle name="Comma 2 8 5" xfId="245"/>
    <cellStyle name="Comma 2 8 5 2" xfId="894"/>
    <cellStyle name="Comma 2 8 5 2 2" xfId="2225"/>
    <cellStyle name="Comma 2 8 5 3" xfId="1579"/>
    <cellStyle name="Comma 2 8 6" xfId="397"/>
    <cellStyle name="Comma 2 8 6 2" xfId="1046"/>
    <cellStyle name="Comma 2 8 6 2 2" xfId="2377"/>
    <cellStyle name="Comma 2 8 6 3" xfId="1731"/>
    <cellStyle name="Comma 2 8 7" xfId="549"/>
    <cellStyle name="Comma 2 8 7 2" xfId="1198"/>
    <cellStyle name="Comma 2 8 7 2 2" xfId="2529"/>
    <cellStyle name="Comma 2 8 7 3" xfId="1883"/>
    <cellStyle name="Comma 2 8 8" xfId="701"/>
    <cellStyle name="Comma 2 8 8 2" xfId="1350"/>
    <cellStyle name="Comma 2 8 8 2 2" xfId="2681"/>
    <cellStyle name="Comma 2 8 8 3" xfId="2035"/>
    <cellStyle name="Comma 2 8 9" xfId="741"/>
    <cellStyle name="Comma 2 8 9 2" xfId="2073"/>
    <cellStyle name="Comma 2 9" xfId="77"/>
    <cellStyle name="Comma 2 9 10" xfId="1389"/>
    <cellStyle name="Comma 2 9 10 2" xfId="2720"/>
    <cellStyle name="Comma 2 9 11" xfId="1428"/>
    <cellStyle name="Comma 2 9 2" xfId="131"/>
    <cellStyle name="Comma 2 9 2 2" xfId="284"/>
    <cellStyle name="Comma 2 9 2 2 2" xfId="933"/>
    <cellStyle name="Comma 2 9 2 2 2 2" xfId="2264"/>
    <cellStyle name="Comma 2 9 2 2 3" xfId="1618"/>
    <cellStyle name="Comma 2 9 2 3" xfId="436"/>
    <cellStyle name="Comma 2 9 2 3 2" xfId="1085"/>
    <cellStyle name="Comma 2 9 2 3 2 2" xfId="2416"/>
    <cellStyle name="Comma 2 9 2 3 3" xfId="1770"/>
    <cellStyle name="Comma 2 9 2 4" xfId="588"/>
    <cellStyle name="Comma 2 9 2 4 2" xfId="1237"/>
    <cellStyle name="Comma 2 9 2 4 2 2" xfId="2568"/>
    <cellStyle name="Comma 2 9 2 4 3" xfId="1922"/>
    <cellStyle name="Comma 2 9 2 5" xfId="781"/>
    <cellStyle name="Comma 2 9 2 5 2" xfId="2112"/>
    <cellStyle name="Comma 2 9 2 6" xfId="1466"/>
    <cellStyle name="Comma 2 9 3" xfId="170"/>
    <cellStyle name="Comma 2 9 3 2" xfId="322"/>
    <cellStyle name="Comma 2 9 3 2 2" xfId="971"/>
    <cellStyle name="Comma 2 9 3 2 2 2" xfId="2302"/>
    <cellStyle name="Comma 2 9 3 2 3" xfId="1656"/>
    <cellStyle name="Comma 2 9 3 3" xfId="474"/>
    <cellStyle name="Comma 2 9 3 3 2" xfId="1123"/>
    <cellStyle name="Comma 2 9 3 3 2 2" xfId="2454"/>
    <cellStyle name="Comma 2 9 3 3 3" xfId="1808"/>
    <cellStyle name="Comma 2 9 3 4" xfId="626"/>
    <cellStyle name="Comma 2 9 3 4 2" xfId="1275"/>
    <cellStyle name="Comma 2 9 3 4 2 2" xfId="2606"/>
    <cellStyle name="Comma 2 9 3 4 3" xfId="1960"/>
    <cellStyle name="Comma 2 9 3 5" xfId="819"/>
    <cellStyle name="Comma 2 9 3 5 2" xfId="2150"/>
    <cellStyle name="Comma 2 9 3 6" xfId="1504"/>
    <cellStyle name="Comma 2 9 4" xfId="208"/>
    <cellStyle name="Comma 2 9 4 2" xfId="360"/>
    <cellStyle name="Comma 2 9 4 2 2" xfId="1009"/>
    <cellStyle name="Comma 2 9 4 2 2 2" xfId="2340"/>
    <cellStyle name="Comma 2 9 4 2 3" xfId="1694"/>
    <cellStyle name="Comma 2 9 4 3" xfId="512"/>
    <cellStyle name="Comma 2 9 4 3 2" xfId="1161"/>
    <cellStyle name="Comma 2 9 4 3 2 2" xfId="2492"/>
    <cellStyle name="Comma 2 9 4 3 3" xfId="1846"/>
    <cellStyle name="Comma 2 9 4 4" xfId="664"/>
    <cellStyle name="Comma 2 9 4 4 2" xfId="1313"/>
    <cellStyle name="Comma 2 9 4 4 2 2" xfId="2644"/>
    <cellStyle name="Comma 2 9 4 4 3" xfId="1998"/>
    <cellStyle name="Comma 2 9 4 5" xfId="857"/>
    <cellStyle name="Comma 2 9 4 5 2" xfId="2188"/>
    <cellStyle name="Comma 2 9 4 6" xfId="1542"/>
    <cellStyle name="Comma 2 9 5" xfId="246"/>
    <cellStyle name="Comma 2 9 5 2" xfId="895"/>
    <cellStyle name="Comma 2 9 5 2 2" xfId="2226"/>
    <cellStyle name="Comma 2 9 5 3" xfId="1580"/>
    <cellStyle name="Comma 2 9 6" xfId="398"/>
    <cellStyle name="Comma 2 9 6 2" xfId="1047"/>
    <cellStyle name="Comma 2 9 6 2 2" xfId="2378"/>
    <cellStyle name="Comma 2 9 6 3" xfId="1732"/>
    <cellStyle name="Comma 2 9 7" xfId="550"/>
    <cellStyle name="Comma 2 9 7 2" xfId="1199"/>
    <cellStyle name="Comma 2 9 7 2 2" xfId="2530"/>
    <cellStyle name="Comma 2 9 7 3" xfId="1884"/>
    <cellStyle name="Comma 2 9 8" xfId="702"/>
    <cellStyle name="Comma 2 9 8 2" xfId="1351"/>
    <cellStyle name="Comma 2 9 8 2 2" xfId="2682"/>
    <cellStyle name="Comma 2 9 8 3" xfId="2036"/>
    <cellStyle name="Comma 2 9 9" xfId="742"/>
    <cellStyle name="Comma 2 9 9 2" xfId="2074"/>
    <cellStyle name="Comma 3" xfId="22"/>
    <cellStyle name="Comma 3 10" xfId="1399"/>
    <cellStyle name="Comma 3 10 2" xfId="2730"/>
    <cellStyle name="Comma 3 11" xfId="88"/>
    <cellStyle name="Comma 3 12" xfId="1438"/>
    <cellStyle name="Comma 3 2" xfId="141"/>
    <cellStyle name="Comma 3 2 2" xfId="294"/>
    <cellStyle name="Comma 3 2 2 2" xfId="943"/>
    <cellStyle name="Comma 3 2 2 2 2" xfId="2274"/>
    <cellStyle name="Comma 3 2 2 3" xfId="1628"/>
    <cellStyle name="Comma 3 2 3" xfId="446"/>
    <cellStyle name="Comma 3 2 3 2" xfId="1095"/>
    <cellStyle name="Comma 3 2 3 2 2" xfId="2426"/>
    <cellStyle name="Comma 3 2 3 3" xfId="1780"/>
    <cellStyle name="Comma 3 2 4" xfId="598"/>
    <cellStyle name="Comma 3 2 4 2" xfId="1247"/>
    <cellStyle name="Comma 3 2 4 2 2" xfId="2578"/>
    <cellStyle name="Comma 3 2 4 3" xfId="1932"/>
    <cellStyle name="Comma 3 2 5" xfId="791"/>
    <cellStyle name="Comma 3 2 5 2" xfId="2122"/>
    <cellStyle name="Comma 3 2 6" xfId="1476"/>
    <cellStyle name="Comma 3 3" xfId="180"/>
    <cellStyle name="Comma 3 3 2" xfId="332"/>
    <cellStyle name="Comma 3 3 2 2" xfId="981"/>
    <cellStyle name="Comma 3 3 2 2 2" xfId="2312"/>
    <cellStyle name="Comma 3 3 2 3" xfId="1666"/>
    <cellStyle name="Comma 3 3 3" xfId="484"/>
    <cellStyle name="Comma 3 3 3 2" xfId="1133"/>
    <cellStyle name="Comma 3 3 3 2 2" xfId="2464"/>
    <cellStyle name="Comma 3 3 3 3" xfId="1818"/>
    <cellStyle name="Comma 3 3 4" xfId="636"/>
    <cellStyle name="Comma 3 3 4 2" xfId="1285"/>
    <cellStyle name="Comma 3 3 4 2 2" xfId="2616"/>
    <cellStyle name="Comma 3 3 4 3" xfId="1970"/>
    <cellStyle name="Comma 3 3 5" xfId="829"/>
    <cellStyle name="Comma 3 3 5 2" xfId="2160"/>
    <cellStyle name="Comma 3 3 6" xfId="1514"/>
    <cellStyle name="Comma 3 4" xfId="218"/>
    <cellStyle name="Comma 3 4 2" xfId="370"/>
    <cellStyle name="Comma 3 4 2 2" xfId="1019"/>
    <cellStyle name="Comma 3 4 2 2 2" xfId="2350"/>
    <cellStyle name="Comma 3 4 2 3" xfId="1704"/>
    <cellStyle name="Comma 3 4 3" xfId="522"/>
    <cellStyle name="Comma 3 4 3 2" xfId="1171"/>
    <cellStyle name="Comma 3 4 3 2 2" xfId="2502"/>
    <cellStyle name="Comma 3 4 3 3" xfId="1856"/>
    <cellStyle name="Comma 3 4 4" xfId="674"/>
    <cellStyle name="Comma 3 4 4 2" xfId="1323"/>
    <cellStyle name="Comma 3 4 4 2 2" xfId="2654"/>
    <cellStyle name="Comma 3 4 4 3" xfId="2008"/>
    <cellStyle name="Comma 3 4 5" xfId="867"/>
    <cellStyle name="Comma 3 4 5 2" xfId="2198"/>
    <cellStyle name="Comma 3 4 6" xfId="1552"/>
    <cellStyle name="Comma 3 5" xfId="256"/>
    <cellStyle name="Comma 3 5 2" xfId="905"/>
    <cellStyle name="Comma 3 5 2 2" xfId="2236"/>
    <cellStyle name="Comma 3 5 3" xfId="1590"/>
    <cellStyle name="Comma 3 6" xfId="408"/>
    <cellStyle name="Comma 3 6 2" xfId="1057"/>
    <cellStyle name="Comma 3 6 2 2" xfId="2388"/>
    <cellStyle name="Comma 3 6 3" xfId="1742"/>
    <cellStyle name="Comma 3 7" xfId="560"/>
    <cellStyle name="Comma 3 7 2" xfId="1209"/>
    <cellStyle name="Comma 3 7 2 2" xfId="2540"/>
    <cellStyle name="Comma 3 7 3" xfId="1894"/>
    <cellStyle name="Comma 3 8" xfId="712"/>
    <cellStyle name="Comma 3 8 2" xfId="1361"/>
    <cellStyle name="Comma 3 8 2 2" xfId="2692"/>
    <cellStyle name="Comma 3 8 3" xfId="2046"/>
    <cellStyle name="Comma 3 9" xfId="752"/>
    <cellStyle name="Comma 3 9 2" xfId="2084"/>
    <cellStyle name="Comma 4" xfId="82"/>
    <cellStyle name="Comma 4 10" xfId="1394"/>
    <cellStyle name="Comma 4 10 2" xfId="2725"/>
    <cellStyle name="Comma 4 11" xfId="1433"/>
    <cellStyle name="Comma 4 2" xfId="136"/>
    <cellStyle name="Comma 4 2 2" xfId="289"/>
    <cellStyle name="Comma 4 2 2 2" xfId="938"/>
    <cellStyle name="Comma 4 2 2 2 2" xfId="2269"/>
    <cellStyle name="Comma 4 2 2 3" xfId="1623"/>
    <cellStyle name="Comma 4 2 3" xfId="441"/>
    <cellStyle name="Comma 4 2 3 2" xfId="1090"/>
    <cellStyle name="Comma 4 2 3 2 2" xfId="2421"/>
    <cellStyle name="Comma 4 2 3 3" xfId="1775"/>
    <cellStyle name="Comma 4 2 4" xfId="593"/>
    <cellStyle name="Comma 4 2 4 2" xfId="1242"/>
    <cellStyle name="Comma 4 2 4 2 2" xfId="2573"/>
    <cellStyle name="Comma 4 2 4 3" xfId="1927"/>
    <cellStyle name="Comma 4 2 5" xfId="786"/>
    <cellStyle name="Comma 4 2 5 2" xfId="2117"/>
    <cellStyle name="Comma 4 2 6" xfId="1471"/>
    <cellStyle name="Comma 4 3" xfId="175"/>
    <cellStyle name="Comma 4 3 2" xfId="327"/>
    <cellStyle name="Comma 4 3 2 2" xfId="976"/>
    <cellStyle name="Comma 4 3 2 2 2" xfId="2307"/>
    <cellStyle name="Comma 4 3 2 3" xfId="1661"/>
    <cellStyle name="Comma 4 3 3" xfId="479"/>
    <cellStyle name="Comma 4 3 3 2" xfId="1128"/>
    <cellStyle name="Comma 4 3 3 2 2" xfId="2459"/>
    <cellStyle name="Comma 4 3 3 3" xfId="1813"/>
    <cellStyle name="Comma 4 3 4" xfId="631"/>
    <cellStyle name="Comma 4 3 4 2" xfId="1280"/>
    <cellStyle name="Comma 4 3 4 2 2" xfId="2611"/>
    <cellStyle name="Comma 4 3 4 3" xfId="1965"/>
    <cellStyle name="Comma 4 3 5" xfId="824"/>
    <cellStyle name="Comma 4 3 5 2" xfId="2155"/>
    <cellStyle name="Comma 4 3 6" xfId="1509"/>
    <cellStyle name="Comma 4 4" xfId="213"/>
    <cellStyle name="Comma 4 4 2" xfId="365"/>
    <cellStyle name="Comma 4 4 2 2" xfId="1014"/>
    <cellStyle name="Comma 4 4 2 2 2" xfId="2345"/>
    <cellStyle name="Comma 4 4 2 3" xfId="1699"/>
    <cellStyle name="Comma 4 4 3" xfId="517"/>
    <cellStyle name="Comma 4 4 3 2" xfId="1166"/>
    <cellStyle name="Comma 4 4 3 2 2" xfId="2497"/>
    <cellStyle name="Comma 4 4 3 3" xfId="1851"/>
    <cellStyle name="Comma 4 4 4" xfId="669"/>
    <cellStyle name="Comma 4 4 4 2" xfId="1318"/>
    <cellStyle name="Comma 4 4 4 2 2" xfId="2649"/>
    <cellStyle name="Comma 4 4 4 3" xfId="2003"/>
    <cellStyle name="Comma 4 4 5" xfId="862"/>
    <cellStyle name="Comma 4 4 5 2" xfId="2193"/>
    <cellStyle name="Comma 4 4 6" xfId="1547"/>
    <cellStyle name="Comma 4 5" xfId="251"/>
    <cellStyle name="Comma 4 5 2" xfId="900"/>
    <cellStyle name="Comma 4 5 2 2" xfId="2231"/>
    <cellStyle name="Comma 4 5 3" xfId="1585"/>
    <cellStyle name="Comma 4 6" xfId="403"/>
    <cellStyle name="Comma 4 6 2" xfId="1052"/>
    <cellStyle name="Comma 4 6 2 2" xfId="2383"/>
    <cellStyle name="Comma 4 6 3" xfId="1737"/>
    <cellStyle name="Comma 4 7" xfId="555"/>
    <cellStyle name="Comma 4 7 2" xfId="1204"/>
    <cellStyle name="Comma 4 7 2 2" xfId="2535"/>
    <cellStyle name="Comma 4 7 3" xfId="1889"/>
    <cellStyle name="Comma 4 8" xfId="707"/>
    <cellStyle name="Comma 4 8 2" xfId="1356"/>
    <cellStyle name="Comma 4 8 2 2" xfId="2687"/>
    <cellStyle name="Comma 4 8 3" xfId="2041"/>
    <cellStyle name="Comma 4 9" xfId="747"/>
    <cellStyle name="Comma 4 9 2" xfId="2079"/>
    <cellStyle name="Comma 5" xfId="89"/>
    <cellStyle name="Comma 5 10" xfId="1400"/>
    <cellStyle name="Comma 5 10 2" xfId="2731"/>
    <cellStyle name="Comma 5 11" xfId="1439"/>
    <cellStyle name="Comma 5 2" xfId="142"/>
    <cellStyle name="Comma 5 2 2" xfId="295"/>
    <cellStyle name="Comma 5 2 2 2" xfId="944"/>
    <cellStyle name="Comma 5 2 2 2 2" xfId="2275"/>
    <cellStyle name="Comma 5 2 2 3" xfId="1629"/>
    <cellStyle name="Comma 5 2 3" xfId="447"/>
    <cellStyle name="Comma 5 2 3 2" xfId="1096"/>
    <cellStyle name="Comma 5 2 3 2 2" xfId="2427"/>
    <cellStyle name="Comma 5 2 3 3" xfId="1781"/>
    <cellStyle name="Comma 5 2 4" xfId="599"/>
    <cellStyle name="Comma 5 2 4 2" xfId="1248"/>
    <cellStyle name="Comma 5 2 4 2 2" xfId="2579"/>
    <cellStyle name="Comma 5 2 4 3" xfId="1933"/>
    <cellStyle name="Comma 5 2 5" xfId="792"/>
    <cellStyle name="Comma 5 2 5 2" xfId="2123"/>
    <cellStyle name="Comma 5 2 6" xfId="1477"/>
    <cellStyle name="Comma 5 3" xfId="181"/>
    <cellStyle name="Comma 5 3 2" xfId="333"/>
    <cellStyle name="Comma 5 3 2 2" xfId="982"/>
    <cellStyle name="Comma 5 3 2 2 2" xfId="2313"/>
    <cellStyle name="Comma 5 3 2 3" xfId="1667"/>
    <cellStyle name="Comma 5 3 3" xfId="485"/>
    <cellStyle name="Comma 5 3 3 2" xfId="1134"/>
    <cellStyle name="Comma 5 3 3 2 2" xfId="2465"/>
    <cellStyle name="Comma 5 3 3 3" xfId="1819"/>
    <cellStyle name="Comma 5 3 4" xfId="637"/>
    <cellStyle name="Comma 5 3 4 2" xfId="1286"/>
    <cellStyle name="Comma 5 3 4 2 2" xfId="2617"/>
    <cellStyle name="Comma 5 3 4 3" xfId="1971"/>
    <cellStyle name="Comma 5 3 5" xfId="830"/>
    <cellStyle name="Comma 5 3 5 2" xfId="2161"/>
    <cellStyle name="Comma 5 3 6" xfId="1515"/>
    <cellStyle name="Comma 5 4" xfId="219"/>
    <cellStyle name="Comma 5 4 2" xfId="371"/>
    <cellStyle name="Comma 5 4 2 2" xfId="1020"/>
    <cellStyle name="Comma 5 4 2 2 2" xfId="2351"/>
    <cellStyle name="Comma 5 4 2 3" xfId="1705"/>
    <cellStyle name="Comma 5 4 3" xfId="523"/>
    <cellStyle name="Comma 5 4 3 2" xfId="1172"/>
    <cellStyle name="Comma 5 4 3 2 2" xfId="2503"/>
    <cellStyle name="Comma 5 4 3 3" xfId="1857"/>
    <cellStyle name="Comma 5 4 4" xfId="675"/>
    <cellStyle name="Comma 5 4 4 2" xfId="1324"/>
    <cellStyle name="Comma 5 4 4 2 2" xfId="2655"/>
    <cellStyle name="Comma 5 4 4 3" xfId="2009"/>
    <cellStyle name="Comma 5 4 5" xfId="868"/>
    <cellStyle name="Comma 5 4 5 2" xfId="2199"/>
    <cellStyle name="Comma 5 4 6" xfId="1553"/>
    <cellStyle name="Comma 5 5" xfId="257"/>
    <cellStyle name="Comma 5 5 2" xfId="906"/>
    <cellStyle name="Comma 5 5 2 2" xfId="2237"/>
    <cellStyle name="Comma 5 5 3" xfId="1591"/>
    <cellStyle name="Comma 5 6" xfId="409"/>
    <cellStyle name="Comma 5 6 2" xfId="1058"/>
    <cellStyle name="Comma 5 6 2 2" xfId="2389"/>
    <cellStyle name="Comma 5 6 3" xfId="1743"/>
    <cellStyle name="Comma 5 7" xfId="561"/>
    <cellStyle name="Comma 5 7 2" xfId="1210"/>
    <cellStyle name="Comma 5 7 2 2" xfId="2541"/>
    <cellStyle name="Comma 5 7 3" xfId="1895"/>
    <cellStyle name="Comma 5 8" xfId="713"/>
    <cellStyle name="Comma 5 8 2" xfId="1362"/>
    <cellStyle name="Comma 5 8 2 2" xfId="2693"/>
    <cellStyle name="Comma 5 8 3" xfId="2047"/>
    <cellStyle name="Comma 5 9" xfId="753"/>
    <cellStyle name="Comma 5 9 2" xfId="2085"/>
    <cellStyle name="Comma 6" xfId="83"/>
    <cellStyle name="Comma 6 10" xfId="1395"/>
    <cellStyle name="Comma 6 10 2" xfId="2726"/>
    <cellStyle name="Comma 6 11" xfId="1434"/>
    <cellStyle name="Comma 6 2" xfId="137"/>
    <cellStyle name="Comma 6 2 2" xfId="290"/>
    <cellStyle name="Comma 6 2 2 2" xfId="939"/>
    <cellStyle name="Comma 6 2 2 2 2" xfId="2270"/>
    <cellStyle name="Comma 6 2 2 3" xfId="1624"/>
    <cellStyle name="Comma 6 2 3" xfId="442"/>
    <cellStyle name="Comma 6 2 3 2" xfId="1091"/>
    <cellStyle name="Comma 6 2 3 2 2" xfId="2422"/>
    <cellStyle name="Comma 6 2 3 3" xfId="1776"/>
    <cellStyle name="Comma 6 2 4" xfId="594"/>
    <cellStyle name="Comma 6 2 4 2" xfId="1243"/>
    <cellStyle name="Comma 6 2 4 2 2" xfId="2574"/>
    <cellStyle name="Comma 6 2 4 3" xfId="1928"/>
    <cellStyle name="Comma 6 2 5" xfId="787"/>
    <cellStyle name="Comma 6 2 5 2" xfId="2118"/>
    <cellStyle name="Comma 6 2 6" xfId="1472"/>
    <cellStyle name="Comma 6 3" xfId="176"/>
    <cellStyle name="Comma 6 3 2" xfId="328"/>
    <cellStyle name="Comma 6 3 2 2" xfId="977"/>
    <cellStyle name="Comma 6 3 2 2 2" xfId="2308"/>
    <cellStyle name="Comma 6 3 2 3" xfId="1662"/>
    <cellStyle name="Comma 6 3 3" xfId="480"/>
    <cellStyle name="Comma 6 3 3 2" xfId="1129"/>
    <cellStyle name="Comma 6 3 3 2 2" xfId="2460"/>
    <cellStyle name="Comma 6 3 3 3" xfId="1814"/>
    <cellStyle name="Comma 6 3 4" xfId="632"/>
    <cellStyle name="Comma 6 3 4 2" xfId="1281"/>
    <cellStyle name="Comma 6 3 4 2 2" xfId="2612"/>
    <cellStyle name="Comma 6 3 4 3" xfId="1966"/>
    <cellStyle name="Comma 6 3 5" xfId="825"/>
    <cellStyle name="Comma 6 3 5 2" xfId="2156"/>
    <cellStyle name="Comma 6 3 6" xfId="1510"/>
    <cellStyle name="Comma 6 4" xfId="214"/>
    <cellStyle name="Comma 6 4 2" xfId="366"/>
    <cellStyle name="Comma 6 4 2 2" xfId="1015"/>
    <cellStyle name="Comma 6 4 2 2 2" xfId="2346"/>
    <cellStyle name="Comma 6 4 2 3" xfId="1700"/>
    <cellStyle name="Comma 6 4 3" xfId="518"/>
    <cellStyle name="Comma 6 4 3 2" xfId="1167"/>
    <cellStyle name="Comma 6 4 3 2 2" xfId="2498"/>
    <cellStyle name="Comma 6 4 3 3" xfId="1852"/>
    <cellStyle name="Comma 6 4 4" xfId="670"/>
    <cellStyle name="Comma 6 4 4 2" xfId="1319"/>
    <cellStyle name="Comma 6 4 4 2 2" xfId="2650"/>
    <cellStyle name="Comma 6 4 4 3" xfId="2004"/>
    <cellStyle name="Comma 6 4 5" xfId="863"/>
    <cellStyle name="Comma 6 4 5 2" xfId="2194"/>
    <cellStyle name="Comma 6 4 6" xfId="1548"/>
    <cellStyle name="Comma 6 5" xfId="252"/>
    <cellStyle name="Comma 6 5 2" xfId="901"/>
    <cellStyle name="Comma 6 5 2 2" xfId="2232"/>
    <cellStyle name="Comma 6 5 3" xfId="1586"/>
    <cellStyle name="Comma 6 6" xfId="404"/>
    <cellStyle name="Comma 6 6 2" xfId="1053"/>
    <cellStyle name="Comma 6 6 2 2" xfId="2384"/>
    <cellStyle name="Comma 6 6 3" xfId="1738"/>
    <cellStyle name="Comma 6 7" xfId="556"/>
    <cellStyle name="Comma 6 7 2" xfId="1205"/>
    <cellStyle name="Comma 6 7 2 2" xfId="2536"/>
    <cellStyle name="Comma 6 7 3" xfId="1890"/>
    <cellStyle name="Comma 6 8" xfId="708"/>
    <cellStyle name="Comma 6 8 2" xfId="1357"/>
    <cellStyle name="Comma 6 8 2 2" xfId="2688"/>
    <cellStyle name="Comma 6 8 3" xfId="2042"/>
    <cellStyle name="Comma 6 9" xfId="748"/>
    <cellStyle name="Comma 6 9 2" xfId="2080"/>
    <cellStyle name="Comma 7" xfId="100"/>
    <cellStyle name="Comma 7 10" xfId="724"/>
    <cellStyle name="Comma 7 10 2" xfId="1373"/>
    <cellStyle name="Comma 7 10 2 2" xfId="2704"/>
    <cellStyle name="Comma 7 10 3" xfId="2058"/>
    <cellStyle name="Comma 7 11" xfId="764"/>
    <cellStyle name="Comma 7 11 2" xfId="2096"/>
    <cellStyle name="Comma 7 12" xfId="1411"/>
    <cellStyle name="Comma 7 12 2" xfId="2742"/>
    <cellStyle name="Comma 7 13" xfId="1450"/>
    <cellStyle name="Comma 7 2" xfId="107"/>
    <cellStyle name="Comma 7 2 10" xfId="1418"/>
    <cellStyle name="Comma 7 2 10 2" xfId="2749"/>
    <cellStyle name="Comma 7 2 11" xfId="1457"/>
    <cellStyle name="Comma 7 2 2" xfId="160"/>
    <cellStyle name="Comma 7 2 2 2" xfId="313"/>
    <cellStyle name="Comma 7 2 2 2 2" xfId="962"/>
    <cellStyle name="Comma 7 2 2 2 2 2" xfId="2293"/>
    <cellStyle name="Comma 7 2 2 2 3" xfId="1647"/>
    <cellStyle name="Comma 7 2 2 3" xfId="465"/>
    <cellStyle name="Comma 7 2 2 3 2" xfId="1114"/>
    <cellStyle name="Comma 7 2 2 3 2 2" xfId="2445"/>
    <cellStyle name="Comma 7 2 2 3 3" xfId="1799"/>
    <cellStyle name="Comma 7 2 2 4" xfId="617"/>
    <cellStyle name="Comma 7 2 2 4 2" xfId="1266"/>
    <cellStyle name="Comma 7 2 2 4 2 2" xfId="2597"/>
    <cellStyle name="Comma 7 2 2 4 3" xfId="1951"/>
    <cellStyle name="Comma 7 2 2 5" xfId="810"/>
    <cellStyle name="Comma 7 2 2 5 2" xfId="2141"/>
    <cellStyle name="Comma 7 2 2 6" xfId="1495"/>
    <cellStyle name="Comma 7 2 3" xfId="199"/>
    <cellStyle name="Comma 7 2 3 2" xfId="351"/>
    <cellStyle name="Comma 7 2 3 2 2" xfId="1000"/>
    <cellStyle name="Comma 7 2 3 2 2 2" xfId="2331"/>
    <cellStyle name="Comma 7 2 3 2 3" xfId="1685"/>
    <cellStyle name="Comma 7 2 3 3" xfId="503"/>
    <cellStyle name="Comma 7 2 3 3 2" xfId="1152"/>
    <cellStyle name="Comma 7 2 3 3 2 2" xfId="2483"/>
    <cellStyle name="Comma 7 2 3 3 3" xfId="1837"/>
    <cellStyle name="Comma 7 2 3 4" xfId="655"/>
    <cellStyle name="Comma 7 2 3 4 2" xfId="1304"/>
    <cellStyle name="Comma 7 2 3 4 2 2" xfId="2635"/>
    <cellStyle name="Comma 7 2 3 4 3" xfId="1989"/>
    <cellStyle name="Comma 7 2 3 5" xfId="848"/>
    <cellStyle name="Comma 7 2 3 5 2" xfId="2179"/>
    <cellStyle name="Comma 7 2 3 6" xfId="1533"/>
    <cellStyle name="Comma 7 2 4" xfId="237"/>
    <cellStyle name="Comma 7 2 4 2" xfId="389"/>
    <cellStyle name="Comma 7 2 4 2 2" xfId="1038"/>
    <cellStyle name="Comma 7 2 4 2 2 2" xfId="2369"/>
    <cellStyle name="Comma 7 2 4 2 3" xfId="1723"/>
    <cellStyle name="Comma 7 2 4 3" xfId="541"/>
    <cellStyle name="Comma 7 2 4 3 2" xfId="1190"/>
    <cellStyle name="Comma 7 2 4 3 2 2" xfId="2521"/>
    <cellStyle name="Comma 7 2 4 3 3" xfId="1875"/>
    <cellStyle name="Comma 7 2 4 4" xfId="693"/>
    <cellStyle name="Comma 7 2 4 4 2" xfId="1342"/>
    <cellStyle name="Comma 7 2 4 4 2 2" xfId="2673"/>
    <cellStyle name="Comma 7 2 4 4 3" xfId="2027"/>
    <cellStyle name="Comma 7 2 4 5" xfId="886"/>
    <cellStyle name="Comma 7 2 4 5 2" xfId="2217"/>
    <cellStyle name="Comma 7 2 4 6" xfId="1571"/>
    <cellStyle name="Comma 7 2 5" xfId="275"/>
    <cellStyle name="Comma 7 2 5 2" xfId="924"/>
    <cellStyle name="Comma 7 2 5 2 2" xfId="2255"/>
    <cellStyle name="Comma 7 2 5 3" xfId="1609"/>
    <cellStyle name="Comma 7 2 6" xfId="427"/>
    <cellStyle name="Comma 7 2 6 2" xfId="1076"/>
    <cellStyle name="Comma 7 2 6 2 2" xfId="2407"/>
    <cellStyle name="Comma 7 2 6 3" xfId="1761"/>
    <cellStyle name="Comma 7 2 7" xfId="579"/>
    <cellStyle name="Comma 7 2 7 2" xfId="1228"/>
    <cellStyle name="Comma 7 2 7 2 2" xfId="2559"/>
    <cellStyle name="Comma 7 2 7 3" xfId="1913"/>
    <cellStyle name="Comma 7 2 8" xfId="731"/>
    <cellStyle name="Comma 7 2 8 2" xfId="1380"/>
    <cellStyle name="Comma 7 2 8 2 2" xfId="2711"/>
    <cellStyle name="Comma 7 2 8 3" xfId="2065"/>
    <cellStyle name="Comma 7 2 9" xfId="771"/>
    <cellStyle name="Comma 7 2 9 2" xfId="2103"/>
    <cellStyle name="Comma 7 3" xfId="108"/>
    <cellStyle name="Comma 7 3 10" xfId="1419"/>
    <cellStyle name="Comma 7 3 10 2" xfId="2750"/>
    <cellStyle name="Comma 7 3 11" xfId="1458"/>
    <cellStyle name="Comma 7 3 2" xfId="161"/>
    <cellStyle name="Comma 7 3 2 2" xfId="314"/>
    <cellStyle name="Comma 7 3 2 2 2" xfId="963"/>
    <cellStyle name="Comma 7 3 2 2 2 2" xfId="2294"/>
    <cellStyle name="Comma 7 3 2 2 3" xfId="1648"/>
    <cellStyle name="Comma 7 3 2 3" xfId="466"/>
    <cellStyle name="Comma 7 3 2 3 2" xfId="1115"/>
    <cellStyle name="Comma 7 3 2 3 2 2" xfId="2446"/>
    <cellStyle name="Comma 7 3 2 3 3" xfId="1800"/>
    <cellStyle name="Comma 7 3 2 4" xfId="618"/>
    <cellStyle name="Comma 7 3 2 4 2" xfId="1267"/>
    <cellStyle name="Comma 7 3 2 4 2 2" xfId="2598"/>
    <cellStyle name="Comma 7 3 2 4 3" xfId="1952"/>
    <cellStyle name="Comma 7 3 2 5" xfId="811"/>
    <cellStyle name="Comma 7 3 2 5 2" xfId="2142"/>
    <cellStyle name="Comma 7 3 2 6" xfId="1496"/>
    <cellStyle name="Comma 7 3 3" xfId="200"/>
    <cellStyle name="Comma 7 3 3 2" xfId="352"/>
    <cellStyle name="Comma 7 3 3 2 2" xfId="1001"/>
    <cellStyle name="Comma 7 3 3 2 2 2" xfId="2332"/>
    <cellStyle name="Comma 7 3 3 2 3" xfId="1686"/>
    <cellStyle name="Comma 7 3 3 3" xfId="504"/>
    <cellStyle name="Comma 7 3 3 3 2" xfId="1153"/>
    <cellStyle name="Comma 7 3 3 3 2 2" xfId="2484"/>
    <cellStyle name="Comma 7 3 3 3 3" xfId="1838"/>
    <cellStyle name="Comma 7 3 3 4" xfId="656"/>
    <cellStyle name="Comma 7 3 3 4 2" xfId="1305"/>
    <cellStyle name="Comma 7 3 3 4 2 2" xfId="2636"/>
    <cellStyle name="Comma 7 3 3 4 3" xfId="1990"/>
    <cellStyle name="Comma 7 3 3 5" xfId="849"/>
    <cellStyle name="Comma 7 3 3 5 2" xfId="2180"/>
    <cellStyle name="Comma 7 3 3 6" xfId="1534"/>
    <cellStyle name="Comma 7 3 4" xfId="238"/>
    <cellStyle name="Comma 7 3 4 2" xfId="390"/>
    <cellStyle name="Comma 7 3 4 2 2" xfId="1039"/>
    <cellStyle name="Comma 7 3 4 2 2 2" xfId="2370"/>
    <cellStyle name="Comma 7 3 4 2 3" xfId="1724"/>
    <cellStyle name="Comma 7 3 4 3" xfId="542"/>
    <cellStyle name="Comma 7 3 4 3 2" xfId="1191"/>
    <cellStyle name="Comma 7 3 4 3 2 2" xfId="2522"/>
    <cellStyle name="Comma 7 3 4 3 3" xfId="1876"/>
    <cellStyle name="Comma 7 3 4 4" xfId="694"/>
    <cellStyle name="Comma 7 3 4 4 2" xfId="1343"/>
    <cellStyle name="Comma 7 3 4 4 2 2" xfId="2674"/>
    <cellStyle name="Comma 7 3 4 4 3" xfId="2028"/>
    <cellStyle name="Comma 7 3 4 5" xfId="887"/>
    <cellStyle name="Comma 7 3 4 5 2" xfId="2218"/>
    <cellStyle name="Comma 7 3 4 6" xfId="1572"/>
    <cellStyle name="Comma 7 3 5" xfId="276"/>
    <cellStyle name="Comma 7 3 5 2" xfId="925"/>
    <cellStyle name="Comma 7 3 5 2 2" xfId="2256"/>
    <cellStyle name="Comma 7 3 5 3" xfId="1610"/>
    <cellStyle name="Comma 7 3 6" xfId="428"/>
    <cellStyle name="Comma 7 3 6 2" xfId="1077"/>
    <cellStyle name="Comma 7 3 6 2 2" xfId="2408"/>
    <cellStyle name="Comma 7 3 6 3" xfId="1762"/>
    <cellStyle name="Comma 7 3 7" xfId="580"/>
    <cellStyle name="Comma 7 3 7 2" xfId="1229"/>
    <cellStyle name="Comma 7 3 7 2 2" xfId="2560"/>
    <cellStyle name="Comma 7 3 7 3" xfId="1914"/>
    <cellStyle name="Comma 7 3 8" xfId="732"/>
    <cellStyle name="Comma 7 3 8 2" xfId="1381"/>
    <cellStyle name="Comma 7 3 8 2 2" xfId="2712"/>
    <cellStyle name="Comma 7 3 8 3" xfId="2066"/>
    <cellStyle name="Comma 7 3 9" xfId="772"/>
    <cellStyle name="Comma 7 3 9 2" xfId="2104"/>
    <cellStyle name="Comma 7 4" xfId="153"/>
    <cellStyle name="Comma 7 4 2" xfId="306"/>
    <cellStyle name="Comma 7 4 2 2" xfId="955"/>
    <cellStyle name="Comma 7 4 2 2 2" xfId="2286"/>
    <cellStyle name="Comma 7 4 2 3" xfId="1640"/>
    <cellStyle name="Comma 7 4 3" xfId="458"/>
    <cellStyle name="Comma 7 4 3 2" xfId="1107"/>
    <cellStyle name="Comma 7 4 3 2 2" xfId="2438"/>
    <cellStyle name="Comma 7 4 3 3" xfId="1792"/>
    <cellStyle name="Comma 7 4 4" xfId="610"/>
    <cellStyle name="Comma 7 4 4 2" xfId="1259"/>
    <cellStyle name="Comma 7 4 4 2 2" xfId="2590"/>
    <cellStyle name="Comma 7 4 4 3" xfId="1944"/>
    <cellStyle name="Comma 7 4 5" xfId="803"/>
    <cellStyle name="Comma 7 4 5 2" xfId="2134"/>
    <cellStyle name="Comma 7 4 6" xfId="1488"/>
    <cellStyle name="Comma 7 5" xfId="192"/>
    <cellStyle name="Comma 7 5 2" xfId="344"/>
    <cellStyle name="Comma 7 5 2 2" xfId="993"/>
    <cellStyle name="Comma 7 5 2 2 2" xfId="2324"/>
    <cellStyle name="Comma 7 5 2 3" xfId="1678"/>
    <cellStyle name="Comma 7 5 3" xfId="496"/>
    <cellStyle name="Comma 7 5 3 2" xfId="1145"/>
    <cellStyle name="Comma 7 5 3 2 2" xfId="2476"/>
    <cellStyle name="Comma 7 5 3 3" xfId="1830"/>
    <cellStyle name="Comma 7 5 4" xfId="648"/>
    <cellStyle name="Comma 7 5 4 2" xfId="1297"/>
    <cellStyle name="Comma 7 5 4 2 2" xfId="2628"/>
    <cellStyle name="Comma 7 5 4 3" xfId="1982"/>
    <cellStyle name="Comma 7 5 5" xfId="841"/>
    <cellStyle name="Comma 7 5 5 2" xfId="2172"/>
    <cellStyle name="Comma 7 5 6" xfId="1526"/>
    <cellStyle name="Comma 7 6" xfId="230"/>
    <cellStyle name="Comma 7 6 2" xfId="382"/>
    <cellStyle name="Comma 7 6 2 2" xfId="1031"/>
    <cellStyle name="Comma 7 6 2 2 2" xfId="2362"/>
    <cellStyle name="Comma 7 6 2 3" xfId="1716"/>
    <cellStyle name="Comma 7 6 3" xfId="534"/>
    <cellStyle name="Comma 7 6 3 2" xfId="1183"/>
    <cellStyle name="Comma 7 6 3 2 2" xfId="2514"/>
    <cellStyle name="Comma 7 6 3 3" xfId="1868"/>
    <cellStyle name="Comma 7 6 4" xfId="686"/>
    <cellStyle name="Comma 7 6 4 2" xfId="1335"/>
    <cellStyle name="Comma 7 6 4 2 2" xfId="2666"/>
    <cellStyle name="Comma 7 6 4 3" xfId="2020"/>
    <cellStyle name="Comma 7 6 5" xfId="879"/>
    <cellStyle name="Comma 7 6 5 2" xfId="2210"/>
    <cellStyle name="Comma 7 6 6" xfId="1564"/>
    <cellStyle name="Comma 7 7" xfId="268"/>
    <cellStyle name="Comma 7 7 2" xfId="917"/>
    <cellStyle name="Comma 7 7 2 2" xfId="2248"/>
    <cellStyle name="Comma 7 7 3" xfId="1602"/>
    <cellStyle name="Comma 7 8" xfId="420"/>
    <cellStyle name="Comma 7 8 2" xfId="1069"/>
    <cellStyle name="Comma 7 8 2 2" xfId="2400"/>
    <cellStyle name="Comma 7 8 3" xfId="1754"/>
    <cellStyle name="Comma 7 9" xfId="572"/>
    <cellStyle name="Comma 7 9 2" xfId="1221"/>
    <cellStyle name="Comma 7 9 2 2" xfId="2552"/>
    <cellStyle name="Comma 7 9 3" xfId="1906"/>
    <cellStyle name="Comma 8" xfId="92"/>
    <cellStyle name="Comma 8 10" xfId="1403"/>
    <cellStyle name="Comma 8 10 2" xfId="2734"/>
    <cellStyle name="Comma 8 11" xfId="1442"/>
    <cellStyle name="Comma 8 2" xfId="145"/>
    <cellStyle name="Comma 8 2 2" xfId="298"/>
    <cellStyle name="Comma 8 2 2 2" xfId="947"/>
    <cellStyle name="Comma 8 2 2 2 2" xfId="2278"/>
    <cellStyle name="Comma 8 2 2 3" xfId="1632"/>
    <cellStyle name="Comma 8 2 3" xfId="450"/>
    <cellStyle name="Comma 8 2 3 2" xfId="1099"/>
    <cellStyle name="Comma 8 2 3 2 2" xfId="2430"/>
    <cellStyle name="Comma 8 2 3 3" xfId="1784"/>
    <cellStyle name="Comma 8 2 4" xfId="602"/>
    <cellStyle name="Comma 8 2 4 2" xfId="1251"/>
    <cellStyle name="Comma 8 2 4 2 2" xfId="2582"/>
    <cellStyle name="Comma 8 2 4 3" xfId="1936"/>
    <cellStyle name="Comma 8 2 5" xfId="795"/>
    <cellStyle name="Comma 8 2 5 2" xfId="2126"/>
    <cellStyle name="Comma 8 2 6" xfId="1480"/>
    <cellStyle name="Comma 8 3" xfId="184"/>
    <cellStyle name="Comma 8 3 2" xfId="336"/>
    <cellStyle name="Comma 8 3 2 2" xfId="985"/>
    <cellStyle name="Comma 8 3 2 2 2" xfId="2316"/>
    <cellStyle name="Comma 8 3 2 3" xfId="1670"/>
    <cellStyle name="Comma 8 3 3" xfId="488"/>
    <cellStyle name="Comma 8 3 3 2" xfId="1137"/>
    <cellStyle name="Comma 8 3 3 2 2" xfId="2468"/>
    <cellStyle name="Comma 8 3 3 3" xfId="1822"/>
    <cellStyle name="Comma 8 3 4" xfId="640"/>
    <cellStyle name="Comma 8 3 4 2" xfId="1289"/>
    <cellStyle name="Comma 8 3 4 2 2" xfId="2620"/>
    <cellStyle name="Comma 8 3 4 3" xfId="1974"/>
    <cellStyle name="Comma 8 3 5" xfId="833"/>
    <cellStyle name="Comma 8 3 5 2" xfId="2164"/>
    <cellStyle name="Comma 8 3 6" xfId="1518"/>
    <cellStyle name="Comma 8 4" xfId="222"/>
    <cellStyle name="Comma 8 4 2" xfId="374"/>
    <cellStyle name="Comma 8 4 2 2" xfId="1023"/>
    <cellStyle name="Comma 8 4 2 2 2" xfId="2354"/>
    <cellStyle name="Comma 8 4 2 3" xfId="1708"/>
    <cellStyle name="Comma 8 4 3" xfId="526"/>
    <cellStyle name="Comma 8 4 3 2" xfId="1175"/>
    <cellStyle name="Comma 8 4 3 2 2" xfId="2506"/>
    <cellStyle name="Comma 8 4 3 3" xfId="1860"/>
    <cellStyle name="Comma 8 4 4" xfId="678"/>
    <cellStyle name="Comma 8 4 4 2" xfId="1327"/>
    <cellStyle name="Comma 8 4 4 2 2" xfId="2658"/>
    <cellStyle name="Comma 8 4 4 3" xfId="2012"/>
    <cellStyle name="Comma 8 4 5" xfId="871"/>
    <cellStyle name="Comma 8 4 5 2" xfId="2202"/>
    <cellStyle name="Comma 8 4 6" xfId="1556"/>
    <cellStyle name="Comma 8 5" xfId="260"/>
    <cellStyle name="Comma 8 5 2" xfId="909"/>
    <cellStyle name="Comma 8 5 2 2" xfId="2240"/>
    <cellStyle name="Comma 8 5 3" xfId="1594"/>
    <cellStyle name="Comma 8 6" xfId="412"/>
    <cellStyle name="Comma 8 6 2" xfId="1061"/>
    <cellStyle name="Comma 8 6 2 2" xfId="2392"/>
    <cellStyle name="Comma 8 6 3" xfId="1746"/>
    <cellStyle name="Comma 8 7" xfId="564"/>
    <cellStyle name="Comma 8 7 2" xfId="1213"/>
    <cellStyle name="Comma 8 7 2 2" xfId="2544"/>
    <cellStyle name="Comma 8 7 3" xfId="1898"/>
    <cellStyle name="Comma 8 8" xfId="716"/>
    <cellStyle name="Comma 8 8 2" xfId="1365"/>
    <cellStyle name="Comma 8 8 2 2" xfId="2696"/>
    <cellStyle name="Comma 8 8 3" xfId="2050"/>
    <cellStyle name="Comma 8 9" xfId="756"/>
    <cellStyle name="Comma 8 9 2" xfId="2088"/>
    <cellStyle name="Comma 9" xfId="28"/>
    <cellStyle name="Comma 9 2" xfId="97"/>
    <cellStyle name="Comma 9 2 10" xfId="1408"/>
    <cellStyle name="Comma 9 2 10 2" xfId="2739"/>
    <cellStyle name="Comma 9 2 11" xfId="1447"/>
    <cellStyle name="Comma 9 2 2" xfId="150"/>
    <cellStyle name="Comma 9 2 2 2" xfId="303"/>
    <cellStyle name="Comma 9 2 2 2 2" xfId="952"/>
    <cellStyle name="Comma 9 2 2 2 2 2" xfId="2283"/>
    <cellStyle name="Comma 9 2 2 2 3" xfId="1637"/>
    <cellStyle name="Comma 9 2 2 3" xfId="455"/>
    <cellStyle name="Comma 9 2 2 3 2" xfId="1104"/>
    <cellStyle name="Comma 9 2 2 3 2 2" xfId="2435"/>
    <cellStyle name="Comma 9 2 2 3 3" xfId="1789"/>
    <cellStyle name="Comma 9 2 2 4" xfId="607"/>
    <cellStyle name="Comma 9 2 2 4 2" xfId="1256"/>
    <cellStyle name="Comma 9 2 2 4 2 2" xfId="2587"/>
    <cellStyle name="Comma 9 2 2 4 3" xfId="1941"/>
    <cellStyle name="Comma 9 2 2 5" xfId="800"/>
    <cellStyle name="Comma 9 2 2 5 2" xfId="2131"/>
    <cellStyle name="Comma 9 2 2 6" xfId="1485"/>
    <cellStyle name="Comma 9 2 3" xfId="189"/>
    <cellStyle name="Comma 9 2 3 2" xfId="341"/>
    <cellStyle name="Comma 9 2 3 2 2" xfId="990"/>
    <cellStyle name="Comma 9 2 3 2 2 2" xfId="2321"/>
    <cellStyle name="Comma 9 2 3 2 3" xfId="1675"/>
    <cellStyle name="Comma 9 2 3 3" xfId="493"/>
    <cellStyle name="Comma 9 2 3 3 2" xfId="1142"/>
    <cellStyle name="Comma 9 2 3 3 2 2" xfId="2473"/>
    <cellStyle name="Comma 9 2 3 3 3" xfId="1827"/>
    <cellStyle name="Comma 9 2 3 4" xfId="645"/>
    <cellStyle name="Comma 9 2 3 4 2" xfId="1294"/>
    <cellStyle name="Comma 9 2 3 4 2 2" xfId="2625"/>
    <cellStyle name="Comma 9 2 3 4 3" xfId="1979"/>
    <cellStyle name="Comma 9 2 3 5" xfId="838"/>
    <cellStyle name="Comma 9 2 3 5 2" xfId="2169"/>
    <cellStyle name="Comma 9 2 3 6" xfId="1523"/>
    <cellStyle name="Comma 9 2 4" xfId="227"/>
    <cellStyle name="Comma 9 2 4 2" xfId="379"/>
    <cellStyle name="Comma 9 2 4 2 2" xfId="1028"/>
    <cellStyle name="Comma 9 2 4 2 2 2" xfId="2359"/>
    <cellStyle name="Comma 9 2 4 2 3" xfId="1713"/>
    <cellStyle name="Comma 9 2 4 3" xfId="531"/>
    <cellStyle name="Comma 9 2 4 3 2" xfId="1180"/>
    <cellStyle name="Comma 9 2 4 3 2 2" xfId="2511"/>
    <cellStyle name="Comma 9 2 4 3 3" xfId="1865"/>
    <cellStyle name="Comma 9 2 4 4" xfId="683"/>
    <cellStyle name="Comma 9 2 4 4 2" xfId="1332"/>
    <cellStyle name="Comma 9 2 4 4 2 2" xfId="2663"/>
    <cellStyle name="Comma 9 2 4 4 3" xfId="2017"/>
    <cellStyle name="Comma 9 2 4 5" xfId="876"/>
    <cellStyle name="Comma 9 2 4 5 2" xfId="2207"/>
    <cellStyle name="Comma 9 2 4 6" xfId="1561"/>
    <cellStyle name="Comma 9 2 5" xfId="265"/>
    <cellStyle name="Comma 9 2 5 2" xfId="914"/>
    <cellStyle name="Comma 9 2 5 2 2" xfId="2245"/>
    <cellStyle name="Comma 9 2 5 3" xfId="1599"/>
    <cellStyle name="Comma 9 2 6" xfId="417"/>
    <cellStyle name="Comma 9 2 6 2" xfId="1066"/>
    <cellStyle name="Comma 9 2 6 2 2" xfId="2397"/>
    <cellStyle name="Comma 9 2 6 3" xfId="1751"/>
    <cellStyle name="Comma 9 2 7" xfId="569"/>
    <cellStyle name="Comma 9 2 7 2" xfId="1218"/>
    <cellStyle name="Comma 9 2 7 2 2" xfId="2549"/>
    <cellStyle name="Comma 9 2 7 3" xfId="1903"/>
    <cellStyle name="Comma 9 2 8" xfId="721"/>
    <cellStyle name="Comma 9 2 8 2" xfId="1370"/>
    <cellStyle name="Comma 9 2 8 2 2" xfId="2701"/>
    <cellStyle name="Comma 9 2 8 3" xfId="2055"/>
    <cellStyle name="Comma 9 2 9" xfId="761"/>
    <cellStyle name="Comma 9 2 9 2" xfId="2093"/>
    <cellStyle name="Explanatory Text 2" xfId="44"/>
    <cellStyle name="Good 2" xfId="35"/>
    <cellStyle name="Heading 1 2" xfId="31"/>
    <cellStyle name="Heading 2 2" xfId="32"/>
    <cellStyle name="Heading 3 2" xfId="33"/>
    <cellStyle name="Heading 4 2" xfId="34"/>
    <cellStyle name="Input 2" xfId="38"/>
    <cellStyle name="Linked Cell 2" xfId="41"/>
    <cellStyle name="Neutral 2" xfId="37"/>
    <cellStyle name="Normal" xfId="0" builtinId="0"/>
    <cellStyle name="Normal 10" xfId="26"/>
    <cellStyle name="Normal 10 2" xfId="123"/>
    <cellStyle name="Normal 10 3" xfId="163"/>
    <cellStyle name="Normal 10 4" xfId="122"/>
    <cellStyle name="Normal 11" xfId="124"/>
    <cellStyle name="Normal 11 2" xfId="774"/>
    <cellStyle name="Normal 12" xfId="734"/>
    <cellStyle name="Normal 12 2" xfId="735"/>
    <cellStyle name="Normal 13" xfId="1421"/>
    <cellStyle name="Normal 14" xfId="2752"/>
    <cellStyle name="Normal 15" xfId="2758"/>
    <cellStyle name="Normal 16" xfId="2753"/>
    <cellStyle name="Normal 18" xfId="2754"/>
    <cellStyle name="Normal 19" xfId="2755"/>
    <cellStyle name="Normal 2" xfId="3"/>
    <cellStyle name="Normal 2 2" xfId="4"/>
    <cellStyle name="Normal 2 2 2" xfId="15"/>
    <cellStyle name="Normal 2 2 2 2" xfId="24"/>
    <cellStyle name="Normal 2 2 3" xfId="16"/>
    <cellStyle name="Normal 2 2 4" xfId="70"/>
    <cellStyle name="Normal 2 3" xfId="5"/>
    <cellStyle name="Normal 2 4" xfId="23"/>
    <cellStyle name="Normal 20" xfId="2756"/>
    <cellStyle name="Normal 3" xfId="6"/>
    <cellStyle name="Normal 3 2" xfId="17"/>
    <cellStyle name="Normal 3 3" xfId="86"/>
    <cellStyle name="Normal 4" xfId="7"/>
    <cellStyle name="Normal 4 2" xfId="18"/>
    <cellStyle name="Normal 4 2 2" xfId="111"/>
    <cellStyle name="Normal 4 3" xfId="110"/>
    <cellStyle name="Normal 5" xfId="8"/>
    <cellStyle name="Normal 5 2" xfId="116"/>
    <cellStyle name="Normal 5 3" xfId="112"/>
    <cellStyle name="Normal 53" xfId="2757"/>
    <cellStyle name="Normal 6" xfId="9"/>
    <cellStyle name="Normal 6 2" xfId="117"/>
    <cellStyle name="Normal 6 3" xfId="113"/>
    <cellStyle name="Normal 7" xfId="10"/>
    <cellStyle name="Normal 7 2" xfId="19"/>
    <cellStyle name="Normal 7 2 2" xfId="118"/>
    <cellStyle name="Normal 7 3" xfId="114"/>
    <cellStyle name="Normal 8" xfId="11"/>
    <cellStyle name="Normal 8 2" xfId="119"/>
    <cellStyle name="Normal 8 3" xfId="115"/>
    <cellStyle name="Normal 9" xfId="25"/>
    <cellStyle name="Normal 9 2" xfId="121"/>
    <cellStyle name="Normal 9 3" xfId="120"/>
    <cellStyle name="Note" xfId="27" builtinId="10" customBuiltin="1"/>
    <cellStyle name="Output 2" xfId="39"/>
    <cellStyle name="Percent" xfId="1" builtinId="5"/>
    <cellStyle name="Percent 2" xfId="12"/>
    <cellStyle name="Percent 2 2" xfId="20"/>
    <cellStyle name="Percent 3" xfId="21"/>
    <cellStyle name="Title 2" xfId="30"/>
    <cellStyle name="Total 2" xfId="45"/>
    <cellStyle name="Warning Text 2" xfId="43"/>
  </cellStyles>
  <dxfs count="30">
    <dxf>
      <font>
        <b/>
        <i val="0"/>
        <strike val="0"/>
        <condense val="0"/>
        <extend val="0"/>
        <outline val="0"/>
        <shadow val="0"/>
        <u val="none"/>
        <vertAlign val="baseline"/>
        <sz val="11"/>
        <color rgb="FFC00000"/>
        <name val="Calibri"/>
        <scheme val="minor"/>
      </font>
      <numFmt numFmtId="2" formatCode="0.00"/>
      <fill>
        <patternFill patternType="solid">
          <fgColor indexed="64"/>
          <bgColor theme="3" tint="0.79998168889431442"/>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i val="0"/>
        <strike val="0"/>
        <condense val="0"/>
        <extend val="0"/>
        <outline val="0"/>
        <shadow val="0"/>
        <u val="none"/>
        <vertAlign val="baseline"/>
        <sz val="11"/>
        <color rgb="FFC00000"/>
        <name val="Calibri"/>
        <scheme val="minor"/>
      </font>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C00000"/>
        <name val="Calibri"/>
        <scheme val="minor"/>
      </font>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C00000"/>
        <name val="Calibri"/>
        <scheme val="minor"/>
      </font>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C00000"/>
        <name val="Calibri"/>
        <scheme val="minor"/>
      </font>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C00000"/>
        <name val="Calibri"/>
        <scheme val="minor"/>
      </font>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C00000"/>
        <name val="Calibri"/>
        <scheme val="minor"/>
      </font>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6" formatCode="_(* #,##0_);_(* \(#,##0\);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C00000"/>
        <name val="Calibri"/>
        <scheme val="minor"/>
      </font>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C00000"/>
        <name val="Calibri"/>
        <scheme val="minor"/>
      </font>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C00000"/>
        <name val="Calibri"/>
        <scheme val="minor"/>
      </font>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6" formatCode="_(* #,##0_);_(* \(#,##0\);_(*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C00000"/>
        <name val="Calibri"/>
        <scheme val="minor"/>
      </font>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5" formatCode="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scheme val="minor"/>
      </font>
      <fill>
        <patternFill patternType="solid">
          <fgColor theme="8" tint="0.79998168889431442"/>
          <bgColor theme="8" tint="0.79998168889431442"/>
        </patternFill>
      </fill>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scheme val="minor"/>
      </font>
      <fill>
        <patternFill patternType="solid">
          <fgColor theme="8" tint="0.79998168889431442"/>
          <bgColor theme="8" tint="0.79998168889431442"/>
        </patternFill>
      </fill>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scheme val="minor"/>
      </font>
      <fill>
        <patternFill patternType="solid">
          <fgColor theme="8" tint="0.79998168889431442"/>
          <bgColor theme="8" tint="0.79998168889431442"/>
        </patternFill>
      </fill>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scheme val="minor"/>
      </font>
      <fill>
        <patternFill patternType="solid">
          <fgColor theme="8" tint="0.79998168889431442"/>
          <bgColor theme="8" tint="0.79998168889431442"/>
        </patternFill>
      </fill>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scheme val="minor"/>
      </font>
      <fill>
        <patternFill patternType="solid">
          <fgColor theme="8" tint="0.79998168889431442"/>
          <bgColor theme="8" tint="0.79998168889431442"/>
        </patternFill>
      </fill>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bottom style="thin">
          <color indexed="64"/>
        </bottom>
      </border>
    </dxf>
    <dxf>
      <border outline="0">
        <bottom style="thin">
          <color indexed="64"/>
        </bottom>
      </border>
    </dxf>
    <dxf>
      <font>
        <strike val="0"/>
        <outline val="0"/>
        <shadow val="0"/>
        <u val="none"/>
        <vertAlign val="baseline"/>
        <sz val="11"/>
        <color auto="1"/>
        <name val="Calibri"/>
        <scheme val="minor"/>
      </font>
      <fill>
        <patternFill patternType="solid">
          <fgColor indexed="64"/>
          <bgColor theme="3" tint="0.79998168889431442"/>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externalLink" Target="externalLinks/externalLink13.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16.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externalLink" Target="externalLinks/externalLink15.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24"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externalLink" Target="externalLinks/externalLink10.xml"/><Relationship Id="rId23" Type="http://schemas.microsoft.com/office/2007/relationships/slicerCache" Target="slicerCaches/slicerCache2.xml"/><Relationship Id="rId28" Type="http://schemas.openxmlformats.org/officeDocument/2006/relationships/calcChain" Target="calcChain.xml"/><Relationship Id="rId10" Type="http://schemas.openxmlformats.org/officeDocument/2006/relationships/externalLink" Target="externalLinks/externalLink5.xml"/><Relationship Id="rId19" Type="http://schemas.openxmlformats.org/officeDocument/2006/relationships/externalLink" Target="externalLinks/externalLink14.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 Id="rId22" Type="http://schemas.microsoft.com/office/2007/relationships/slicerCache" Target="slicerCaches/slicerCache1.xml"/><Relationship Id="rId27"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3</xdr:col>
      <xdr:colOff>547200</xdr:colOff>
      <xdr:row>3</xdr:row>
      <xdr:rowOff>30975</xdr:rowOff>
    </xdr:to>
    <mc:AlternateContent xmlns:mc="http://schemas.openxmlformats.org/markup-compatibility/2006" xmlns:sle15="http://schemas.microsoft.com/office/drawing/2012/slicer">
      <mc:Choice Requires="sle15">
        <xdr:graphicFrame macro="">
          <xdr:nvGraphicFramePr>
            <xdr:cNvPr id="2" name="Zona"/>
            <xdr:cNvGraphicFramePr/>
          </xdr:nvGraphicFramePr>
          <xdr:xfrm>
            <a:off x="0" y="0"/>
            <a:ext cx="0" cy="0"/>
          </xdr:xfrm>
          <a:graphic>
            <a:graphicData uri="http://schemas.microsoft.com/office/drawing/2010/slicer">
              <sle:slicer xmlns:sle="http://schemas.microsoft.com/office/drawing/2010/slicer" name="Zona"/>
            </a:graphicData>
          </a:graphic>
        </xdr:graphicFrame>
      </mc:Choice>
      <mc:Fallback xmlns="">
        <xdr:sp macro="" textlink="">
          <xdr:nvSpPr>
            <xdr:cNvPr id="0" name=""/>
            <xdr:cNvSpPr>
              <a:spLocks noTextEdit="1"/>
            </xdr:cNvSpPr>
          </xdr:nvSpPr>
          <xdr:spPr>
            <a:xfrm>
              <a:off x="0" y="0"/>
              <a:ext cx="2376000" cy="6120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9524</xdr:colOff>
      <xdr:row>4</xdr:row>
      <xdr:rowOff>0</xdr:rowOff>
    </xdr:from>
    <xdr:to>
      <xdr:col>2</xdr:col>
      <xdr:colOff>552449</xdr:colOff>
      <xdr:row>17</xdr:row>
      <xdr:rowOff>47625</xdr:rowOff>
    </xdr:to>
    <mc:AlternateContent xmlns:mc="http://schemas.openxmlformats.org/markup-compatibility/2006" xmlns:sle15="http://schemas.microsoft.com/office/drawing/2012/slicer">
      <mc:Choice Requires="sle15">
        <xdr:graphicFrame macro="">
          <xdr:nvGraphicFramePr>
            <xdr:cNvPr id="3" name="Filial"/>
            <xdr:cNvGraphicFramePr/>
          </xdr:nvGraphicFramePr>
          <xdr:xfrm>
            <a:off x="0" y="0"/>
            <a:ext cx="0" cy="0"/>
          </xdr:xfrm>
          <a:graphic>
            <a:graphicData uri="http://schemas.microsoft.com/office/drawing/2010/slicer">
              <sle:slicer xmlns:sle="http://schemas.microsoft.com/office/drawing/2010/slicer" name="Filial"/>
            </a:graphicData>
          </a:graphic>
        </xdr:graphicFrame>
      </mc:Choice>
      <mc:Fallback xmlns="">
        <xdr:sp macro="" textlink="">
          <xdr:nvSpPr>
            <xdr:cNvPr id="0" name=""/>
            <xdr:cNvSpPr>
              <a:spLocks noTextEdit="1"/>
            </xdr:cNvSpPr>
          </xdr:nvSpPr>
          <xdr:spPr>
            <a:xfrm>
              <a:off x="9524" y="790575"/>
              <a:ext cx="1762125" cy="25336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200024</xdr:colOff>
      <xdr:row>0</xdr:row>
      <xdr:rowOff>0</xdr:rowOff>
    </xdr:from>
    <xdr:to>
      <xdr:col>6</xdr:col>
      <xdr:colOff>139874</xdr:colOff>
      <xdr:row>3</xdr:row>
      <xdr:rowOff>30975</xdr:rowOff>
    </xdr:to>
    <mc:AlternateContent xmlns:mc="http://schemas.openxmlformats.org/markup-compatibility/2006" xmlns:sle15="http://schemas.microsoft.com/office/drawing/2012/slicer">
      <mc:Choice Requires="sle15">
        <xdr:graphicFrame macro="">
          <xdr:nvGraphicFramePr>
            <xdr:cNvPr id="4" name="Vəzifə 1"/>
            <xdr:cNvGraphicFramePr/>
          </xdr:nvGraphicFramePr>
          <xdr:xfrm>
            <a:off x="0" y="0"/>
            <a:ext cx="0" cy="0"/>
          </xdr:xfrm>
          <a:graphic>
            <a:graphicData uri="http://schemas.microsoft.com/office/drawing/2010/slicer">
              <sle:slicer xmlns:sle="http://schemas.microsoft.com/office/drawing/2010/slicer" name="Vəzifə 1"/>
            </a:graphicData>
          </a:graphic>
        </xdr:graphicFrame>
      </mc:Choice>
      <mc:Fallback xmlns="">
        <xdr:sp macro="" textlink="">
          <xdr:nvSpPr>
            <xdr:cNvPr id="0" name=""/>
            <xdr:cNvSpPr>
              <a:spLocks noTextEdit="1"/>
            </xdr:cNvSpPr>
          </xdr:nvSpPr>
          <xdr:spPr>
            <a:xfrm>
              <a:off x="2590799" y="0"/>
              <a:ext cx="2664000" cy="6120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uralse/AppData/Local/Microsoft/Windows/Temporary%20Internet%20Files/Content.Outlook/QA8Y26IR/Copy%20of%20REYTINQ%202019%20son.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NarminGi/AppData/Local/Microsoft/Windows/Temporary%20Internet%20Files/Content.Outlook/9JW7AU0J/Done%20tasks%2031.10.2017/reytinq%20LO.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ilgaro/AppData/Roaming/Microsoft/Excel/Done%20tasks%2031.08.2017/KOS_Mikro_Istehlak_KR_Portfel_NEW_31%2007%202017.xlsb"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NarminGi/AppData/Local/Microsoft/Windows/Temporary%20Internet%20Files/Content.Outlook/9JW7AU0J/Done%20tasks%2030.11.2017/KOS_Mikro_KR_Portfel_NEW_30%2011%202017.xlsb"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ilgaro/AppData/Roaming/Microsoft/Excel/reyting%20avqustplan%20say%20isci%20reytinqle.xlsb"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NarminGi/AppData/Local/Microsoft/Windows/Temporary%20Internet%20Files/Content.Outlook/9JW7AU0J/Done%20tasks%2030.11.2017/KOS_Mikro_KR_Portfel_NEW_31%2010%202017.xlsb"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ilgaro/AppData/Roaming/Microsoft/Excel/Done%20tasks%2030.09.2017/neticeler-lo.xlsb"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NarminGi/AppData/Local/Microsoft/Windows/Temporary%20Internet%20Files/Content.Outlook/9JW7AU0J/Done%20tasks%2031.10.2017/KOS_Mikro_KR_Portfel_NEW_31%2008%202017.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arminGi/AppData/Local/Microsoft/Windows/Temporary%20Internet%20Files/Content.Outlook/9JW7AU0J/Done%20tasks%2030.11.2017/Qaliq%20portfe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ilgaro/AppData/Roaming/Microsoft/Excel/reyting%20avqust.xlsb"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ilgaro/AppData/Roaming/Microsoft/Excel/neticeler-losent.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NarminGi/AppData/Local/Microsoft/Windows/Temporary%20Internet%20Files/Content.Outlook/9JW7AU0J/Done%20tasks%2031.10.2017/neticeler-lo.xlsb"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NarminGi/AppData/Local/Microsoft/Windows/Temporary%20Internet%20Files/Content.Outlook/9JW7AU0J/BOOK/MAASH/SENTYABR/Salary%20SENTYABR.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ilgaro/AppData/Roaming/Microsoft/Excel/KOS_Mikro_KR_Portfel_NEW_21%2009%202017.xlsb"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turalse/AppData/Local/Microsoft/Windows/Temporary%20Internet%20Files/Content.Outlook/QA8Y26IR/BOOK/MAASH/AVQUST/Emek%20haqqi%20base%20AVQUST%202018.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NarminGi/AppData/Local/Microsoft/Windows/Temporary%20Internet%20Files/Content.Outlook/9JW7AU0J/Done%20tasks%2030.11.2017/neticeler-lo.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 sep"/>
      <sheetName val="reg sep"/>
      <sheetName val="Sheet1 (2)"/>
      <sheetName val="Yeni reytinq"/>
      <sheetName val="Yeni reytinq avsent"/>
      <sheetName val="Mail 18.09"/>
      <sheetName val="Mail 19.09"/>
      <sheetName val="Mail 18.09 orta say"/>
      <sheetName val="Mail 20.09 avqustla"/>
      <sheetName val="YANVAR"/>
      <sheetName val="Neticeler filial"/>
      <sheetName val="Neticeler isci"/>
      <sheetName val="test"/>
      <sheetName val="ab (2)"/>
      <sheetName val="reg (2)"/>
      <sheetName val="Sheet1"/>
      <sheetName val="Sheet5"/>
      <sheetName val="Vidachi%20kreditov%20za%20perio"/>
      <sheetName val="Sheet2"/>
      <sheetName val="Sheet3"/>
      <sheetName val="Sheet7"/>
      <sheetName val="vidaca"/>
      <sheetName val="Sheet4"/>
      <sheetName val="reg (3)"/>
      <sheetName val="ab (dec)"/>
      <sheetName val="Vidachi%20kreditov%20za%20p (3)"/>
      <sheetName val="Sheet8"/>
      <sheetName val="Vidachi%20kreditov%20za%20p (2)"/>
      <sheetName val="TOTAL"/>
      <sheetName val="PORTFEL"/>
      <sheetName val="GECIKME"/>
      <sheetName val="SLO"/>
      <sheetName val="KM ABSERON"/>
      <sheetName val="KM REGİON"/>
      <sheetName val="KM YEKUN"/>
      <sheetName val="Sheet11"/>
      <sheetName val="Reytinq"/>
      <sheetName val="BANK ÜZRƏ"/>
    </sheetNames>
    <sheetDataSet>
      <sheetData sheetId="0">
        <row r="5">
          <cell r="F5" t="str">
            <v>  AHMADLI</v>
          </cell>
          <cell r="K5">
            <v>6</v>
          </cell>
          <cell r="N5">
            <v>34000</v>
          </cell>
          <cell r="S5">
            <v>12</v>
          </cell>
          <cell r="V5">
            <v>68000</v>
          </cell>
          <cell r="AA5">
            <v>16</v>
          </cell>
          <cell r="AD5">
            <v>84000</v>
          </cell>
          <cell r="AI5">
            <v>18</v>
          </cell>
          <cell r="AJ5">
            <v>24</v>
          </cell>
          <cell r="AL5">
            <v>84000</v>
          </cell>
          <cell r="AQ5">
            <v>0</v>
          </cell>
          <cell r="AR5">
            <v>24</v>
          </cell>
        </row>
        <row r="6">
          <cell r="F6" t="str">
            <v>Hasanov Zaur Huseyn</v>
          </cell>
          <cell r="G6">
            <v>42865</v>
          </cell>
          <cell r="J6">
            <v>21</v>
          </cell>
          <cell r="K6">
            <v>3</v>
          </cell>
          <cell r="L6">
            <v>3.3870967741935485</v>
          </cell>
          <cell r="M6">
            <v>0.88571428571428568</v>
          </cell>
          <cell r="N6">
            <v>27500</v>
          </cell>
          <cell r="O6">
            <v>8467.7419354838712</v>
          </cell>
          <cell r="P6">
            <v>3.2476190476190476</v>
          </cell>
          <cell r="Q6">
            <v>2.0666666666666664</v>
          </cell>
          <cell r="R6">
            <v>50</v>
          </cell>
          <cell r="S6">
            <v>4</v>
          </cell>
          <cell r="T6">
            <v>8</v>
          </cell>
          <cell r="U6">
            <v>0.5</v>
          </cell>
          <cell r="V6">
            <v>22000</v>
          </cell>
          <cell r="W6">
            <v>20000</v>
          </cell>
          <cell r="X6">
            <v>1.1000000000000001</v>
          </cell>
          <cell r="Y6">
            <v>0.8</v>
          </cell>
          <cell r="Z6">
            <v>81</v>
          </cell>
          <cell r="AA6">
            <v>10</v>
          </cell>
          <cell r="AB6">
            <v>10</v>
          </cell>
          <cell r="AC6">
            <v>1</v>
          </cell>
          <cell r="AD6">
            <v>65000</v>
          </cell>
          <cell r="AE6">
            <v>25000</v>
          </cell>
          <cell r="AF6">
            <v>2.6</v>
          </cell>
          <cell r="AG6">
            <v>1.8</v>
          </cell>
          <cell r="AH6">
            <v>111</v>
          </cell>
          <cell r="AI6">
            <v>9</v>
          </cell>
          <cell r="AJ6">
            <v>12</v>
          </cell>
          <cell r="AK6">
            <v>0.75</v>
          </cell>
          <cell r="AL6">
            <v>36500</v>
          </cell>
          <cell r="AM6">
            <v>30000</v>
          </cell>
          <cell r="AN6">
            <v>1.2166666666666666</v>
          </cell>
          <cell r="AO6">
            <v>0.98333333333333328</v>
          </cell>
          <cell r="AP6">
            <v>140</v>
          </cell>
          <cell r="AQ6">
            <v>0</v>
          </cell>
          <cell r="AR6">
            <v>12</v>
          </cell>
        </row>
        <row r="7">
          <cell r="F7" t="str">
            <v>Mammadov Rasad Asif</v>
          </cell>
          <cell r="G7">
            <v>42866</v>
          </cell>
          <cell r="J7">
            <v>20</v>
          </cell>
          <cell r="K7">
            <v>3</v>
          </cell>
          <cell r="L7">
            <v>3.225806451612903</v>
          </cell>
          <cell r="M7">
            <v>0.93</v>
          </cell>
          <cell r="N7">
            <v>6500</v>
          </cell>
          <cell r="O7">
            <v>8064.5161290322585</v>
          </cell>
          <cell r="P7">
            <v>0.80599999999999994</v>
          </cell>
          <cell r="Q7">
            <v>0.86799999999999999</v>
          </cell>
          <cell r="R7">
            <v>49</v>
          </cell>
          <cell r="S7">
            <v>8</v>
          </cell>
          <cell r="T7">
            <v>8</v>
          </cell>
          <cell r="U7">
            <v>1</v>
          </cell>
          <cell r="V7">
            <v>46000</v>
          </cell>
          <cell r="W7">
            <v>20000</v>
          </cell>
          <cell r="X7">
            <v>2.2999999999999998</v>
          </cell>
          <cell r="Y7">
            <v>1.65</v>
          </cell>
          <cell r="Z7">
            <v>80</v>
          </cell>
          <cell r="AA7">
            <v>6</v>
          </cell>
          <cell r="AB7">
            <v>10</v>
          </cell>
          <cell r="AC7">
            <v>0.6</v>
          </cell>
          <cell r="AD7">
            <v>19000</v>
          </cell>
          <cell r="AE7">
            <v>25000</v>
          </cell>
          <cell r="AF7">
            <v>0.76</v>
          </cell>
          <cell r="AG7">
            <v>0.67999999999999994</v>
          </cell>
          <cell r="AH7">
            <v>110</v>
          </cell>
          <cell r="AI7">
            <v>9</v>
          </cell>
          <cell r="AJ7">
            <v>12</v>
          </cell>
          <cell r="AK7">
            <v>0.75</v>
          </cell>
          <cell r="AL7">
            <v>47500</v>
          </cell>
          <cell r="AM7">
            <v>30000</v>
          </cell>
          <cell r="AN7">
            <v>1.5833333333333333</v>
          </cell>
          <cell r="AO7">
            <v>1.1666666666666665</v>
          </cell>
          <cell r="AP7">
            <v>139</v>
          </cell>
          <cell r="AQ7">
            <v>0</v>
          </cell>
          <cell r="AR7">
            <v>12</v>
          </cell>
        </row>
        <row r="8">
          <cell r="F8" t="str">
            <v>  AZADLIQ</v>
          </cell>
          <cell r="K8">
            <v>3</v>
          </cell>
          <cell r="N8">
            <v>13500</v>
          </cell>
          <cell r="Q8">
            <v>0</v>
          </cell>
          <cell r="S8">
            <v>10</v>
          </cell>
          <cell r="V8">
            <v>51500</v>
          </cell>
          <cell r="AA8">
            <v>3</v>
          </cell>
          <cell r="AD8">
            <v>11800</v>
          </cell>
          <cell r="AI8">
            <v>5</v>
          </cell>
          <cell r="AJ8">
            <v>12</v>
          </cell>
          <cell r="AL8">
            <v>45500</v>
          </cell>
          <cell r="AQ8">
            <v>0</v>
          </cell>
          <cell r="AR8">
            <v>12</v>
          </cell>
        </row>
        <row r="9">
          <cell r="F9" t="str">
            <v>Amirov Elchin Mazahir</v>
          </cell>
          <cell r="G9">
            <v>42879</v>
          </cell>
          <cell r="J9">
            <v>7</v>
          </cell>
          <cell r="K9">
            <v>0</v>
          </cell>
          <cell r="L9">
            <v>1.129032258064516</v>
          </cell>
          <cell r="M9">
            <v>0</v>
          </cell>
          <cell r="N9">
            <v>0</v>
          </cell>
          <cell r="O9">
            <v>2822.5806451612907</v>
          </cell>
          <cell r="P9">
            <v>0</v>
          </cell>
          <cell r="Q9">
            <v>0</v>
          </cell>
          <cell r="R9">
            <v>36</v>
          </cell>
          <cell r="S9">
            <v>4</v>
          </cell>
          <cell r="T9">
            <v>8</v>
          </cell>
          <cell r="U9">
            <v>0.5</v>
          </cell>
          <cell r="V9">
            <v>19500</v>
          </cell>
          <cell r="W9">
            <v>20000</v>
          </cell>
          <cell r="X9">
            <v>0.97499999999999998</v>
          </cell>
          <cell r="Y9">
            <v>0.73750000000000004</v>
          </cell>
          <cell r="Z9">
            <v>67</v>
          </cell>
          <cell r="AA9">
            <v>3</v>
          </cell>
          <cell r="AB9">
            <v>10</v>
          </cell>
          <cell r="AC9">
            <v>0.3</v>
          </cell>
          <cell r="AD9">
            <v>11800</v>
          </cell>
          <cell r="AE9">
            <v>25000</v>
          </cell>
          <cell r="AF9">
            <v>0.47199999999999998</v>
          </cell>
          <cell r="AG9">
            <v>0.38600000000000001</v>
          </cell>
          <cell r="AH9">
            <v>97</v>
          </cell>
          <cell r="AI9">
            <v>5</v>
          </cell>
          <cell r="AJ9">
            <v>12</v>
          </cell>
          <cell r="AK9">
            <v>0.41666666666666669</v>
          </cell>
          <cell r="AL9">
            <v>45500</v>
          </cell>
          <cell r="AM9">
            <v>30000</v>
          </cell>
          <cell r="AN9">
            <v>1.5166666666666666</v>
          </cell>
          <cell r="AO9">
            <v>0.96666666666666667</v>
          </cell>
          <cell r="AP9">
            <v>126</v>
          </cell>
          <cell r="AQ9">
            <v>0</v>
          </cell>
          <cell r="AR9">
            <v>12</v>
          </cell>
        </row>
        <row r="10">
          <cell r="F10" t="str">
            <v xml:space="preserve">  AGA NEMATULLA</v>
          </cell>
          <cell r="K10">
            <v>3</v>
          </cell>
          <cell r="N10">
            <v>13500</v>
          </cell>
          <cell r="Q10">
            <v>0</v>
          </cell>
          <cell r="S10">
            <v>6</v>
          </cell>
          <cell r="V10">
            <v>32000</v>
          </cell>
          <cell r="AA10">
            <v>9</v>
          </cell>
          <cell r="AD10">
            <v>73500</v>
          </cell>
          <cell r="AI10">
            <v>5</v>
          </cell>
          <cell r="AJ10">
            <v>12</v>
          </cell>
          <cell r="AL10">
            <v>25500</v>
          </cell>
          <cell r="AQ10">
            <v>0</v>
          </cell>
          <cell r="AR10">
            <v>12</v>
          </cell>
        </row>
        <row r="11">
          <cell r="F11" t="str">
            <v>Zeynalov Emil Hasanqulu</v>
          </cell>
          <cell r="G11">
            <v>42858</v>
          </cell>
          <cell r="J11">
            <v>28</v>
          </cell>
          <cell r="K11">
            <v>3</v>
          </cell>
          <cell r="L11">
            <v>4.5161290322580641</v>
          </cell>
          <cell r="M11">
            <v>0.66428571428571437</v>
          </cell>
          <cell r="N11">
            <v>13500</v>
          </cell>
          <cell r="O11">
            <v>11290.322580645163</v>
          </cell>
          <cell r="P11">
            <v>1.1957142857142855</v>
          </cell>
          <cell r="Q11">
            <v>0.92999999999999994</v>
          </cell>
          <cell r="R11">
            <v>57</v>
          </cell>
          <cell r="S11">
            <v>6</v>
          </cell>
          <cell r="T11">
            <v>8</v>
          </cell>
          <cell r="U11">
            <v>0.75</v>
          </cell>
          <cell r="V11">
            <v>32000</v>
          </cell>
          <cell r="W11">
            <v>20000</v>
          </cell>
          <cell r="X11">
            <v>1.6</v>
          </cell>
          <cell r="Y11">
            <v>1.175</v>
          </cell>
          <cell r="Z11">
            <v>88</v>
          </cell>
          <cell r="AA11">
            <v>9</v>
          </cell>
          <cell r="AB11">
            <v>10</v>
          </cell>
          <cell r="AC11">
            <v>0.9</v>
          </cell>
          <cell r="AD11">
            <v>73500</v>
          </cell>
          <cell r="AE11">
            <v>25000</v>
          </cell>
          <cell r="AF11">
            <v>2.94</v>
          </cell>
          <cell r="AG11">
            <v>1.92</v>
          </cell>
          <cell r="AH11">
            <v>118</v>
          </cell>
          <cell r="AI11">
            <v>5</v>
          </cell>
          <cell r="AJ11">
            <v>12</v>
          </cell>
          <cell r="AK11">
            <v>0.41666666666666669</v>
          </cell>
          <cell r="AL11">
            <v>25500</v>
          </cell>
          <cell r="AM11">
            <v>30000</v>
          </cell>
          <cell r="AN11">
            <v>0.85</v>
          </cell>
          <cell r="AO11">
            <v>0.6333333333333333</v>
          </cell>
          <cell r="AP11">
            <v>147</v>
          </cell>
          <cell r="AQ11">
            <v>0</v>
          </cell>
          <cell r="AR11">
            <v>12</v>
          </cell>
        </row>
        <row r="12">
          <cell r="F12" t="str">
            <v>  AZNEFT</v>
          </cell>
          <cell r="K12">
            <v>3</v>
          </cell>
          <cell r="N12">
            <v>15500</v>
          </cell>
          <cell r="Q12">
            <v>0</v>
          </cell>
          <cell r="S12">
            <v>6</v>
          </cell>
          <cell r="V12">
            <v>25000</v>
          </cell>
          <cell r="AA12">
            <v>6</v>
          </cell>
          <cell r="AD12">
            <v>22000</v>
          </cell>
          <cell r="AI12">
            <v>11</v>
          </cell>
          <cell r="AJ12">
            <v>24</v>
          </cell>
          <cell r="AL12">
            <v>56500</v>
          </cell>
          <cell r="AQ12">
            <v>0</v>
          </cell>
          <cell r="AR12">
            <v>24</v>
          </cell>
        </row>
        <row r="13">
          <cell r="F13" t="str">
            <v>Asgarov Huseyn Asgar</v>
          </cell>
          <cell r="G13">
            <v>42866</v>
          </cell>
          <cell r="J13">
            <v>20</v>
          </cell>
          <cell r="K13">
            <v>2</v>
          </cell>
          <cell r="L13">
            <v>3.225806451612903</v>
          </cell>
          <cell r="M13">
            <v>0.62</v>
          </cell>
          <cell r="N13">
            <v>14000</v>
          </cell>
          <cell r="O13">
            <v>8064.5161290322585</v>
          </cell>
          <cell r="P13">
            <v>1.736</v>
          </cell>
          <cell r="Q13">
            <v>1.1779999999999999</v>
          </cell>
          <cell r="R13">
            <v>49</v>
          </cell>
          <cell r="S13">
            <v>2</v>
          </cell>
          <cell r="T13">
            <v>8</v>
          </cell>
          <cell r="U13">
            <v>0.25</v>
          </cell>
          <cell r="V13">
            <v>5500</v>
          </cell>
          <cell r="W13">
            <v>20000</v>
          </cell>
          <cell r="X13">
            <v>0.27500000000000002</v>
          </cell>
          <cell r="Y13">
            <v>0.26250000000000001</v>
          </cell>
          <cell r="Z13">
            <v>80</v>
          </cell>
          <cell r="AA13">
            <v>3</v>
          </cell>
          <cell r="AB13">
            <v>10</v>
          </cell>
          <cell r="AC13">
            <v>0.3</v>
          </cell>
          <cell r="AD13">
            <v>12500</v>
          </cell>
          <cell r="AE13">
            <v>25000</v>
          </cell>
          <cell r="AF13">
            <v>0.5</v>
          </cell>
          <cell r="AG13">
            <v>0.4</v>
          </cell>
          <cell r="AH13">
            <v>110</v>
          </cell>
          <cell r="AI13">
            <v>5</v>
          </cell>
          <cell r="AJ13">
            <v>12</v>
          </cell>
          <cell r="AK13">
            <v>0.41666666666666669</v>
          </cell>
          <cell r="AL13">
            <v>13000</v>
          </cell>
          <cell r="AM13">
            <v>30000</v>
          </cell>
          <cell r="AN13">
            <v>0.43333333333333335</v>
          </cell>
          <cell r="AO13">
            <v>0.42500000000000004</v>
          </cell>
          <cell r="AP13">
            <v>139</v>
          </cell>
          <cell r="AQ13">
            <v>0</v>
          </cell>
          <cell r="AR13">
            <v>12</v>
          </cell>
        </row>
        <row r="14">
          <cell r="F14" t="str">
            <v>Ibrahimov Anar Etibar</v>
          </cell>
          <cell r="G14">
            <v>42857</v>
          </cell>
          <cell r="J14">
            <v>29</v>
          </cell>
          <cell r="K14">
            <v>1</v>
          </cell>
          <cell r="L14">
            <v>4.67741935483871</v>
          </cell>
          <cell r="M14">
            <v>0.21379310344827585</v>
          </cell>
          <cell r="N14">
            <v>1500</v>
          </cell>
          <cell r="O14">
            <v>11693.548387096775</v>
          </cell>
          <cell r="P14">
            <v>0.12827586206896552</v>
          </cell>
          <cell r="Q14">
            <v>0.17103448275862068</v>
          </cell>
          <cell r="R14">
            <v>58</v>
          </cell>
          <cell r="S14">
            <v>4</v>
          </cell>
          <cell r="T14">
            <v>8</v>
          </cell>
          <cell r="U14">
            <v>0.5</v>
          </cell>
          <cell r="V14">
            <v>19500</v>
          </cell>
          <cell r="W14">
            <v>20000</v>
          </cell>
          <cell r="X14">
            <v>0.97499999999999998</v>
          </cell>
          <cell r="Y14">
            <v>0.73750000000000004</v>
          </cell>
          <cell r="Z14">
            <v>89</v>
          </cell>
          <cell r="AA14">
            <v>3</v>
          </cell>
          <cell r="AB14">
            <v>10</v>
          </cell>
          <cell r="AC14">
            <v>0.3</v>
          </cell>
          <cell r="AD14">
            <v>9500</v>
          </cell>
          <cell r="AE14">
            <v>25000</v>
          </cell>
          <cell r="AF14">
            <v>0.38</v>
          </cell>
          <cell r="AG14">
            <v>0.33999999999999997</v>
          </cell>
          <cell r="AH14">
            <v>119</v>
          </cell>
          <cell r="AI14">
            <v>6</v>
          </cell>
          <cell r="AJ14">
            <v>12</v>
          </cell>
          <cell r="AK14">
            <v>0.5</v>
          </cell>
          <cell r="AL14">
            <v>43500</v>
          </cell>
          <cell r="AM14">
            <v>30000</v>
          </cell>
          <cell r="AN14">
            <v>1.45</v>
          </cell>
          <cell r="AO14">
            <v>0.97499999999999998</v>
          </cell>
          <cell r="AP14">
            <v>148</v>
          </cell>
          <cell r="AQ14">
            <v>0</v>
          </cell>
          <cell r="AR14">
            <v>12</v>
          </cell>
        </row>
        <row r="15">
          <cell r="F15" t="str">
            <v>  BAKIXANOV</v>
          </cell>
          <cell r="H15">
            <v>1</v>
          </cell>
          <cell r="I15">
            <v>20000</v>
          </cell>
          <cell r="K15">
            <v>13</v>
          </cell>
          <cell r="N15">
            <v>83000</v>
          </cell>
          <cell r="Q15">
            <v>0</v>
          </cell>
          <cell r="S15">
            <v>18</v>
          </cell>
          <cell r="V15">
            <v>116000</v>
          </cell>
          <cell r="AA15">
            <v>43</v>
          </cell>
          <cell r="AD15">
            <v>165600</v>
          </cell>
          <cell r="AI15">
            <v>52</v>
          </cell>
          <cell r="AJ15">
            <v>40</v>
          </cell>
          <cell r="AL15">
            <v>257800</v>
          </cell>
          <cell r="AQ15">
            <v>0</v>
          </cell>
          <cell r="AR15">
            <v>46</v>
          </cell>
        </row>
        <row r="16">
          <cell r="F16" t="str">
            <v>Ahmadov Agasif Shukur</v>
          </cell>
          <cell r="G16">
            <v>42857</v>
          </cell>
          <cell r="J16">
            <v>29</v>
          </cell>
          <cell r="K16">
            <v>6</v>
          </cell>
          <cell r="L16">
            <v>4.67741935483871</v>
          </cell>
          <cell r="M16">
            <v>1.2827586206896551</v>
          </cell>
          <cell r="N16">
            <v>31000</v>
          </cell>
          <cell r="O16">
            <v>11693.548387096775</v>
          </cell>
          <cell r="P16">
            <v>2.6510344827586207</v>
          </cell>
          <cell r="Q16">
            <v>1.9668965517241379</v>
          </cell>
          <cell r="R16">
            <v>58</v>
          </cell>
          <cell r="S16">
            <v>4</v>
          </cell>
          <cell r="T16">
            <v>8</v>
          </cell>
          <cell r="U16">
            <v>0.5</v>
          </cell>
          <cell r="V16">
            <v>32000</v>
          </cell>
          <cell r="W16">
            <v>20000</v>
          </cell>
          <cell r="X16">
            <v>1.6</v>
          </cell>
          <cell r="Y16">
            <v>1.05</v>
          </cell>
          <cell r="Z16">
            <v>89</v>
          </cell>
          <cell r="AA16">
            <v>15</v>
          </cell>
          <cell r="AB16">
            <v>10</v>
          </cell>
          <cell r="AC16">
            <v>1.5</v>
          </cell>
          <cell r="AD16">
            <v>42000</v>
          </cell>
          <cell r="AE16">
            <v>25000</v>
          </cell>
          <cell r="AF16">
            <v>1.68</v>
          </cell>
          <cell r="AG16">
            <v>1.5899999999999999</v>
          </cell>
          <cell r="AH16">
            <v>119</v>
          </cell>
          <cell r="AI16">
            <v>14</v>
          </cell>
          <cell r="AJ16">
            <v>12</v>
          </cell>
          <cell r="AK16">
            <v>1.1666666666666667</v>
          </cell>
          <cell r="AL16">
            <v>70600</v>
          </cell>
          <cell r="AM16">
            <v>30000</v>
          </cell>
          <cell r="AN16">
            <v>2.3533333333333335</v>
          </cell>
          <cell r="AO16">
            <v>1.7600000000000002</v>
          </cell>
          <cell r="AP16">
            <v>148</v>
          </cell>
          <cell r="AQ16">
            <v>0</v>
          </cell>
          <cell r="AR16">
            <v>12</v>
          </cell>
        </row>
        <row r="17">
          <cell r="F17" t="str">
            <v>Aliyev Vusal Avazaga</v>
          </cell>
          <cell r="G17">
            <v>42954</v>
          </cell>
          <cell r="AH17">
            <v>24</v>
          </cell>
          <cell r="AI17">
            <v>8</v>
          </cell>
          <cell r="AJ17">
            <v>4</v>
          </cell>
          <cell r="AK17">
            <v>2</v>
          </cell>
          <cell r="AL17">
            <v>39700</v>
          </cell>
          <cell r="AM17">
            <v>10000</v>
          </cell>
          <cell r="AN17">
            <v>3.97</v>
          </cell>
          <cell r="AO17">
            <v>2.9850000000000003</v>
          </cell>
          <cell r="AP17">
            <v>53</v>
          </cell>
          <cell r="AQ17">
            <v>0</v>
          </cell>
          <cell r="AR17">
            <v>8</v>
          </cell>
        </row>
        <row r="18">
          <cell r="F18" t="str">
            <v>Aliyev Subhan Akif</v>
          </cell>
          <cell r="G18">
            <v>42996</v>
          </cell>
          <cell r="AP18">
            <v>12</v>
          </cell>
          <cell r="AQ18">
            <v>0</v>
          </cell>
          <cell r="AR18">
            <v>2</v>
          </cell>
        </row>
        <row r="19">
          <cell r="F19" t="str">
            <v>Mehtiyev Nizami Telman</v>
          </cell>
          <cell r="G19">
            <v>42860</v>
          </cell>
          <cell r="J19">
            <v>26</v>
          </cell>
          <cell r="K19">
            <v>4</v>
          </cell>
          <cell r="L19">
            <v>4.193548387096774</v>
          </cell>
          <cell r="M19">
            <v>0.9538461538461539</v>
          </cell>
          <cell r="N19">
            <v>18500</v>
          </cell>
          <cell r="O19">
            <v>10483.870967741936</v>
          </cell>
          <cell r="P19">
            <v>1.7646153846153847</v>
          </cell>
          <cell r="Q19">
            <v>1.3592307692307692</v>
          </cell>
          <cell r="R19">
            <v>55</v>
          </cell>
          <cell r="S19">
            <v>5</v>
          </cell>
          <cell r="T19">
            <v>8</v>
          </cell>
          <cell r="U19">
            <v>0.625</v>
          </cell>
          <cell r="V19">
            <v>19000</v>
          </cell>
          <cell r="W19">
            <v>20000</v>
          </cell>
          <cell r="X19">
            <v>0.95</v>
          </cell>
          <cell r="Y19">
            <v>0.78749999999999998</v>
          </cell>
          <cell r="Z19">
            <v>86</v>
          </cell>
          <cell r="AA19">
            <v>11</v>
          </cell>
          <cell r="AB19">
            <v>10</v>
          </cell>
          <cell r="AC19">
            <v>1.1000000000000001</v>
          </cell>
          <cell r="AD19">
            <v>37200</v>
          </cell>
          <cell r="AE19">
            <v>25000</v>
          </cell>
          <cell r="AF19">
            <v>1.488</v>
          </cell>
          <cell r="AG19">
            <v>1.294</v>
          </cell>
          <cell r="AH19">
            <v>116</v>
          </cell>
          <cell r="AI19">
            <v>9</v>
          </cell>
          <cell r="AJ19">
            <v>12</v>
          </cell>
          <cell r="AK19">
            <v>0.75</v>
          </cell>
          <cell r="AL19">
            <v>25500</v>
          </cell>
          <cell r="AM19">
            <v>30000</v>
          </cell>
          <cell r="AN19">
            <v>0.85</v>
          </cell>
          <cell r="AO19">
            <v>0.8</v>
          </cell>
          <cell r="AP19">
            <v>145</v>
          </cell>
          <cell r="AQ19">
            <v>0</v>
          </cell>
          <cell r="AR19">
            <v>12</v>
          </cell>
        </row>
        <row r="20">
          <cell r="F20" t="str">
            <v>Valiyev Niyazi Nazim</v>
          </cell>
          <cell r="G20">
            <v>42046</v>
          </cell>
          <cell r="H20">
            <v>1</v>
          </cell>
          <cell r="I20">
            <v>20000</v>
          </cell>
          <cell r="J20">
            <v>830</v>
          </cell>
          <cell r="K20">
            <v>3</v>
          </cell>
          <cell r="L20">
            <v>5</v>
          </cell>
          <cell r="M20">
            <v>0.6</v>
          </cell>
          <cell r="N20">
            <v>33500</v>
          </cell>
          <cell r="O20">
            <v>12500</v>
          </cell>
          <cell r="P20">
            <v>2.68</v>
          </cell>
          <cell r="Q20">
            <v>1.6400000000000001</v>
          </cell>
          <cell r="R20">
            <v>859</v>
          </cell>
          <cell r="S20">
            <v>9</v>
          </cell>
          <cell r="T20">
            <v>8</v>
          </cell>
          <cell r="U20">
            <v>1.125</v>
          </cell>
          <cell r="V20">
            <v>65000</v>
          </cell>
          <cell r="W20">
            <v>20000</v>
          </cell>
          <cell r="X20">
            <v>3.25</v>
          </cell>
          <cell r="Y20">
            <v>2.1875</v>
          </cell>
          <cell r="Z20">
            <v>890</v>
          </cell>
          <cell r="AA20">
            <v>17</v>
          </cell>
          <cell r="AB20">
            <v>10</v>
          </cell>
          <cell r="AC20">
            <v>1.7</v>
          </cell>
          <cell r="AD20">
            <v>86400</v>
          </cell>
          <cell r="AE20">
            <v>25000</v>
          </cell>
          <cell r="AF20">
            <v>3.456</v>
          </cell>
          <cell r="AG20">
            <v>2.5779999999999998</v>
          </cell>
          <cell r="AH20">
            <v>920</v>
          </cell>
          <cell r="AI20">
            <v>21</v>
          </cell>
          <cell r="AJ20">
            <v>12</v>
          </cell>
          <cell r="AK20">
            <v>1.75</v>
          </cell>
          <cell r="AL20">
            <v>122000</v>
          </cell>
          <cell r="AM20">
            <v>30000</v>
          </cell>
          <cell r="AN20">
            <v>4.0666666666666664</v>
          </cell>
          <cell r="AO20">
            <v>2.9083333333333332</v>
          </cell>
          <cell r="AP20">
            <v>949</v>
          </cell>
          <cell r="AQ20">
            <v>0</v>
          </cell>
          <cell r="AR20">
            <v>12</v>
          </cell>
        </row>
        <row r="21">
          <cell r="F21" t="str">
            <v>  MEMAR</v>
          </cell>
          <cell r="K21">
            <v>6</v>
          </cell>
          <cell r="N21">
            <v>33000</v>
          </cell>
          <cell r="Q21">
            <v>0</v>
          </cell>
          <cell r="S21">
            <v>4</v>
          </cell>
          <cell r="V21">
            <v>21500</v>
          </cell>
          <cell r="AA21">
            <v>11</v>
          </cell>
          <cell r="AD21">
            <v>47300</v>
          </cell>
          <cell r="AI21">
            <v>14</v>
          </cell>
          <cell r="AJ21">
            <v>12</v>
          </cell>
          <cell r="AL21">
            <v>130000</v>
          </cell>
          <cell r="AQ21">
            <v>0</v>
          </cell>
          <cell r="AR21">
            <v>12</v>
          </cell>
        </row>
        <row r="22">
          <cell r="F22" t="str">
            <v>Hamidov Tarlan Abdulhamid</v>
          </cell>
          <cell r="G22">
            <v>42858</v>
          </cell>
          <cell r="J22">
            <v>28</v>
          </cell>
          <cell r="K22">
            <v>6</v>
          </cell>
          <cell r="L22">
            <v>4.5161290322580641</v>
          </cell>
          <cell r="M22">
            <v>1.3285714285714287</v>
          </cell>
          <cell r="N22">
            <v>33000</v>
          </cell>
          <cell r="O22">
            <v>11290.322580645163</v>
          </cell>
          <cell r="P22">
            <v>2.9228571428571426</v>
          </cell>
          <cell r="Q22">
            <v>2.1257142857142854</v>
          </cell>
          <cell r="R22">
            <v>57</v>
          </cell>
          <cell r="S22">
            <v>4</v>
          </cell>
          <cell r="T22">
            <v>8</v>
          </cell>
          <cell r="U22">
            <v>0.5</v>
          </cell>
          <cell r="V22">
            <v>21500</v>
          </cell>
          <cell r="W22">
            <v>20000</v>
          </cell>
          <cell r="X22">
            <v>1.075</v>
          </cell>
          <cell r="Y22">
            <v>0.78749999999999998</v>
          </cell>
          <cell r="Z22">
            <v>88</v>
          </cell>
          <cell r="AA22">
            <v>11</v>
          </cell>
          <cell r="AB22">
            <v>10</v>
          </cell>
          <cell r="AC22">
            <v>1.1000000000000001</v>
          </cell>
          <cell r="AD22">
            <v>47300</v>
          </cell>
          <cell r="AE22">
            <v>25000</v>
          </cell>
          <cell r="AF22">
            <v>1.8919999999999999</v>
          </cell>
          <cell r="AG22">
            <v>1.496</v>
          </cell>
          <cell r="AH22">
            <v>118</v>
          </cell>
          <cell r="AI22">
            <v>14</v>
          </cell>
          <cell r="AJ22">
            <v>12</v>
          </cell>
          <cell r="AK22">
            <v>1.1666666666666667</v>
          </cell>
          <cell r="AL22">
            <v>130000</v>
          </cell>
          <cell r="AM22">
            <v>30000</v>
          </cell>
          <cell r="AN22">
            <v>4.333333333333333</v>
          </cell>
          <cell r="AO22">
            <v>2.75</v>
          </cell>
          <cell r="AP22">
            <v>147</v>
          </cell>
          <cell r="AQ22">
            <v>0</v>
          </cell>
          <cell r="AR22">
            <v>12</v>
          </cell>
        </row>
        <row r="23">
          <cell r="F23" t="str">
            <v>  NARIMANOV</v>
          </cell>
          <cell r="K23">
            <v>4</v>
          </cell>
          <cell r="N23">
            <v>8000</v>
          </cell>
          <cell r="Q23">
            <v>0</v>
          </cell>
          <cell r="S23">
            <v>2</v>
          </cell>
          <cell r="V23">
            <v>4000</v>
          </cell>
          <cell r="AA23">
            <v>3</v>
          </cell>
          <cell r="AD23">
            <v>9000</v>
          </cell>
          <cell r="AI23">
            <v>5</v>
          </cell>
          <cell r="AJ23">
            <v>12</v>
          </cell>
          <cell r="AL23">
            <v>45000</v>
          </cell>
          <cell r="AQ23">
            <v>0</v>
          </cell>
          <cell r="AR23">
            <v>12</v>
          </cell>
        </row>
        <row r="24">
          <cell r="F24" t="str">
            <v>Aliyev Orxan Natiq</v>
          </cell>
          <cell r="G24">
            <v>42857</v>
          </cell>
          <cell r="J24">
            <v>29</v>
          </cell>
          <cell r="K24">
            <v>4</v>
          </cell>
          <cell r="L24">
            <v>4.67741935483871</v>
          </cell>
          <cell r="M24">
            <v>0.85517241379310338</v>
          </cell>
          <cell r="N24">
            <v>8000</v>
          </cell>
          <cell r="O24">
            <v>11693.548387096775</v>
          </cell>
          <cell r="P24">
            <v>0.68413793103448273</v>
          </cell>
          <cell r="Q24">
            <v>0.769655172413793</v>
          </cell>
          <cell r="R24">
            <v>58</v>
          </cell>
          <cell r="S24">
            <v>2</v>
          </cell>
          <cell r="T24">
            <v>8</v>
          </cell>
          <cell r="U24">
            <v>0.25</v>
          </cell>
          <cell r="V24">
            <v>4000</v>
          </cell>
          <cell r="W24">
            <v>20000</v>
          </cell>
          <cell r="X24">
            <v>0.2</v>
          </cell>
          <cell r="Y24">
            <v>0.22500000000000001</v>
          </cell>
          <cell r="Z24">
            <v>89</v>
          </cell>
          <cell r="AA24">
            <v>3</v>
          </cell>
          <cell r="AB24">
            <v>10</v>
          </cell>
          <cell r="AC24">
            <v>0.3</v>
          </cell>
          <cell r="AD24">
            <v>9000</v>
          </cell>
          <cell r="AE24">
            <v>25000</v>
          </cell>
          <cell r="AF24">
            <v>0.36</v>
          </cell>
          <cell r="AG24">
            <v>0.32999999999999996</v>
          </cell>
          <cell r="AH24">
            <v>119</v>
          </cell>
          <cell r="AI24">
            <v>5</v>
          </cell>
          <cell r="AJ24">
            <v>12</v>
          </cell>
          <cell r="AK24">
            <v>0.41666666666666669</v>
          </cell>
          <cell r="AL24">
            <v>45000</v>
          </cell>
          <cell r="AM24">
            <v>30000</v>
          </cell>
          <cell r="AN24">
            <v>1.5</v>
          </cell>
          <cell r="AO24">
            <v>0.95833333333333337</v>
          </cell>
          <cell r="AP24">
            <v>148</v>
          </cell>
          <cell r="AQ24">
            <v>0</v>
          </cell>
          <cell r="AR24">
            <v>12</v>
          </cell>
        </row>
        <row r="25">
          <cell r="F25" t="str">
            <v>  NASIMI</v>
          </cell>
          <cell r="H25">
            <v>3</v>
          </cell>
          <cell r="I25">
            <v>9000</v>
          </cell>
          <cell r="K25">
            <v>2</v>
          </cell>
          <cell r="N25">
            <v>28500</v>
          </cell>
          <cell r="Q25">
            <v>0</v>
          </cell>
          <cell r="S25">
            <v>11</v>
          </cell>
          <cell r="T25">
            <v>0</v>
          </cell>
          <cell r="V25">
            <v>41000</v>
          </cell>
          <cell r="AA25">
            <v>13</v>
          </cell>
          <cell r="AD25">
            <v>62500</v>
          </cell>
          <cell r="AI25">
            <v>15</v>
          </cell>
          <cell r="AJ25">
            <v>12</v>
          </cell>
          <cell r="AL25">
            <v>91800</v>
          </cell>
          <cell r="AQ25">
            <v>0</v>
          </cell>
          <cell r="AR25">
            <v>12</v>
          </cell>
        </row>
        <row r="26">
          <cell r="F26" t="str">
            <v>Aliyev Eldaniz Humbat</v>
          </cell>
          <cell r="G26">
            <v>41548</v>
          </cell>
          <cell r="H26">
            <v>3</v>
          </cell>
          <cell r="I26">
            <v>9000</v>
          </cell>
          <cell r="J26">
            <v>1320</v>
          </cell>
          <cell r="L26">
            <v>5</v>
          </cell>
          <cell r="M26">
            <v>0</v>
          </cell>
          <cell r="O26">
            <v>12500</v>
          </cell>
          <cell r="P26">
            <v>0</v>
          </cell>
          <cell r="Q26">
            <v>0</v>
          </cell>
          <cell r="R26">
            <v>1349</v>
          </cell>
          <cell r="S26">
            <v>3</v>
          </cell>
          <cell r="T26">
            <v>8</v>
          </cell>
          <cell r="U26">
            <v>0.375</v>
          </cell>
          <cell r="V26">
            <v>15000</v>
          </cell>
          <cell r="W26">
            <v>20000</v>
          </cell>
          <cell r="X26">
            <v>0.75</v>
          </cell>
          <cell r="Y26">
            <v>0.5625</v>
          </cell>
          <cell r="Z26">
            <v>1380</v>
          </cell>
          <cell r="AA26">
            <v>1</v>
          </cell>
          <cell r="AB26">
            <v>10</v>
          </cell>
          <cell r="AC26">
            <v>0.1</v>
          </cell>
          <cell r="AD26">
            <v>8000</v>
          </cell>
          <cell r="AE26">
            <v>25000</v>
          </cell>
          <cell r="AF26">
            <v>0.32</v>
          </cell>
          <cell r="AG26">
            <v>0.21000000000000002</v>
          </cell>
          <cell r="AH26">
            <v>1410</v>
          </cell>
          <cell r="AI26">
            <v>0</v>
          </cell>
          <cell r="AK26" t="e">
            <v>#DIV/0!</v>
          </cell>
          <cell r="AL26">
            <v>0</v>
          </cell>
          <cell r="AM26">
            <v>30000</v>
          </cell>
          <cell r="AN26">
            <v>0</v>
          </cell>
          <cell r="AO26" t="e">
            <v>#DIV/0!</v>
          </cell>
          <cell r="AP26">
            <v>1439</v>
          </cell>
          <cell r="AQ26">
            <v>0</v>
          </cell>
        </row>
        <row r="27">
          <cell r="F27" t="str">
            <v>Musayev Qalib Rauf</v>
          </cell>
          <cell r="G27">
            <v>42863</v>
          </cell>
          <cell r="J27">
            <v>23</v>
          </cell>
          <cell r="K27">
            <v>2</v>
          </cell>
          <cell r="L27">
            <v>3.7096774193548385</v>
          </cell>
          <cell r="M27">
            <v>0.53913043478260869</v>
          </cell>
          <cell r="N27">
            <v>28500</v>
          </cell>
          <cell r="O27">
            <v>9274.1935483870966</v>
          </cell>
          <cell r="P27">
            <v>3.0730434782608698</v>
          </cell>
          <cell r="Q27">
            <v>1.8060869565217392</v>
          </cell>
          <cell r="R27">
            <v>52</v>
          </cell>
          <cell r="S27">
            <v>8</v>
          </cell>
          <cell r="T27">
            <v>8</v>
          </cell>
          <cell r="U27">
            <v>1</v>
          </cell>
          <cell r="V27">
            <v>26000</v>
          </cell>
          <cell r="W27">
            <v>20000</v>
          </cell>
          <cell r="X27">
            <v>1.3</v>
          </cell>
          <cell r="Y27">
            <v>1.1499999999999999</v>
          </cell>
          <cell r="Z27">
            <v>83</v>
          </cell>
          <cell r="AA27">
            <v>12</v>
          </cell>
          <cell r="AB27">
            <v>10</v>
          </cell>
          <cell r="AC27">
            <v>1.2</v>
          </cell>
          <cell r="AD27">
            <v>54500</v>
          </cell>
          <cell r="AE27">
            <v>25000</v>
          </cell>
          <cell r="AF27">
            <v>2.1800000000000002</v>
          </cell>
          <cell r="AG27">
            <v>1.69</v>
          </cell>
          <cell r="AH27">
            <v>113</v>
          </cell>
          <cell r="AI27">
            <v>15</v>
          </cell>
          <cell r="AJ27">
            <v>12</v>
          </cell>
          <cell r="AK27">
            <v>1.25</v>
          </cell>
          <cell r="AL27">
            <v>91800</v>
          </cell>
          <cell r="AM27">
            <v>30000</v>
          </cell>
          <cell r="AN27">
            <v>3.06</v>
          </cell>
          <cell r="AO27">
            <v>2.1550000000000002</v>
          </cell>
          <cell r="AP27">
            <v>142</v>
          </cell>
          <cell r="AQ27">
            <v>0</v>
          </cell>
          <cell r="AR27">
            <v>12</v>
          </cell>
        </row>
        <row r="28">
          <cell r="F28" t="str">
            <v>  NEFTCILAR</v>
          </cell>
          <cell r="K28">
            <v>1</v>
          </cell>
          <cell r="N28">
            <v>5000</v>
          </cell>
          <cell r="Q28">
            <v>0</v>
          </cell>
          <cell r="S28">
            <v>14</v>
          </cell>
          <cell r="V28">
            <v>80800</v>
          </cell>
          <cell r="AA28">
            <v>17</v>
          </cell>
          <cell r="AD28">
            <v>70500</v>
          </cell>
          <cell r="AI28">
            <v>25</v>
          </cell>
          <cell r="AJ28">
            <v>35.5</v>
          </cell>
          <cell r="AL28">
            <v>153300</v>
          </cell>
          <cell r="AQ28">
            <v>0</v>
          </cell>
          <cell r="AR28">
            <v>41</v>
          </cell>
        </row>
        <row r="29">
          <cell r="F29" t="str">
            <v>Mammadov Elvin Alim</v>
          </cell>
          <cell r="G29">
            <v>42857</v>
          </cell>
          <cell r="J29">
            <v>29</v>
          </cell>
          <cell r="K29">
            <v>1</v>
          </cell>
          <cell r="L29">
            <v>4.67741935483871</v>
          </cell>
          <cell r="M29">
            <v>0.21379310344827585</v>
          </cell>
          <cell r="N29">
            <v>5000</v>
          </cell>
          <cell r="O29">
            <v>11693.548387096775</v>
          </cell>
          <cell r="P29">
            <v>0.42758620689655169</v>
          </cell>
          <cell r="Q29">
            <v>0.32068965517241377</v>
          </cell>
          <cell r="R29">
            <v>58</v>
          </cell>
          <cell r="S29">
            <v>3</v>
          </cell>
          <cell r="T29">
            <v>8</v>
          </cell>
          <cell r="U29">
            <v>0.375</v>
          </cell>
          <cell r="V29">
            <v>22500</v>
          </cell>
          <cell r="W29">
            <v>20000</v>
          </cell>
          <cell r="X29">
            <v>1.125</v>
          </cell>
          <cell r="Y29">
            <v>0.75</v>
          </cell>
          <cell r="Z29">
            <v>89</v>
          </cell>
          <cell r="AA29">
            <v>3</v>
          </cell>
          <cell r="AB29">
            <v>10</v>
          </cell>
          <cell r="AC29">
            <v>0.3</v>
          </cell>
          <cell r="AD29">
            <v>7500</v>
          </cell>
          <cell r="AE29">
            <v>25000</v>
          </cell>
          <cell r="AF29">
            <v>0.3</v>
          </cell>
          <cell r="AG29">
            <v>0.3</v>
          </cell>
          <cell r="AH29">
            <v>119</v>
          </cell>
          <cell r="AI29">
            <v>6</v>
          </cell>
          <cell r="AJ29">
            <v>12</v>
          </cell>
          <cell r="AK29">
            <v>0.5</v>
          </cell>
          <cell r="AL29">
            <v>18800</v>
          </cell>
          <cell r="AM29">
            <v>30000</v>
          </cell>
          <cell r="AN29">
            <v>0.62666666666666671</v>
          </cell>
          <cell r="AO29">
            <v>0.56333333333333335</v>
          </cell>
          <cell r="AP29">
            <v>148</v>
          </cell>
          <cell r="AQ29">
            <v>0</v>
          </cell>
          <cell r="AR29">
            <v>12</v>
          </cell>
        </row>
        <row r="30">
          <cell r="F30" t="str">
            <v>Karimov Samir Aydamir</v>
          </cell>
          <cell r="G30">
            <v>42969</v>
          </cell>
          <cell r="AH30">
            <v>9</v>
          </cell>
          <cell r="AI30">
            <v>1</v>
          </cell>
          <cell r="AJ30">
            <v>1.5</v>
          </cell>
          <cell r="AK30">
            <v>0.66666666666666663</v>
          </cell>
          <cell r="AL30">
            <v>2000</v>
          </cell>
          <cell r="AM30">
            <v>3750</v>
          </cell>
          <cell r="AN30">
            <v>0.53333333333333333</v>
          </cell>
          <cell r="AO30">
            <v>0.6</v>
          </cell>
          <cell r="AP30">
            <v>38</v>
          </cell>
          <cell r="AQ30">
            <v>0</v>
          </cell>
          <cell r="AR30">
            <v>5</v>
          </cell>
        </row>
        <row r="31">
          <cell r="F31" t="str">
            <v>Mammadov Yasar Qurbat</v>
          </cell>
          <cell r="G31">
            <v>42888</v>
          </cell>
          <cell r="J31">
            <v>-1</v>
          </cell>
          <cell r="L31">
            <v>0</v>
          </cell>
          <cell r="Q31">
            <v>0</v>
          </cell>
          <cell r="R31">
            <v>28</v>
          </cell>
          <cell r="S31">
            <v>5</v>
          </cell>
          <cell r="T31">
            <v>4.6666666666666661</v>
          </cell>
          <cell r="U31">
            <v>1.0714285714285716</v>
          </cell>
          <cell r="V31">
            <v>22500</v>
          </cell>
          <cell r="W31">
            <v>11666.666666666668</v>
          </cell>
          <cell r="X31">
            <v>1.9285714285714284</v>
          </cell>
          <cell r="Y31">
            <v>1.5</v>
          </cell>
          <cell r="Z31">
            <v>59</v>
          </cell>
          <cell r="AA31">
            <v>8</v>
          </cell>
          <cell r="AB31">
            <v>8</v>
          </cell>
          <cell r="AC31">
            <v>1</v>
          </cell>
          <cell r="AD31">
            <v>44800</v>
          </cell>
          <cell r="AE31">
            <v>20000</v>
          </cell>
          <cell r="AF31">
            <v>2.2400000000000002</v>
          </cell>
          <cell r="AG31">
            <v>1.62</v>
          </cell>
          <cell r="AH31">
            <v>89</v>
          </cell>
          <cell r="AI31">
            <v>8</v>
          </cell>
          <cell r="AJ31">
            <v>10</v>
          </cell>
          <cell r="AK31">
            <v>0.8</v>
          </cell>
          <cell r="AL31">
            <v>98000</v>
          </cell>
          <cell r="AM31">
            <v>25000</v>
          </cell>
          <cell r="AN31">
            <v>3.92</v>
          </cell>
          <cell r="AO31">
            <v>2.36</v>
          </cell>
          <cell r="AP31">
            <v>118</v>
          </cell>
          <cell r="AQ31">
            <v>0</v>
          </cell>
          <cell r="AR31">
            <v>12</v>
          </cell>
        </row>
        <row r="32">
          <cell r="F32" t="str">
            <v>Miriyev Adil Mirmohsum</v>
          </cell>
          <cell r="G32">
            <v>42871</v>
          </cell>
          <cell r="J32">
            <v>15</v>
          </cell>
          <cell r="L32">
            <v>2.4193548387096775</v>
          </cell>
          <cell r="M32">
            <v>0</v>
          </cell>
          <cell r="O32">
            <v>6048.3870967741941</v>
          </cell>
          <cell r="P32">
            <v>0</v>
          </cell>
          <cell r="Q32">
            <v>0</v>
          </cell>
          <cell r="R32">
            <v>44</v>
          </cell>
          <cell r="S32">
            <v>6</v>
          </cell>
          <cell r="T32">
            <v>8</v>
          </cell>
          <cell r="U32">
            <v>0.75</v>
          </cell>
          <cell r="V32">
            <v>35800</v>
          </cell>
          <cell r="W32">
            <v>20000</v>
          </cell>
          <cell r="X32">
            <v>1.79</v>
          </cell>
          <cell r="Y32">
            <v>1.27</v>
          </cell>
          <cell r="Z32">
            <v>75</v>
          </cell>
          <cell r="AA32">
            <v>6</v>
          </cell>
          <cell r="AB32">
            <v>10</v>
          </cell>
          <cell r="AC32">
            <v>0.6</v>
          </cell>
          <cell r="AD32">
            <v>18200</v>
          </cell>
          <cell r="AE32">
            <v>25000</v>
          </cell>
          <cell r="AF32">
            <v>0.72799999999999998</v>
          </cell>
          <cell r="AG32">
            <v>0.66399999999999992</v>
          </cell>
          <cell r="AH32">
            <v>105</v>
          </cell>
          <cell r="AI32">
            <v>10</v>
          </cell>
          <cell r="AJ32">
            <v>12</v>
          </cell>
          <cell r="AK32">
            <v>0.83333333333333337</v>
          </cell>
          <cell r="AL32">
            <v>34500</v>
          </cell>
          <cell r="AM32">
            <v>30000</v>
          </cell>
          <cell r="AN32">
            <v>1.1499999999999999</v>
          </cell>
          <cell r="AO32">
            <v>0.9916666666666667</v>
          </cell>
          <cell r="AP32">
            <v>134</v>
          </cell>
          <cell r="AQ32">
            <v>0</v>
          </cell>
          <cell r="AR32">
            <v>12</v>
          </cell>
        </row>
        <row r="33">
          <cell r="F33" t="str">
            <v>  SUMQAYIT</v>
          </cell>
          <cell r="H33">
            <v>1</v>
          </cell>
          <cell r="I33">
            <v>10000</v>
          </cell>
          <cell r="K33">
            <v>3</v>
          </cell>
          <cell r="N33">
            <v>15000</v>
          </cell>
          <cell r="Q33">
            <v>0</v>
          </cell>
          <cell r="S33">
            <v>8</v>
          </cell>
          <cell r="V33">
            <v>26000</v>
          </cell>
          <cell r="AA33">
            <v>8</v>
          </cell>
          <cell r="AD33">
            <v>62000</v>
          </cell>
          <cell r="AI33">
            <v>4</v>
          </cell>
          <cell r="AJ33">
            <v>12</v>
          </cell>
          <cell r="AL33">
            <v>10500</v>
          </cell>
          <cell r="AQ33">
            <v>0</v>
          </cell>
          <cell r="AR33">
            <v>12</v>
          </cell>
        </row>
        <row r="34">
          <cell r="F34" t="str">
            <v>Safarov Kamil Aladdin</v>
          </cell>
          <cell r="G34">
            <v>41852</v>
          </cell>
          <cell r="H34">
            <v>1</v>
          </cell>
          <cell r="I34">
            <v>10000</v>
          </cell>
          <cell r="J34">
            <v>1020</v>
          </cell>
          <cell r="K34">
            <v>3</v>
          </cell>
          <cell r="L34">
            <v>5</v>
          </cell>
          <cell r="M34">
            <v>0.6</v>
          </cell>
          <cell r="N34">
            <v>15000</v>
          </cell>
          <cell r="O34">
            <v>12500</v>
          </cell>
          <cell r="P34">
            <v>1.2</v>
          </cell>
          <cell r="Q34">
            <v>0.89999999999999991</v>
          </cell>
          <cell r="R34">
            <v>1049</v>
          </cell>
          <cell r="S34">
            <v>8</v>
          </cell>
          <cell r="T34">
            <v>8</v>
          </cell>
          <cell r="U34">
            <v>1</v>
          </cell>
          <cell r="V34">
            <v>26000</v>
          </cell>
          <cell r="W34">
            <v>20000</v>
          </cell>
          <cell r="X34">
            <v>1.3</v>
          </cell>
          <cell r="Y34">
            <v>1.1499999999999999</v>
          </cell>
          <cell r="Z34">
            <v>1080</v>
          </cell>
          <cell r="AA34">
            <v>8</v>
          </cell>
          <cell r="AB34">
            <v>10</v>
          </cell>
          <cell r="AC34">
            <v>0.8</v>
          </cell>
          <cell r="AD34">
            <v>62000</v>
          </cell>
          <cell r="AE34">
            <v>25000</v>
          </cell>
          <cell r="AF34">
            <v>2.48</v>
          </cell>
          <cell r="AG34">
            <v>1.6400000000000001</v>
          </cell>
          <cell r="AH34">
            <v>1110</v>
          </cell>
          <cell r="AI34">
            <v>4</v>
          </cell>
          <cell r="AJ34">
            <v>12</v>
          </cell>
          <cell r="AK34">
            <v>0.33333333333333331</v>
          </cell>
          <cell r="AL34">
            <v>10500</v>
          </cell>
          <cell r="AM34">
            <v>30000</v>
          </cell>
          <cell r="AN34">
            <v>0.35</v>
          </cell>
          <cell r="AO34">
            <v>0.34166666666666667</v>
          </cell>
          <cell r="AP34">
            <v>1139</v>
          </cell>
          <cell r="AQ34">
            <v>0</v>
          </cell>
          <cell r="AR34">
            <v>12</v>
          </cell>
        </row>
        <row r="35">
          <cell r="F35" t="str">
            <v>  YASAMAL</v>
          </cell>
          <cell r="H35">
            <v>1</v>
          </cell>
          <cell r="I35">
            <v>5000</v>
          </cell>
          <cell r="K35">
            <v>5</v>
          </cell>
          <cell r="N35">
            <v>18600</v>
          </cell>
          <cell r="Q35">
            <v>0</v>
          </cell>
          <cell r="S35">
            <v>8</v>
          </cell>
          <cell r="V35">
            <v>19000</v>
          </cell>
          <cell r="AA35">
            <v>13</v>
          </cell>
          <cell r="AD35">
            <v>56500</v>
          </cell>
          <cell r="AI35">
            <v>25</v>
          </cell>
          <cell r="AJ35">
            <v>22</v>
          </cell>
          <cell r="AL35">
            <v>85200</v>
          </cell>
          <cell r="AQ35">
            <v>0</v>
          </cell>
          <cell r="AR35">
            <v>24</v>
          </cell>
        </row>
        <row r="36">
          <cell r="F36" t="str">
            <v>Feziyev Gunduz Mobil</v>
          </cell>
          <cell r="G36">
            <v>42887</v>
          </cell>
          <cell r="J36">
            <v>0</v>
          </cell>
          <cell r="L36">
            <v>0</v>
          </cell>
          <cell r="Q36">
            <v>0</v>
          </cell>
          <cell r="R36">
            <v>29</v>
          </cell>
          <cell r="S36">
            <v>3</v>
          </cell>
          <cell r="T36">
            <v>4.833333333333333</v>
          </cell>
          <cell r="U36">
            <v>0.62068965517241381</v>
          </cell>
          <cell r="V36">
            <v>5000</v>
          </cell>
          <cell r="W36">
            <v>12083.333333333334</v>
          </cell>
          <cell r="X36">
            <v>0.41379310344827586</v>
          </cell>
          <cell r="Y36">
            <v>0.51724137931034486</v>
          </cell>
          <cell r="Z36">
            <v>60</v>
          </cell>
          <cell r="AA36">
            <v>5</v>
          </cell>
          <cell r="AB36">
            <v>8</v>
          </cell>
          <cell r="AC36">
            <v>0.625</v>
          </cell>
          <cell r="AD36">
            <v>18500</v>
          </cell>
          <cell r="AE36">
            <v>20000</v>
          </cell>
          <cell r="AF36">
            <v>0.92500000000000004</v>
          </cell>
          <cell r="AG36">
            <v>0.77500000000000002</v>
          </cell>
          <cell r="AH36">
            <v>90</v>
          </cell>
          <cell r="AI36">
            <v>12</v>
          </cell>
          <cell r="AJ36">
            <v>10</v>
          </cell>
          <cell r="AK36">
            <v>1.2</v>
          </cell>
          <cell r="AL36">
            <v>40700</v>
          </cell>
          <cell r="AM36">
            <v>25000</v>
          </cell>
          <cell r="AN36">
            <v>1.6279999999999999</v>
          </cell>
          <cell r="AO36">
            <v>1.4139999999999999</v>
          </cell>
          <cell r="AP36">
            <v>119</v>
          </cell>
          <cell r="AQ36">
            <v>0</v>
          </cell>
          <cell r="AR36">
            <v>12</v>
          </cell>
        </row>
        <row r="37">
          <cell r="F37" t="str">
            <v>Sadiqov Ramiz Rasim</v>
          </cell>
          <cell r="G37">
            <v>42865</v>
          </cell>
          <cell r="H37">
            <v>1</v>
          </cell>
          <cell r="I37">
            <v>5000</v>
          </cell>
          <cell r="J37">
            <v>21</v>
          </cell>
          <cell r="K37">
            <v>5</v>
          </cell>
          <cell r="L37">
            <v>3.3870967741935485</v>
          </cell>
          <cell r="M37">
            <v>1.4761904761904761</v>
          </cell>
          <cell r="N37">
            <v>18600</v>
          </cell>
          <cell r="O37">
            <v>8467.7419354838712</v>
          </cell>
          <cell r="P37">
            <v>2.1965714285714286</v>
          </cell>
          <cell r="Q37">
            <v>1.8363809523809524</v>
          </cell>
          <cell r="R37">
            <v>50</v>
          </cell>
          <cell r="S37">
            <v>5</v>
          </cell>
          <cell r="T37">
            <v>8</v>
          </cell>
          <cell r="U37">
            <v>0.625</v>
          </cell>
          <cell r="V37">
            <v>14000</v>
          </cell>
          <cell r="W37">
            <v>20000</v>
          </cell>
          <cell r="X37">
            <v>0.7</v>
          </cell>
          <cell r="Y37">
            <v>0.66249999999999998</v>
          </cell>
          <cell r="Z37">
            <v>81</v>
          </cell>
          <cell r="AA37">
            <v>8</v>
          </cell>
          <cell r="AB37">
            <v>10</v>
          </cell>
          <cell r="AC37">
            <v>0.8</v>
          </cell>
          <cell r="AD37">
            <v>38000</v>
          </cell>
          <cell r="AE37">
            <v>25000</v>
          </cell>
          <cell r="AF37">
            <v>1.52</v>
          </cell>
          <cell r="AG37">
            <v>1.1600000000000001</v>
          </cell>
          <cell r="AH37">
            <v>111</v>
          </cell>
          <cell r="AI37">
            <v>13</v>
          </cell>
          <cell r="AJ37">
            <v>12</v>
          </cell>
          <cell r="AK37">
            <v>1.0833333333333333</v>
          </cell>
          <cell r="AL37">
            <v>44500</v>
          </cell>
          <cell r="AM37">
            <v>30000</v>
          </cell>
          <cell r="AN37">
            <v>1.4833333333333334</v>
          </cell>
          <cell r="AO37">
            <v>1.2833333333333332</v>
          </cell>
          <cell r="AP37">
            <v>140</v>
          </cell>
          <cell r="AQ37">
            <v>0</v>
          </cell>
          <cell r="AR37">
            <v>12</v>
          </cell>
        </row>
        <row r="38">
          <cell r="F38" t="str">
            <v>  MXD</v>
          </cell>
          <cell r="AA38">
            <v>0</v>
          </cell>
          <cell r="AD38">
            <v>0</v>
          </cell>
          <cell r="AI38">
            <v>2</v>
          </cell>
          <cell r="AJ38">
            <v>8</v>
          </cell>
          <cell r="AL38">
            <v>8500</v>
          </cell>
          <cell r="AQ38">
            <v>0</v>
          </cell>
          <cell r="AR38">
            <v>10</v>
          </cell>
        </row>
        <row r="39">
          <cell r="F39" t="str">
            <v>Cafarov Elshan Zohrab</v>
          </cell>
          <cell r="G39">
            <v>42927</v>
          </cell>
          <cell r="Z39">
            <v>20</v>
          </cell>
          <cell r="AA39">
            <v>0</v>
          </cell>
          <cell r="AB39">
            <v>3.333333333333333</v>
          </cell>
          <cell r="AC39">
            <v>0</v>
          </cell>
          <cell r="AD39">
            <v>0</v>
          </cell>
          <cell r="AE39">
            <v>8333.3333333333339</v>
          </cell>
          <cell r="AF39">
            <v>0</v>
          </cell>
          <cell r="AG39">
            <v>0</v>
          </cell>
          <cell r="AH39">
            <v>50</v>
          </cell>
          <cell r="AI39">
            <v>2</v>
          </cell>
          <cell r="AJ39">
            <v>8</v>
          </cell>
          <cell r="AK39">
            <v>0.25</v>
          </cell>
          <cell r="AL39">
            <v>8500</v>
          </cell>
          <cell r="AM39">
            <v>20000</v>
          </cell>
          <cell r="AN39">
            <v>0.42499999999999999</v>
          </cell>
          <cell r="AO39">
            <v>0.33750000000000002</v>
          </cell>
          <cell r="AP39">
            <v>79</v>
          </cell>
          <cell r="AQ39">
            <v>0</v>
          </cell>
          <cell r="AR39">
            <v>10</v>
          </cell>
        </row>
      </sheetData>
      <sheetData sheetId="1">
        <row r="5">
          <cell r="F5" t="str">
            <v>  BARDA</v>
          </cell>
          <cell r="I5">
            <v>0</v>
          </cell>
          <cell r="N5">
            <v>0</v>
          </cell>
          <cell r="V5">
            <v>0</v>
          </cell>
          <cell r="AA5">
            <v>32</v>
          </cell>
          <cell r="AD5">
            <v>103100</v>
          </cell>
          <cell r="AI5">
            <v>62</v>
          </cell>
          <cell r="AJ5">
            <v>49</v>
          </cell>
          <cell r="AL5">
            <v>124200</v>
          </cell>
          <cell r="AM5">
            <v>122500</v>
          </cell>
          <cell r="AQ5">
            <v>0</v>
          </cell>
          <cell r="AR5">
            <v>62</v>
          </cell>
          <cell r="AT5">
            <v>0</v>
          </cell>
          <cell r="AU5">
            <v>155000</v>
          </cell>
        </row>
        <row r="6">
          <cell r="F6" t="str">
            <v>Cabbarli Vaqif Refail</v>
          </cell>
          <cell r="G6">
            <v>42948</v>
          </cell>
          <cell r="AH6">
            <v>30</v>
          </cell>
          <cell r="AI6">
            <v>9</v>
          </cell>
          <cell r="AJ6">
            <v>5</v>
          </cell>
          <cell r="AK6">
            <v>1.8</v>
          </cell>
          <cell r="AL6">
            <v>15100</v>
          </cell>
          <cell r="AM6">
            <v>12500</v>
          </cell>
          <cell r="AN6">
            <v>1.208</v>
          </cell>
          <cell r="AO6">
            <v>1.504</v>
          </cell>
          <cell r="AP6">
            <v>59</v>
          </cell>
          <cell r="AQ6">
            <v>0</v>
          </cell>
          <cell r="AR6">
            <v>8</v>
          </cell>
          <cell r="AS6">
            <v>0</v>
          </cell>
          <cell r="AT6">
            <v>0</v>
          </cell>
          <cell r="AU6">
            <v>20000</v>
          </cell>
          <cell r="AV6">
            <v>0</v>
          </cell>
          <cell r="AW6">
            <v>0</v>
          </cell>
        </row>
        <row r="7">
          <cell r="F7" t="str">
            <v>Ismayilov Agamoglan Israfil</v>
          </cell>
          <cell r="G7">
            <v>42906</v>
          </cell>
          <cell r="R7">
            <v>10</v>
          </cell>
          <cell r="S7">
            <v>0</v>
          </cell>
          <cell r="T7">
            <v>1.6666666666666665</v>
          </cell>
          <cell r="U7">
            <v>0</v>
          </cell>
          <cell r="V7">
            <v>0</v>
          </cell>
          <cell r="W7">
            <v>4166.666666666667</v>
          </cell>
          <cell r="X7">
            <v>0</v>
          </cell>
          <cell r="Y7">
            <v>0</v>
          </cell>
          <cell r="Z7">
            <v>41</v>
          </cell>
          <cell r="AA7">
            <v>5</v>
          </cell>
          <cell r="AB7">
            <v>8</v>
          </cell>
          <cell r="AC7">
            <v>0.625</v>
          </cell>
          <cell r="AD7">
            <v>20000</v>
          </cell>
          <cell r="AE7">
            <v>20000</v>
          </cell>
          <cell r="AF7">
            <v>1</v>
          </cell>
          <cell r="AG7">
            <v>0.8125</v>
          </cell>
          <cell r="AH7">
            <v>71</v>
          </cell>
          <cell r="AI7">
            <v>10</v>
          </cell>
          <cell r="AJ7">
            <v>10</v>
          </cell>
          <cell r="AK7">
            <v>1</v>
          </cell>
          <cell r="AL7">
            <v>14100</v>
          </cell>
          <cell r="AM7">
            <v>25000</v>
          </cell>
          <cell r="AN7">
            <v>0.56399999999999995</v>
          </cell>
          <cell r="AO7">
            <v>0.78200000000000003</v>
          </cell>
          <cell r="AP7">
            <v>100</v>
          </cell>
          <cell r="AQ7">
            <v>0</v>
          </cell>
          <cell r="AR7">
            <v>12</v>
          </cell>
          <cell r="AS7">
            <v>0</v>
          </cell>
          <cell r="AT7">
            <v>0</v>
          </cell>
          <cell r="AU7">
            <v>30000</v>
          </cell>
          <cell r="AV7">
            <v>0</v>
          </cell>
          <cell r="AW7">
            <v>0</v>
          </cell>
        </row>
        <row r="8">
          <cell r="F8" t="str">
            <v>Mammadzade Orxan Famil</v>
          </cell>
          <cell r="G8">
            <v>42902</v>
          </cell>
          <cell r="R8">
            <v>14</v>
          </cell>
          <cell r="S8">
            <v>0</v>
          </cell>
          <cell r="T8">
            <v>2.333333333333333</v>
          </cell>
          <cell r="U8">
            <v>0</v>
          </cell>
          <cell r="V8">
            <v>0</v>
          </cell>
          <cell r="W8">
            <v>5833.3333333333339</v>
          </cell>
          <cell r="X8">
            <v>0</v>
          </cell>
          <cell r="Y8">
            <v>0</v>
          </cell>
          <cell r="Z8">
            <v>45</v>
          </cell>
          <cell r="AA8">
            <v>8</v>
          </cell>
          <cell r="AB8">
            <v>8</v>
          </cell>
          <cell r="AC8">
            <v>1</v>
          </cell>
          <cell r="AD8">
            <v>18000</v>
          </cell>
          <cell r="AE8">
            <v>20000</v>
          </cell>
          <cell r="AF8">
            <v>0.9</v>
          </cell>
          <cell r="AG8">
            <v>0.95</v>
          </cell>
          <cell r="AH8">
            <v>75</v>
          </cell>
          <cell r="AI8">
            <v>7</v>
          </cell>
          <cell r="AJ8">
            <v>10</v>
          </cell>
          <cell r="AK8">
            <v>0.7</v>
          </cell>
          <cell r="AL8">
            <v>15700</v>
          </cell>
          <cell r="AM8">
            <v>25000</v>
          </cell>
          <cell r="AN8">
            <v>0.628</v>
          </cell>
          <cell r="AO8">
            <v>0.66399999999999992</v>
          </cell>
          <cell r="AP8">
            <v>104</v>
          </cell>
          <cell r="AQ8">
            <v>0</v>
          </cell>
          <cell r="AR8">
            <v>12</v>
          </cell>
          <cell r="AS8">
            <v>0</v>
          </cell>
          <cell r="AT8">
            <v>0</v>
          </cell>
          <cell r="AU8">
            <v>30000</v>
          </cell>
          <cell r="AV8">
            <v>0</v>
          </cell>
          <cell r="AW8">
            <v>0</v>
          </cell>
        </row>
        <row r="9">
          <cell r="F9" t="str">
            <v>Qasimov Elcin Sahin</v>
          </cell>
          <cell r="G9">
            <v>42929</v>
          </cell>
          <cell r="T9">
            <v>0</v>
          </cell>
          <cell r="U9" t="str">
            <v xml:space="preserve"> </v>
          </cell>
          <cell r="W9">
            <v>0</v>
          </cell>
          <cell r="X9" t="str">
            <v xml:space="preserve"> </v>
          </cell>
          <cell r="Y9" t="str">
            <v xml:space="preserve"> </v>
          </cell>
          <cell r="Z9">
            <v>18</v>
          </cell>
          <cell r="AA9">
            <v>5</v>
          </cell>
          <cell r="AB9">
            <v>3</v>
          </cell>
          <cell r="AC9">
            <v>1.6666666666666667</v>
          </cell>
          <cell r="AD9">
            <v>17700</v>
          </cell>
          <cell r="AE9">
            <v>7500</v>
          </cell>
          <cell r="AF9">
            <v>2.36</v>
          </cell>
          <cell r="AG9">
            <v>2.0133333333333332</v>
          </cell>
          <cell r="AH9">
            <v>48</v>
          </cell>
          <cell r="AI9">
            <v>13</v>
          </cell>
          <cell r="AJ9">
            <v>8</v>
          </cell>
          <cell r="AK9">
            <v>1.625</v>
          </cell>
          <cell r="AL9">
            <v>19900</v>
          </cell>
          <cell r="AM9">
            <v>20000</v>
          </cell>
          <cell r="AN9">
            <v>0.995</v>
          </cell>
          <cell r="AO9">
            <v>1.31</v>
          </cell>
          <cell r="AP9">
            <v>77</v>
          </cell>
          <cell r="AQ9">
            <v>0</v>
          </cell>
          <cell r="AR9">
            <v>10</v>
          </cell>
          <cell r="AS9">
            <v>0</v>
          </cell>
          <cell r="AT9">
            <v>0</v>
          </cell>
          <cell r="AU9">
            <v>25000</v>
          </cell>
          <cell r="AV9">
            <v>0</v>
          </cell>
          <cell r="AW9">
            <v>0</v>
          </cell>
        </row>
        <row r="10">
          <cell r="F10" t="str">
            <v>Qasimov Kamran Asaf</v>
          </cell>
          <cell r="G10">
            <v>42922</v>
          </cell>
          <cell r="T10">
            <v>0</v>
          </cell>
          <cell r="U10" t="str">
            <v xml:space="preserve"> </v>
          </cell>
          <cell r="W10">
            <v>0</v>
          </cell>
          <cell r="X10" t="str">
            <v xml:space="preserve"> </v>
          </cell>
          <cell r="Y10" t="str">
            <v xml:space="preserve"> </v>
          </cell>
          <cell r="Z10">
            <v>25</v>
          </cell>
          <cell r="AA10">
            <v>5</v>
          </cell>
          <cell r="AB10">
            <v>4.1666666666666661</v>
          </cell>
          <cell r="AC10">
            <v>1.2000000000000002</v>
          </cell>
          <cell r="AD10">
            <v>17000</v>
          </cell>
          <cell r="AE10">
            <v>10416.666666666668</v>
          </cell>
          <cell r="AF10">
            <v>1.6319999999999999</v>
          </cell>
          <cell r="AG10">
            <v>1.4159999999999999</v>
          </cell>
          <cell r="AH10">
            <v>55</v>
          </cell>
          <cell r="AI10">
            <v>7</v>
          </cell>
          <cell r="AJ10">
            <v>8</v>
          </cell>
          <cell r="AK10">
            <v>0.875</v>
          </cell>
          <cell r="AL10">
            <v>30800</v>
          </cell>
          <cell r="AM10">
            <v>20000</v>
          </cell>
          <cell r="AN10">
            <v>1.54</v>
          </cell>
          <cell r="AO10">
            <v>1.2075</v>
          </cell>
          <cell r="AP10">
            <v>84</v>
          </cell>
          <cell r="AQ10">
            <v>0</v>
          </cell>
          <cell r="AR10">
            <v>10</v>
          </cell>
          <cell r="AS10">
            <v>0</v>
          </cell>
          <cell r="AT10">
            <v>0</v>
          </cell>
          <cell r="AU10">
            <v>25000</v>
          </cell>
          <cell r="AV10">
            <v>0</v>
          </cell>
          <cell r="AW10">
            <v>0</v>
          </cell>
        </row>
        <row r="11">
          <cell r="F11" t="str">
            <v>Xalafov Qurban Sabir</v>
          </cell>
          <cell r="G11">
            <v>42929</v>
          </cell>
          <cell r="T11">
            <v>0</v>
          </cell>
          <cell r="U11" t="str">
            <v xml:space="preserve"> </v>
          </cell>
          <cell r="W11">
            <v>0</v>
          </cell>
          <cell r="X11" t="str">
            <v xml:space="preserve"> </v>
          </cell>
          <cell r="Y11" t="str">
            <v xml:space="preserve"> </v>
          </cell>
          <cell r="Z11">
            <v>18</v>
          </cell>
          <cell r="AA11">
            <v>9</v>
          </cell>
          <cell r="AB11">
            <v>3</v>
          </cell>
          <cell r="AC11">
            <v>3</v>
          </cell>
          <cell r="AD11">
            <v>30400</v>
          </cell>
          <cell r="AE11">
            <v>7500</v>
          </cell>
          <cell r="AF11">
            <v>4.0533333333333337</v>
          </cell>
          <cell r="AG11">
            <v>3.5266666666666668</v>
          </cell>
          <cell r="AH11">
            <v>48</v>
          </cell>
          <cell r="AI11">
            <v>16</v>
          </cell>
          <cell r="AJ11">
            <v>8</v>
          </cell>
          <cell r="AK11">
            <v>2</v>
          </cell>
          <cell r="AL11">
            <v>28600</v>
          </cell>
          <cell r="AM11">
            <v>20000</v>
          </cell>
          <cell r="AN11">
            <v>1.43</v>
          </cell>
          <cell r="AO11">
            <v>1.7149999999999999</v>
          </cell>
          <cell r="AP11">
            <v>77</v>
          </cell>
          <cell r="AQ11">
            <v>0</v>
          </cell>
          <cell r="AR11">
            <v>10</v>
          </cell>
          <cell r="AS11">
            <v>0</v>
          </cell>
          <cell r="AT11">
            <v>0</v>
          </cell>
          <cell r="AU11">
            <v>25000</v>
          </cell>
          <cell r="AV11">
            <v>0</v>
          </cell>
          <cell r="AW11">
            <v>0</v>
          </cell>
        </row>
        <row r="12">
          <cell r="F12" t="str">
            <v>  CALILABAD</v>
          </cell>
          <cell r="I12">
            <v>0</v>
          </cell>
          <cell r="K12">
            <v>8</v>
          </cell>
          <cell r="N12">
            <v>55500</v>
          </cell>
          <cell r="S12">
            <v>15</v>
          </cell>
          <cell r="T12">
            <v>0</v>
          </cell>
          <cell r="U12" t="str">
            <v xml:space="preserve"> </v>
          </cell>
          <cell r="V12">
            <v>44200</v>
          </cell>
          <cell r="W12">
            <v>0</v>
          </cell>
          <cell r="X12" t="str">
            <v xml:space="preserve"> </v>
          </cell>
          <cell r="Y12" t="str">
            <v xml:space="preserve"> </v>
          </cell>
          <cell r="AA12">
            <v>32</v>
          </cell>
          <cell r="AB12">
            <v>0</v>
          </cell>
          <cell r="AC12" t="str">
            <v xml:space="preserve"> </v>
          </cell>
          <cell r="AD12">
            <v>77000</v>
          </cell>
          <cell r="AE12">
            <v>0</v>
          </cell>
          <cell r="AF12" t="str">
            <v xml:space="preserve"> </v>
          </cell>
          <cell r="AG12" t="str">
            <v xml:space="preserve"> </v>
          </cell>
          <cell r="AI12">
            <v>46</v>
          </cell>
          <cell r="AJ12">
            <v>31.333333333333329</v>
          </cell>
          <cell r="AK12">
            <v>1.468085106382979</v>
          </cell>
          <cell r="AL12">
            <v>104000</v>
          </cell>
          <cell r="AM12">
            <v>78333.333333333343</v>
          </cell>
          <cell r="AN12">
            <v>1.327659574468085</v>
          </cell>
          <cell r="AO12">
            <v>1.397872340425532</v>
          </cell>
          <cell r="AQ12">
            <v>0</v>
          </cell>
          <cell r="AR12">
            <v>43.833333333333329</v>
          </cell>
          <cell r="AS12">
            <v>0</v>
          </cell>
          <cell r="AT12">
            <v>0</v>
          </cell>
          <cell r="AU12">
            <v>109583.33333333333</v>
          </cell>
          <cell r="AV12">
            <v>0</v>
          </cell>
          <cell r="AW12">
            <v>0</v>
          </cell>
        </row>
        <row r="13">
          <cell r="F13" t="str">
            <v>Hasanov Alizamin Firudin</v>
          </cell>
          <cell r="G13">
            <v>42863</v>
          </cell>
          <cell r="J13">
            <v>23</v>
          </cell>
          <cell r="K13">
            <v>5</v>
          </cell>
          <cell r="L13">
            <v>3.7096774193548385</v>
          </cell>
          <cell r="M13">
            <v>1.3478260869565217</v>
          </cell>
          <cell r="N13">
            <v>32500</v>
          </cell>
          <cell r="O13">
            <v>9274.1935483870966</v>
          </cell>
          <cell r="P13">
            <v>3.5043478260869567</v>
          </cell>
          <cell r="Q13">
            <v>2.4260869565217393</v>
          </cell>
          <cell r="R13">
            <v>52</v>
          </cell>
          <cell r="S13">
            <v>9</v>
          </cell>
          <cell r="T13">
            <v>8</v>
          </cell>
          <cell r="U13">
            <v>1.125</v>
          </cell>
          <cell r="V13">
            <v>23200</v>
          </cell>
          <cell r="W13">
            <v>20000</v>
          </cell>
          <cell r="X13">
            <v>1.1599999999999999</v>
          </cell>
          <cell r="Y13">
            <v>1.1425000000000001</v>
          </cell>
          <cell r="Z13">
            <v>83</v>
          </cell>
          <cell r="AA13">
            <v>21</v>
          </cell>
          <cell r="AB13">
            <v>10</v>
          </cell>
          <cell r="AC13">
            <v>2.1</v>
          </cell>
          <cell r="AD13">
            <v>35300</v>
          </cell>
          <cell r="AE13">
            <v>25000</v>
          </cell>
          <cell r="AF13">
            <v>1.4119999999999999</v>
          </cell>
          <cell r="AG13">
            <v>1.756</v>
          </cell>
          <cell r="AH13">
            <v>113</v>
          </cell>
          <cell r="AI13">
            <v>17</v>
          </cell>
          <cell r="AJ13">
            <v>12</v>
          </cell>
          <cell r="AK13">
            <v>1.4166666666666667</v>
          </cell>
          <cell r="AL13">
            <v>32200</v>
          </cell>
          <cell r="AM13">
            <v>30000</v>
          </cell>
          <cell r="AN13">
            <v>1.0733333333333333</v>
          </cell>
          <cell r="AO13">
            <v>1.2450000000000001</v>
          </cell>
          <cell r="AP13">
            <v>142</v>
          </cell>
          <cell r="AQ13">
            <v>0</v>
          </cell>
          <cell r="AR13">
            <v>12</v>
          </cell>
          <cell r="AS13">
            <v>0</v>
          </cell>
          <cell r="AT13">
            <v>0</v>
          </cell>
          <cell r="AU13">
            <v>30000</v>
          </cell>
          <cell r="AV13">
            <v>0</v>
          </cell>
          <cell r="AW13">
            <v>0</v>
          </cell>
        </row>
        <row r="14">
          <cell r="F14" t="str">
            <v>Asgarov Sagif Agagul</v>
          </cell>
          <cell r="G14">
            <v>42950</v>
          </cell>
          <cell r="Z14">
            <v>-2</v>
          </cell>
          <cell r="AB14">
            <v>-0.33333333333333331</v>
          </cell>
          <cell r="AE14">
            <v>-833.33333333333337</v>
          </cell>
          <cell r="AH14">
            <v>28</v>
          </cell>
          <cell r="AI14">
            <v>9</v>
          </cell>
          <cell r="AJ14">
            <v>4.6666666666666661</v>
          </cell>
          <cell r="AK14">
            <v>1.9285714285714288</v>
          </cell>
          <cell r="AL14">
            <v>19400</v>
          </cell>
          <cell r="AM14">
            <v>11666.666666666668</v>
          </cell>
          <cell r="AN14">
            <v>1.6628571428571426</v>
          </cell>
          <cell r="AO14">
            <v>1.7957142857142858</v>
          </cell>
          <cell r="AP14">
            <v>57</v>
          </cell>
          <cell r="AQ14">
            <v>0</v>
          </cell>
          <cell r="AR14">
            <v>8</v>
          </cell>
          <cell r="AS14">
            <v>0</v>
          </cell>
          <cell r="AT14">
            <v>0</v>
          </cell>
          <cell r="AU14">
            <v>20000</v>
          </cell>
          <cell r="AV14">
            <v>0</v>
          </cell>
          <cell r="AW14">
            <v>0</v>
          </cell>
        </row>
        <row r="15">
          <cell r="F15" t="str">
            <v>Nagiyev Elnur Alaskar</v>
          </cell>
          <cell r="G15">
            <v>42950</v>
          </cell>
          <cell r="AH15">
            <v>28</v>
          </cell>
          <cell r="AI15">
            <v>11</v>
          </cell>
          <cell r="AJ15">
            <v>4.6666666666666661</v>
          </cell>
          <cell r="AK15">
            <v>2.3571428571428577</v>
          </cell>
          <cell r="AL15">
            <v>33100</v>
          </cell>
          <cell r="AM15">
            <v>11666.666666666668</v>
          </cell>
          <cell r="AN15">
            <v>2.8371428571428567</v>
          </cell>
          <cell r="AO15">
            <v>2.597142857142857</v>
          </cell>
          <cell r="AP15">
            <v>57</v>
          </cell>
          <cell r="AQ15">
            <v>0</v>
          </cell>
          <cell r="AR15">
            <v>8</v>
          </cell>
          <cell r="AS15">
            <v>0</v>
          </cell>
          <cell r="AT15">
            <v>0</v>
          </cell>
          <cell r="AU15">
            <v>20000</v>
          </cell>
          <cell r="AV15">
            <v>0</v>
          </cell>
          <cell r="AW15">
            <v>0</v>
          </cell>
        </row>
        <row r="16">
          <cell r="F16" t="str">
            <v>Valiyev Elsan Novruz</v>
          </cell>
          <cell r="G16">
            <v>42985</v>
          </cell>
          <cell r="AM16">
            <v>0</v>
          </cell>
          <cell r="AP16">
            <v>23</v>
          </cell>
          <cell r="AR16">
            <v>3.833333333333333</v>
          </cell>
          <cell r="AU16">
            <v>9583.3333333333339</v>
          </cell>
        </row>
        <row r="17">
          <cell r="F17" t="str">
            <v>Huseynov Zaur Qazanfar</v>
          </cell>
          <cell r="G17">
            <v>42887</v>
          </cell>
          <cell r="M17" t="str">
            <v xml:space="preserve"> </v>
          </cell>
          <cell r="P17" t="str">
            <v xml:space="preserve"> </v>
          </cell>
          <cell r="Q17" t="str">
            <v xml:space="preserve"> </v>
          </cell>
          <cell r="R17">
            <v>29</v>
          </cell>
          <cell r="S17">
            <v>5</v>
          </cell>
          <cell r="T17">
            <v>4.833333333333333</v>
          </cell>
          <cell r="U17">
            <v>1.0344827586206897</v>
          </cell>
          <cell r="V17">
            <v>18000</v>
          </cell>
          <cell r="W17">
            <v>12083.333333333334</v>
          </cell>
          <cell r="X17">
            <v>1.489655172413793</v>
          </cell>
          <cell r="Y17">
            <v>1.2620689655172415</v>
          </cell>
          <cell r="Z17">
            <v>60</v>
          </cell>
          <cell r="AA17">
            <v>10</v>
          </cell>
          <cell r="AB17">
            <v>8</v>
          </cell>
          <cell r="AC17">
            <v>1.25</v>
          </cell>
          <cell r="AD17">
            <v>36700</v>
          </cell>
          <cell r="AE17">
            <v>20000</v>
          </cell>
          <cell r="AF17">
            <v>1.835</v>
          </cell>
          <cell r="AG17">
            <v>1.5425</v>
          </cell>
          <cell r="AH17">
            <v>90</v>
          </cell>
          <cell r="AI17">
            <v>9</v>
          </cell>
          <cell r="AJ17">
            <v>10</v>
          </cell>
          <cell r="AK17">
            <v>0.9</v>
          </cell>
          <cell r="AL17">
            <v>19300</v>
          </cell>
          <cell r="AM17">
            <v>25000</v>
          </cell>
          <cell r="AN17">
            <v>0.77200000000000002</v>
          </cell>
          <cell r="AO17">
            <v>0.83600000000000008</v>
          </cell>
          <cell r="AP17">
            <v>119</v>
          </cell>
          <cell r="AQ17">
            <v>0</v>
          </cell>
          <cell r="AR17">
            <v>12</v>
          </cell>
          <cell r="AS17">
            <v>0</v>
          </cell>
          <cell r="AT17">
            <v>0</v>
          </cell>
          <cell r="AU17">
            <v>30000</v>
          </cell>
          <cell r="AV17">
            <v>0</v>
          </cell>
          <cell r="AW17">
            <v>0</v>
          </cell>
        </row>
        <row r="18">
          <cell r="F18" t="str">
            <v>Quliyev Ismet Fizuli</v>
          </cell>
          <cell r="K18">
            <v>3</v>
          </cell>
          <cell r="L18">
            <v>0</v>
          </cell>
          <cell r="M18" t="str">
            <v xml:space="preserve"> </v>
          </cell>
          <cell r="N18">
            <v>23000</v>
          </cell>
          <cell r="O18">
            <v>0</v>
          </cell>
          <cell r="P18" t="str">
            <v xml:space="preserve"> </v>
          </cell>
          <cell r="Q18" t="str">
            <v xml:space="preserve"> </v>
          </cell>
          <cell r="S18">
            <v>1</v>
          </cell>
          <cell r="T18">
            <v>0</v>
          </cell>
          <cell r="U18" t="str">
            <v xml:space="preserve"> </v>
          </cell>
          <cell r="V18">
            <v>3000</v>
          </cell>
          <cell r="W18">
            <v>0</v>
          </cell>
          <cell r="X18" t="str">
            <v xml:space="preserve"> </v>
          </cell>
          <cell r="Y18" t="str">
            <v xml:space="preserve"> </v>
          </cell>
          <cell r="AA18">
            <v>1</v>
          </cell>
          <cell r="AB18">
            <v>0</v>
          </cell>
          <cell r="AC18" t="str">
            <v xml:space="preserve"> </v>
          </cell>
          <cell r="AD18">
            <v>5000</v>
          </cell>
          <cell r="AE18">
            <v>0</v>
          </cell>
          <cell r="AF18" t="str">
            <v xml:space="preserve"> </v>
          </cell>
          <cell r="AG18" t="str">
            <v xml:space="preserve"> </v>
          </cell>
          <cell r="AI18">
            <v>0</v>
          </cell>
          <cell r="AJ18">
            <v>0</v>
          </cell>
          <cell r="AK18" t="str">
            <v xml:space="preserve"> </v>
          </cell>
          <cell r="AL18">
            <v>0</v>
          </cell>
          <cell r="AM18">
            <v>0</v>
          </cell>
          <cell r="AN18" t="str">
            <v xml:space="preserve"> </v>
          </cell>
          <cell r="AO18" t="str">
            <v xml:space="preserve"> </v>
          </cell>
          <cell r="AQ18">
            <v>0</v>
          </cell>
          <cell r="AR18">
            <v>0</v>
          </cell>
          <cell r="AS18" t="str">
            <v xml:space="preserve"> </v>
          </cell>
          <cell r="AT18">
            <v>0</v>
          </cell>
          <cell r="AU18">
            <v>0</v>
          </cell>
          <cell r="AV18" t="str">
            <v xml:space="preserve"> </v>
          </cell>
          <cell r="AW18" t="str">
            <v xml:space="preserve"> </v>
          </cell>
        </row>
        <row r="19">
          <cell r="F19" t="str">
            <v>  GANCA</v>
          </cell>
          <cell r="I19">
            <v>0</v>
          </cell>
          <cell r="K19">
            <v>8</v>
          </cell>
          <cell r="M19" t="str">
            <v xml:space="preserve"> </v>
          </cell>
          <cell r="N19">
            <v>37000</v>
          </cell>
          <cell r="P19" t="str">
            <v xml:space="preserve"> </v>
          </cell>
          <cell r="Q19" t="str">
            <v xml:space="preserve"> </v>
          </cell>
          <cell r="S19">
            <v>9</v>
          </cell>
          <cell r="T19">
            <v>0</v>
          </cell>
          <cell r="U19" t="str">
            <v xml:space="preserve"> </v>
          </cell>
          <cell r="V19">
            <v>33300</v>
          </cell>
          <cell r="W19">
            <v>0</v>
          </cell>
          <cell r="X19" t="str">
            <v xml:space="preserve"> </v>
          </cell>
          <cell r="Y19" t="str">
            <v xml:space="preserve"> </v>
          </cell>
          <cell r="AA19">
            <v>75</v>
          </cell>
          <cell r="AB19">
            <v>0</v>
          </cell>
          <cell r="AC19" t="str">
            <v xml:space="preserve"> </v>
          </cell>
          <cell r="AD19">
            <v>254300</v>
          </cell>
          <cell r="AE19">
            <v>0</v>
          </cell>
          <cell r="AF19" t="str">
            <v xml:space="preserve"> </v>
          </cell>
          <cell r="AG19" t="str">
            <v xml:space="preserve"> </v>
          </cell>
          <cell r="AI19">
            <v>107</v>
          </cell>
          <cell r="AJ19">
            <v>69.666666666666671</v>
          </cell>
          <cell r="AK19">
            <v>1.5358851674641147</v>
          </cell>
          <cell r="AL19">
            <v>317000</v>
          </cell>
          <cell r="AM19">
            <v>174166.66666666666</v>
          </cell>
          <cell r="AN19">
            <v>1.8200956937799044</v>
          </cell>
          <cell r="AO19">
            <v>1.6779904306220095</v>
          </cell>
          <cell r="AQ19">
            <v>0</v>
          </cell>
          <cell r="AR19">
            <v>90.833333333333329</v>
          </cell>
          <cell r="AS19">
            <v>0</v>
          </cell>
          <cell r="AT19">
            <v>0</v>
          </cell>
          <cell r="AU19">
            <v>227083.33333333331</v>
          </cell>
          <cell r="AV19">
            <v>0</v>
          </cell>
          <cell r="AW19">
            <v>0</v>
          </cell>
        </row>
        <row r="20">
          <cell r="F20" t="str">
            <v>Abbasov Ilham Rasid</v>
          </cell>
          <cell r="G20">
            <v>42919</v>
          </cell>
          <cell r="M20" t="str">
            <v xml:space="preserve"> </v>
          </cell>
          <cell r="P20" t="str">
            <v xml:space="preserve"> </v>
          </cell>
          <cell r="Q20" t="str">
            <v xml:space="preserve"> </v>
          </cell>
          <cell r="T20">
            <v>0</v>
          </cell>
          <cell r="U20" t="str">
            <v xml:space="preserve"> </v>
          </cell>
          <cell r="W20">
            <v>0</v>
          </cell>
          <cell r="X20" t="str">
            <v xml:space="preserve"> </v>
          </cell>
          <cell r="Y20" t="str">
            <v xml:space="preserve"> </v>
          </cell>
          <cell r="Z20">
            <v>28</v>
          </cell>
          <cell r="AA20">
            <v>8</v>
          </cell>
          <cell r="AB20">
            <v>4.6666666666666661</v>
          </cell>
          <cell r="AC20">
            <v>1.7142857142857144</v>
          </cell>
          <cell r="AD20">
            <v>16800</v>
          </cell>
          <cell r="AE20">
            <v>11666.666666666668</v>
          </cell>
          <cell r="AF20">
            <v>1.44</v>
          </cell>
          <cell r="AG20">
            <v>1.5771428571428572</v>
          </cell>
          <cell r="AH20">
            <v>58</v>
          </cell>
          <cell r="AI20">
            <v>16</v>
          </cell>
          <cell r="AJ20">
            <v>8</v>
          </cell>
          <cell r="AK20">
            <v>2</v>
          </cell>
          <cell r="AL20">
            <v>55960</v>
          </cell>
          <cell r="AM20">
            <v>20000</v>
          </cell>
          <cell r="AN20">
            <v>2.798</v>
          </cell>
          <cell r="AO20">
            <v>2.399</v>
          </cell>
          <cell r="AP20">
            <v>87</v>
          </cell>
          <cell r="AQ20">
            <v>0</v>
          </cell>
          <cell r="AR20">
            <v>10</v>
          </cell>
          <cell r="AS20">
            <v>0</v>
          </cell>
          <cell r="AT20">
            <v>0</v>
          </cell>
          <cell r="AU20">
            <v>25000</v>
          </cell>
          <cell r="AV20">
            <v>0</v>
          </cell>
          <cell r="AW20">
            <v>0</v>
          </cell>
        </row>
        <row r="21">
          <cell r="F21" t="str">
            <v>Haciyev Irfan Rafiq</v>
          </cell>
          <cell r="G21">
            <v>42921</v>
          </cell>
          <cell r="M21" t="str">
            <v xml:space="preserve"> </v>
          </cell>
          <cell r="P21" t="str">
            <v xml:space="preserve"> </v>
          </cell>
          <cell r="Q21" t="str">
            <v xml:space="preserve"> </v>
          </cell>
          <cell r="T21">
            <v>0</v>
          </cell>
          <cell r="U21" t="str">
            <v xml:space="preserve"> </v>
          </cell>
          <cell r="W21">
            <v>0</v>
          </cell>
          <cell r="X21" t="str">
            <v xml:space="preserve"> </v>
          </cell>
          <cell r="Y21" t="str">
            <v xml:space="preserve"> </v>
          </cell>
          <cell r="Z21">
            <v>26</v>
          </cell>
          <cell r="AA21">
            <v>15</v>
          </cell>
          <cell r="AB21">
            <v>4.333333333333333</v>
          </cell>
          <cell r="AC21">
            <v>3.4615384615384617</v>
          </cell>
          <cell r="AD21">
            <v>44000</v>
          </cell>
          <cell r="AE21">
            <v>10833.333333333334</v>
          </cell>
          <cell r="AF21">
            <v>4.0615384615384613</v>
          </cell>
          <cell r="AG21">
            <v>3.7615384615384615</v>
          </cell>
          <cell r="AH21">
            <v>56</v>
          </cell>
          <cell r="AI21">
            <v>16</v>
          </cell>
          <cell r="AJ21">
            <v>8</v>
          </cell>
          <cell r="AK21">
            <v>2</v>
          </cell>
          <cell r="AL21">
            <v>49000</v>
          </cell>
          <cell r="AM21">
            <v>20000</v>
          </cell>
          <cell r="AN21">
            <v>2.4500000000000002</v>
          </cell>
          <cell r="AO21">
            <v>2.2250000000000001</v>
          </cell>
          <cell r="AP21">
            <v>85</v>
          </cell>
          <cell r="AQ21">
            <v>0</v>
          </cell>
          <cell r="AR21">
            <v>10</v>
          </cell>
          <cell r="AS21">
            <v>0</v>
          </cell>
          <cell r="AT21">
            <v>0</v>
          </cell>
          <cell r="AU21">
            <v>25000</v>
          </cell>
          <cell r="AV21">
            <v>0</v>
          </cell>
          <cell r="AW21">
            <v>0</v>
          </cell>
        </row>
        <row r="22">
          <cell r="F22" t="str">
            <v>Hasanov Babir Sabir</v>
          </cell>
          <cell r="G22">
            <v>42946</v>
          </cell>
          <cell r="M22" t="str">
            <v xml:space="preserve"> </v>
          </cell>
          <cell r="P22" t="str">
            <v xml:space="preserve"> </v>
          </cell>
          <cell r="Q22" t="str">
            <v xml:space="preserve"> </v>
          </cell>
          <cell r="T22">
            <v>0</v>
          </cell>
          <cell r="U22" t="str">
            <v xml:space="preserve"> </v>
          </cell>
          <cell r="W22">
            <v>0</v>
          </cell>
          <cell r="X22" t="str">
            <v xml:space="preserve"> </v>
          </cell>
          <cell r="Y22" t="str">
            <v xml:space="preserve"> </v>
          </cell>
          <cell r="Z22">
            <v>0</v>
          </cell>
          <cell r="AA22">
            <v>6</v>
          </cell>
          <cell r="AB22">
            <v>0</v>
          </cell>
          <cell r="AC22" t="str">
            <v xml:space="preserve"> </v>
          </cell>
          <cell r="AD22">
            <v>20800</v>
          </cell>
          <cell r="AE22">
            <v>0</v>
          </cell>
          <cell r="AF22" t="str">
            <v xml:space="preserve"> </v>
          </cell>
          <cell r="AG22" t="str">
            <v xml:space="preserve"> </v>
          </cell>
          <cell r="AH22">
            <v>30</v>
          </cell>
          <cell r="AI22">
            <v>13</v>
          </cell>
          <cell r="AJ22">
            <v>5</v>
          </cell>
          <cell r="AK22">
            <v>2.6</v>
          </cell>
          <cell r="AL22">
            <v>24300</v>
          </cell>
          <cell r="AM22">
            <v>12500</v>
          </cell>
          <cell r="AN22">
            <v>1.944</v>
          </cell>
          <cell r="AO22">
            <v>2.2720000000000002</v>
          </cell>
          <cell r="AP22">
            <v>60</v>
          </cell>
          <cell r="AQ22">
            <v>0</v>
          </cell>
          <cell r="AR22">
            <v>8</v>
          </cell>
          <cell r="AS22">
            <v>0</v>
          </cell>
          <cell r="AT22">
            <v>0</v>
          </cell>
          <cell r="AU22">
            <v>20000</v>
          </cell>
          <cell r="AV22">
            <v>0</v>
          </cell>
          <cell r="AW22">
            <v>0</v>
          </cell>
        </row>
        <row r="23">
          <cell r="F23" t="str">
            <v>Qasimov Tural</v>
          </cell>
          <cell r="G23">
            <v>42991</v>
          </cell>
          <cell r="AP23">
            <v>17</v>
          </cell>
          <cell r="AQ23">
            <v>0</v>
          </cell>
          <cell r="AR23">
            <v>2.833333333333333</v>
          </cell>
          <cell r="AS23">
            <v>0</v>
          </cell>
          <cell r="AT23">
            <v>0</v>
          </cell>
          <cell r="AU23">
            <v>7083.3333333333339</v>
          </cell>
          <cell r="AV23">
            <v>0</v>
          </cell>
          <cell r="AW23">
            <v>0</v>
          </cell>
        </row>
        <row r="24">
          <cell r="F24" t="str">
            <v>Mammadov Islam Avaz</v>
          </cell>
          <cell r="G24">
            <v>41456</v>
          </cell>
          <cell r="J24">
            <v>1410</v>
          </cell>
          <cell r="K24">
            <v>3</v>
          </cell>
          <cell r="L24">
            <v>5</v>
          </cell>
          <cell r="M24">
            <v>0.6</v>
          </cell>
          <cell r="N24">
            <v>21000</v>
          </cell>
          <cell r="O24">
            <v>12500</v>
          </cell>
          <cell r="P24">
            <v>1.68</v>
          </cell>
          <cell r="Q24">
            <v>1.1399999999999999</v>
          </cell>
          <cell r="R24">
            <v>1439</v>
          </cell>
          <cell r="T24">
            <v>8</v>
          </cell>
          <cell r="U24">
            <v>0</v>
          </cell>
          <cell r="W24">
            <v>20000</v>
          </cell>
          <cell r="X24">
            <v>0</v>
          </cell>
          <cell r="Y24">
            <v>0</v>
          </cell>
          <cell r="Z24">
            <v>1470</v>
          </cell>
          <cell r="AA24">
            <v>0</v>
          </cell>
          <cell r="AB24">
            <v>10</v>
          </cell>
          <cell r="AC24">
            <v>0</v>
          </cell>
          <cell r="AD24">
            <v>0</v>
          </cell>
          <cell r="AE24">
            <v>25000</v>
          </cell>
          <cell r="AF24">
            <v>0</v>
          </cell>
          <cell r="AG24">
            <v>0</v>
          </cell>
          <cell r="AH24">
            <v>1500</v>
          </cell>
          <cell r="AI24">
            <v>2</v>
          </cell>
          <cell r="AJ24">
            <v>12</v>
          </cell>
          <cell r="AK24">
            <v>0.16666666666666666</v>
          </cell>
          <cell r="AL24">
            <v>12500</v>
          </cell>
          <cell r="AM24">
            <v>30000</v>
          </cell>
          <cell r="AN24">
            <v>0.41666666666666669</v>
          </cell>
          <cell r="AO24">
            <v>0.29166666666666669</v>
          </cell>
          <cell r="AP24">
            <v>1529</v>
          </cell>
          <cell r="AQ24">
            <v>0</v>
          </cell>
          <cell r="AR24">
            <v>12</v>
          </cell>
          <cell r="AS24">
            <v>0</v>
          </cell>
          <cell r="AT24">
            <v>0</v>
          </cell>
          <cell r="AU24">
            <v>30000</v>
          </cell>
          <cell r="AV24">
            <v>0</v>
          </cell>
          <cell r="AW24">
            <v>0</v>
          </cell>
        </row>
        <row r="25">
          <cell r="F25" t="str">
            <v>Mammadov Ramin Ismayil</v>
          </cell>
          <cell r="G25">
            <v>42921</v>
          </cell>
          <cell r="M25" t="str">
            <v xml:space="preserve"> </v>
          </cell>
          <cell r="P25" t="str">
            <v xml:space="preserve"> </v>
          </cell>
          <cell r="Q25" t="str">
            <v xml:space="preserve"> </v>
          </cell>
          <cell r="T25">
            <v>0</v>
          </cell>
          <cell r="U25" t="str">
            <v xml:space="preserve"> </v>
          </cell>
          <cell r="W25">
            <v>0</v>
          </cell>
          <cell r="X25" t="str">
            <v xml:space="preserve"> </v>
          </cell>
          <cell r="Y25" t="str">
            <v xml:space="preserve"> </v>
          </cell>
          <cell r="Z25">
            <v>26</v>
          </cell>
          <cell r="AA25">
            <v>15</v>
          </cell>
          <cell r="AB25">
            <v>4.333333333333333</v>
          </cell>
          <cell r="AC25">
            <v>3.4615384615384617</v>
          </cell>
          <cell r="AD25">
            <v>38400</v>
          </cell>
          <cell r="AE25">
            <v>10833.333333333334</v>
          </cell>
          <cell r="AF25">
            <v>3.5446153846153843</v>
          </cell>
          <cell r="AG25">
            <v>3.503076923076923</v>
          </cell>
          <cell r="AH25">
            <v>56</v>
          </cell>
          <cell r="AI25">
            <v>15</v>
          </cell>
          <cell r="AJ25">
            <v>8</v>
          </cell>
          <cell r="AK25">
            <v>1.875</v>
          </cell>
          <cell r="AL25">
            <v>39240</v>
          </cell>
          <cell r="AM25">
            <v>20000</v>
          </cell>
          <cell r="AN25">
            <v>1.962</v>
          </cell>
          <cell r="AO25">
            <v>1.9184999999999999</v>
          </cell>
          <cell r="AP25">
            <v>85</v>
          </cell>
          <cell r="AQ25">
            <v>0</v>
          </cell>
          <cell r="AR25">
            <v>10</v>
          </cell>
          <cell r="AS25">
            <v>0</v>
          </cell>
          <cell r="AT25">
            <v>0</v>
          </cell>
          <cell r="AU25">
            <v>25000</v>
          </cell>
          <cell r="AV25">
            <v>0</v>
          </cell>
          <cell r="AW25">
            <v>0</v>
          </cell>
        </row>
        <row r="26">
          <cell r="F26" t="str">
            <v>Mustafayev Sanan Cahangir</v>
          </cell>
          <cell r="G26">
            <v>42929</v>
          </cell>
          <cell r="M26" t="str">
            <v xml:space="preserve"> </v>
          </cell>
          <cell r="P26" t="str">
            <v xml:space="preserve"> </v>
          </cell>
          <cell r="Q26" t="str">
            <v xml:space="preserve"> </v>
          </cell>
          <cell r="T26">
            <v>0</v>
          </cell>
          <cell r="U26" t="str">
            <v xml:space="preserve"> </v>
          </cell>
          <cell r="W26">
            <v>0</v>
          </cell>
          <cell r="X26" t="str">
            <v xml:space="preserve"> </v>
          </cell>
          <cell r="Y26" t="str">
            <v xml:space="preserve"> </v>
          </cell>
          <cell r="Z26">
            <v>18</v>
          </cell>
          <cell r="AA26">
            <v>5</v>
          </cell>
          <cell r="AB26">
            <v>3</v>
          </cell>
          <cell r="AC26">
            <v>1.6666666666666667</v>
          </cell>
          <cell r="AD26">
            <v>23700</v>
          </cell>
          <cell r="AE26">
            <v>7500</v>
          </cell>
          <cell r="AF26">
            <v>3.16</v>
          </cell>
          <cell r="AG26">
            <v>2.4133333333333336</v>
          </cell>
          <cell r="AH26">
            <v>48</v>
          </cell>
          <cell r="AI26">
            <v>12</v>
          </cell>
          <cell r="AJ26">
            <v>8</v>
          </cell>
          <cell r="AK26">
            <v>1.5</v>
          </cell>
          <cell r="AL26">
            <v>36800</v>
          </cell>
          <cell r="AM26">
            <v>20000</v>
          </cell>
          <cell r="AN26">
            <v>1.84</v>
          </cell>
          <cell r="AO26">
            <v>1.67</v>
          </cell>
          <cell r="AP26">
            <v>77</v>
          </cell>
          <cell r="AQ26">
            <v>0</v>
          </cell>
          <cell r="AR26">
            <v>10</v>
          </cell>
          <cell r="AS26">
            <v>0</v>
          </cell>
          <cell r="AT26">
            <v>0</v>
          </cell>
          <cell r="AU26">
            <v>25000</v>
          </cell>
          <cell r="AV26">
            <v>0</v>
          </cell>
          <cell r="AW26">
            <v>0</v>
          </cell>
        </row>
        <row r="27">
          <cell r="F27" t="str">
            <v>Rustamov Abulfaz Mammadali</v>
          </cell>
          <cell r="G27">
            <v>41306</v>
          </cell>
          <cell r="H27">
            <v>0</v>
          </cell>
          <cell r="I27">
            <v>0</v>
          </cell>
          <cell r="J27">
            <v>1560</v>
          </cell>
          <cell r="K27">
            <v>5</v>
          </cell>
          <cell r="L27">
            <v>5</v>
          </cell>
          <cell r="M27">
            <v>1</v>
          </cell>
          <cell r="N27">
            <v>16000</v>
          </cell>
          <cell r="O27">
            <v>12500</v>
          </cell>
          <cell r="P27">
            <v>1.28</v>
          </cell>
          <cell r="Q27">
            <v>1.1400000000000001</v>
          </cell>
          <cell r="R27">
            <v>1589</v>
          </cell>
          <cell r="S27">
            <v>9</v>
          </cell>
          <cell r="T27">
            <v>8</v>
          </cell>
          <cell r="U27">
            <v>1.125</v>
          </cell>
          <cell r="V27">
            <v>33300</v>
          </cell>
          <cell r="W27">
            <v>20000</v>
          </cell>
          <cell r="X27">
            <v>1.665</v>
          </cell>
          <cell r="Y27">
            <v>1.395</v>
          </cell>
          <cell r="Z27">
            <v>1620</v>
          </cell>
          <cell r="AA27">
            <v>11</v>
          </cell>
          <cell r="AB27">
            <v>10</v>
          </cell>
          <cell r="AC27">
            <v>1.1000000000000001</v>
          </cell>
          <cell r="AD27">
            <v>62000</v>
          </cell>
          <cell r="AE27">
            <v>25000</v>
          </cell>
          <cell r="AF27">
            <v>2.48</v>
          </cell>
          <cell r="AG27">
            <v>1.79</v>
          </cell>
          <cell r="AH27">
            <v>1650</v>
          </cell>
          <cell r="AI27">
            <v>8</v>
          </cell>
          <cell r="AJ27">
            <v>12</v>
          </cell>
          <cell r="AK27">
            <v>0.66666666666666663</v>
          </cell>
          <cell r="AL27">
            <v>26600</v>
          </cell>
          <cell r="AM27">
            <v>30000</v>
          </cell>
          <cell r="AN27">
            <v>0.88666666666666671</v>
          </cell>
          <cell r="AO27">
            <v>0.77666666666666662</v>
          </cell>
          <cell r="AP27">
            <v>1679</v>
          </cell>
          <cell r="AQ27">
            <v>0</v>
          </cell>
          <cell r="AR27">
            <v>12</v>
          </cell>
          <cell r="AS27">
            <v>0</v>
          </cell>
          <cell r="AT27">
            <v>0</v>
          </cell>
          <cell r="AU27">
            <v>30000</v>
          </cell>
          <cell r="AV27">
            <v>0</v>
          </cell>
          <cell r="AW27">
            <v>0</v>
          </cell>
        </row>
        <row r="28">
          <cell r="F28" t="str">
            <v>Rzayev Sabuhi Sahin</v>
          </cell>
          <cell r="G28">
            <v>42956</v>
          </cell>
          <cell r="Z28">
            <v>-8</v>
          </cell>
          <cell r="AB28">
            <v>-1.3333333333333333</v>
          </cell>
          <cell r="AE28">
            <v>-3333.3333333333335</v>
          </cell>
          <cell r="AH28">
            <v>22</v>
          </cell>
          <cell r="AI28">
            <v>7</v>
          </cell>
          <cell r="AJ28">
            <v>3.6666666666666665</v>
          </cell>
          <cell r="AK28">
            <v>1.9090909090909092</v>
          </cell>
          <cell r="AL28">
            <v>16200</v>
          </cell>
          <cell r="AM28">
            <v>9166.6666666666679</v>
          </cell>
          <cell r="AN28">
            <v>1.7672727272727271</v>
          </cell>
          <cell r="AO28">
            <v>1.8381818181818181</v>
          </cell>
          <cell r="AP28">
            <v>51</v>
          </cell>
          <cell r="AQ28">
            <v>0</v>
          </cell>
          <cell r="AR28">
            <v>8</v>
          </cell>
          <cell r="AS28">
            <v>0</v>
          </cell>
          <cell r="AT28">
            <v>0</v>
          </cell>
          <cell r="AU28">
            <v>20000</v>
          </cell>
          <cell r="AV28">
            <v>0</v>
          </cell>
          <cell r="AW28">
            <v>0</v>
          </cell>
        </row>
        <row r="29">
          <cell r="F29" t="str">
            <v>Valizade Sahriyar Oktay</v>
          </cell>
          <cell r="G29">
            <v>42946</v>
          </cell>
          <cell r="M29" t="str">
            <v xml:space="preserve"> </v>
          </cell>
          <cell r="P29" t="str">
            <v xml:space="preserve"> </v>
          </cell>
          <cell r="Q29" t="str">
            <v xml:space="preserve"> </v>
          </cell>
          <cell r="T29">
            <v>0</v>
          </cell>
          <cell r="U29" t="str">
            <v xml:space="preserve"> </v>
          </cell>
          <cell r="W29">
            <v>0</v>
          </cell>
          <cell r="X29" t="str">
            <v xml:space="preserve"> </v>
          </cell>
          <cell r="Y29" t="str">
            <v xml:space="preserve"> </v>
          </cell>
          <cell r="Z29">
            <v>0</v>
          </cell>
          <cell r="AA29">
            <v>15</v>
          </cell>
          <cell r="AB29">
            <v>0</v>
          </cell>
          <cell r="AC29" t="str">
            <v xml:space="preserve"> </v>
          </cell>
          <cell r="AD29">
            <v>48600</v>
          </cell>
          <cell r="AE29">
            <v>0</v>
          </cell>
          <cell r="AF29" t="str">
            <v xml:space="preserve"> </v>
          </cell>
          <cell r="AG29" t="str">
            <v xml:space="preserve"> </v>
          </cell>
          <cell r="AH29">
            <v>30</v>
          </cell>
          <cell r="AI29">
            <v>18</v>
          </cell>
          <cell r="AJ29">
            <v>5</v>
          </cell>
          <cell r="AK29">
            <v>3.6</v>
          </cell>
          <cell r="AL29">
            <v>56400</v>
          </cell>
          <cell r="AM29">
            <v>12500</v>
          </cell>
          <cell r="AN29">
            <v>4.5119999999999996</v>
          </cell>
          <cell r="AO29">
            <v>4.056</v>
          </cell>
          <cell r="AP29">
            <v>60</v>
          </cell>
          <cell r="AQ29">
            <v>0</v>
          </cell>
          <cell r="AR29">
            <v>8</v>
          </cell>
          <cell r="AS29">
            <v>0</v>
          </cell>
          <cell r="AT29">
            <v>0</v>
          </cell>
          <cell r="AU29">
            <v>20000</v>
          </cell>
          <cell r="AV29">
            <v>0</v>
          </cell>
          <cell r="AW29">
            <v>0</v>
          </cell>
        </row>
        <row r="30">
          <cell r="F30" t="str">
            <v>  LANKARAN</v>
          </cell>
          <cell r="I30">
            <v>0</v>
          </cell>
          <cell r="K30">
            <v>5</v>
          </cell>
          <cell r="M30" t="str">
            <v xml:space="preserve"> </v>
          </cell>
          <cell r="N30">
            <v>39000</v>
          </cell>
          <cell r="P30" t="str">
            <v xml:space="preserve"> </v>
          </cell>
          <cell r="Q30" t="str">
            <v xml:space="preserve"> </v>
          </cell>
          <cell r="S30">
            <v>24</v>
          </cell>
          <cell r="T30">
            <v>0</v>
          </cell>
          <cell r="U30" t="str">
            <v xml:space="preserve"> </v>
          </cell>
          <cell r="V30">
            <v>130300</v>
          </cell>
          <cell r="W30">
            <v>0</v>
          </cell>
          <cell r="X30" t="str">
            <v xml:space="preserve"> </v>
          </cell>
          <cell r="Y30" t="str">
            <v xml:space="preserve"> </v>
          </cell>
          <cell r="AA30">
            <v>40</v>
          </cell>
          <cell r="AB30">
            <v>0</v>
          </cell>
          <cell r="AC30" t="str">
            <v xml:space="preserve"> </v>
          </cell>
          <cell r="AD30">
            <v>180700</v>
          </cell>
          <cell r="AE30">
            <v>0</v>
          </cell>
          <cell r="AF30" t="str">
            <v xml:space="preserve"> </v>
          </cell>
          <cell r="AG30" t="str">
            <v xml:space="preserve"> </v>
          </cell>
          <cell r="AI30">
            <v>78</v>
          </cell>
          <cell r="AJ30">
            <v>48</v>
          </cell>
          <cell r="AK30">
            <v>1.625</v>
          </cell>
          <cell r="AL30">
            <v>335000</v>
          </cell>
          <cell r="AM30">
            <v>120000</v>
          </cell>
          <cell r="AN30">
            <v>2.7916666666666665</v>
          </cell>
          <cell r="AO30">
            <v>2.208333333333333</v>
          </cell>
          <cell r="AQ30">
            <v>0</v>
          </cell>
          <cell r="AR30">
            <v>60</v>
          </cell>
          <cell r="AS30">
            <v>0</v>
          </cell>
          <cell r="AT30">
            <v>0</v>
          </cell>
          <cell r="AU30">
            <v>150000</v>
          </cell>
          <cell r="AV30">
            <v>0</v>
          </cell>
          <cell r="AW30">
            <v>0</v>
          </cell>
        </row>
        <row r="31">
          <cell r="F31" t="str">
            <v>Aliyev Taleh Allahyar</v>
          </cell>
          <cell r="G31">
            <v>42919</v>
          </cell>
          <cell r="M31" t="str">
            <v xml:space="preserve"> </v>
          </cell>
          <cell r="P31" t="str">
            <v xml:space="preserve"> </v>
          </cell>
          <cell r="Q31" t="str">
            <v xml:space="preserve"> </v>
          </cell>
          <cell r="T31">
            <v>0</v>
          </cell>
          <cell r="U31" t="str">
            <v xml:space="preserve"> </v>
          </cell>
          <cell r="W31">
            <v>0</v>
          </cell>
          <cell r="X31" t="str">
            <v xml:space="preserve"> </v>
          </cell>
          <cell r="Y31" t="str">
            <v xml:space="preserve"> </v>
          </cell>
          <cell r="Z31">
            <v>28</v>
          </cell>
          <cell r="AA31">
            <v>6</v>
          </cell>
          <cell r="AB31">
            <v>4.6666666666666661</v>
          </cell>
          <cell r="AC31">
            <v>1.2857142857142858</v>
          </cell>
          <cell r="AD31">
            <v>11200</v>
          </cell>
          <cell r="AE31">
            <v>11666.666666666668</v>
          </cell>
          <cell r="AF31">
            <v>0.95999999999999985</v>
          </cell>
          <cell r="AG31">
            <v>1.1228571428571428</v>
          </cell>
          <cell r="AH31">
            <v>58</v>
          </cell>
          <cell r="AI31">
            <v>15</v>
          </cell>
          <cell r="AJ31">
            <v>8</v>
          </cell>
          <cell r="AK31">
            <v>1.875</v>
          </cell>
          <cell r="AL31">
            <v>35500</v>
          </cell>
          <cell r="AM31">
            <v>20000</v>
          </cell>
          <cell r="AN31">
            <v>1.7749999999999999</v>
          </cell>
          <cell r="AO31">
            <v>1.825</v>
          </cell>
          <cell r="AP31">
            <v>87</v>
          </cell>
          <cell r="AQ31">
            <v>0</v>
          </cell>
          <cell r="AR31">
            <v>10</v>
          </cell>
          <cell r="AS31">
            <v>0</v>
          </cell>
          <cell r="AT31">
            <v>0</v>
          </cell>
          <cell r="AU31">
            <v>25000</v>
          </cell>
          <cell r="AV31">
            <v>0</v>
          </cell>
          <cell r="AW31">
            <v>0</v>
          </cell>
        </row>
        <row r="32">
          <cell r="F32" t="str">
            <v>Akbarov Rahim</v>
          </cell>
          <cell r="G32">
            <v>42997</v>
          </cell>
          <cell r="Z32">
            <v>-48</v>
          </cell>
          <cell r="AB32">
            <v>-8</v>
          </cell>
          <cell r="AE32">
            <v>-20000</v>
          </cell>
          <cell r="AP32">
            <v>11</v>
          </cell>
          <cell r="AQ32">
            <v>0</v>
          </cell>
          <cell r="AR32">
            <v>1.8333333333333333</v>
          </cell>
          <cell r="AS32">
            <v>0</v>
          </cell>
          <cell r="AT32">
            <v>0</v>
          </cell>
          <cell r="AU32">
            <v>4583.3333333333339</v>
          </cell>
          <cell r="AV32">
            <v>0</v>
          </cell>
          <cell r="AW32">
            <v>0</v>
          </cell>
        </row>
        <row r="33">
          <cell r="F33" t="str">
            <v>Ramazanov Fariz</v>
          </cell>
          <cell r="G33">
            <v>42992</v>
          </cell>
          <cell r="AP33">
            <v>16</v>
          </cell>
          <cell r="AQ33">
            <v>0</v>
          </cell>
          <cell r="AR33">
            <v>2.6666666666666665</v>
          </cell>
          <cell r="AS33">
            <v>0</v>
          </cell>
          <cell r="AT33">
            <v>0</v>
          </cell>
          <cell r="AU33">
            <v>6666.666666666667</v>
          </cell>
          <cell r="AV33">
            <v>0</v>
          </cell>
          <cell r="AW33">
            <v>0</v>
          </cell>
        </row>
        <row r="34">
          <cell r="F34" t="str">
            <v>Cavadov Tahmaz Cabrail</v>
          </cell>
          <cell r="G34">
            <v>39482</v>
          </cell>
          <cell r="H34">
            <v>0</v>
          </cell>
          <cell r="I34">
            <v>0</v>
          </cell>
          <cell r="J34">
            <v>3357</v>
          </cell>
          <cell r="K34">
            <v>1</v>
          </cell>
          <cell r="L34">
            <v>5</v>
          </cell>
          <cell r="M34">
            <v>0.2</v>
          </cell>
          <cell r="N34">
            <v>10000</v>
          </cell>
          <cell r="O34">
            <v>12500</v>
          </cell>
          <cell r="P34">
            <v>0.8</v>
          </cell>
          <cell r="Q34">
            <v>0.5</v>
          </cell>
          <cell r="R34">
            <v>3386</v>
          </cell>
          <cell r="S34">
            <v>10</v>
          </cell>
          <cell r="T34">
            <v>8</v>
          </cell>
          <cell r="U34">
            <v>1.25</v>
          </cell>
          <cell r="V34">
            <v>31200</v>
          </cell>
          <cell r="W34">
            <v>20000</v>
          </cell>
          <cell r="X34">
            <v>1.56</v>
          </cell>
          <cell r="Y34">
            <v>1.405</v>
          </cell>
          <cell r="Z34">
            <v>3417</v>
          </cell>
          <cell r="AA34">
            <v>10</v>
          </cell>
          <cell r="AB34">
            <v>10</v>
          </cell>
          <cell r="AC34">
            <v>1</v>
          </cell>
          <cell r="AD34">
            <v>61300</v>
          </cell>
          <cell r="AE34">
            <v>25000</v>
          </cell>
          <cell r="AF34">
            <v>2.452</v>
          </cell>
          <cell r="AG34">
            <v>1.726</v>
          </cell>
          <cell r="AH34">
            <v>3447</v>
          </cell>
          <cell r="AI34">
            <v>19</v>
          </cell>
          <cell r="AJ34">
            <v>12</v>
          </cell>
          <cell r="AK34">
            <v>1.5833333333333333</v>
          </cell>
          <cell r="AL34">
            <v>86600</v>
          </cell>
          <cell r="AM34">
            <v>30000</v>
          </cell>
          <cell r="AN34">
            <v>2.8866666666666667</v>
          </cell>
          <cell r="AO34">
            <v>2.2349999999999999</v>
          </cell>
          <cell r="AP34">
            <v>3476</v>
          </cell>
          <cell r="AQ34">
            <v>0</v>
          </cell>
          <cell r="AR34">
            <v>12</v>
          </cell>
          <cell r="AS34">
            <v>0</v>
          </cell>
          <cell r="AT34">
            <v>0</v>
          </cell>
          <cell r="AU34">
            <v>30000</v>
          </cell>
          <cell r="AV34">
            <v>0</v>
          </cell>
          <cell r="AW34">
            <v>0</v>
          </cell>
        </row>
        <row r="35">
          <cell r="F35" t="str">
            <v>Ibrahimov Famil Farhad</v>
          </cell>
          <cell r="G35">
            <v>42919</v>
          </cell>
          <cell r="M35" t="str">
            <v xml:space="preserve"> </v>
          </cell>
          <cell r="P35" t="str">
            <v xml:space="preserve"> </v>
          </cell>
          <cell r="Q35" t="str">
            <v xml:space="preserve"> </v>
          </cell>
          <cell r="T35">
            <v>0</v>
          </cell>
          <cell r="U35" t="str">
            <v xml:space="preserve"> </v>
          </cell>
          <cell r="W35">
            <v>0</v>
          </cell>
          <cell r="X35" t="str">
            <v xml:space="preserve"> </v>
          </cell>
          <cell r="Y35" t="str">
            <v xml:space="preserve"> </v>
          </cell>
          <cell r="Z35">
            <v>28</v>
          </cell>
          <cell r="AA35">
            <v>8</v>
          </cell>
          <cell r="AB35">
            <v>4.6666666666666661</v>
          </cell>
          <cell r="AC35">
            <v>1.7142857142857144</v>
          </cell>
          <cell r="AD35">
            <v>24000</v>
          </cell>
          <cell r="AE35">
            <v>11666.666666666668</v>
          </cell>
          <cell r="AF35">
            <v>2.0571428571428569</v>
          </cell>
          <cell r="AG35">
            <v>1.8857142857142857</v>
          </cell>
          <cell r="AH35">
            <v>58</v>
          </cell>
          <cell r="AI35">
            <v>18</v>
          </cell>
          <cell r="AJ35">
            <v>8</v>
          </cell>
          <cell r="AK35">
            <v>2.25</v>
          </cell>
          <cell r="AL35">
            <v>96400</v>
          </cell>
          <cell r="AM35">
            <v>20000</v>
          </cell>
          <cell r="AN35">
            <v>4.82</v>
          </cell>
          <cell r="AO35">
            <v>3.5350000000000001</v>
          </cell>
          <cell r="AP35">
            <v>87</v>
          </cell>
          <cell r="AQ35">
            <v>0</v>
          </cell>
          <cell r="AR35">
            <v>10</v>
          </cell>
          <cell r="AS35">
            <v>0</v>
          </cell>
          <cell r="AT35">
            <v>0</v>
          </cell>
          <cell r="AU35">
            <v>25000</v>
          </cell>
          <cell r="AV35">
            <v>0</v>
          </cell>
          <cell r="AW35">
            <v>0</v>
          </cell>
        </row>
        <row r="36">
          <cell r="F36" t="str">
            <v>Rahimov Mayis Mursud</v>
          </cell>
          <cell r="G36">
            <v>42999</v>
          </cell>
          <cell r="Z36">
            <v>-50</v>
          </cell>
          <cell r="AB36">
            <v>-8.3333333333333321</v>
          </cell>
          <cell r="AE36">
            <v>-20833.333333333336</v>
          </cell>
          <cell r="AP36">
            <v>9</v>
          </cell>
          <cell r="AR36">
            <v>1.5</v>
          </cell>
          <cell r="AU36">
            <v>3750</v>
          </cell>
        </row>
        <row r="37">
          <cell r="F37" t="str">
            <v>Nasirzade Saleh Mirtagi</v>
          </cell>
          <cell r="G37">
            <v>42919</v>
          </cell>
          <cell r="M37" t="str">
            <v xml:space="preserve"> </v>
          </cell>
          <cell r="P37" t="str">
            <v xml:space="preserve"> </v>
          </cell>
          <cell r="Q37" t="str">
            <v xml:space="preserve"> </v>
          </cell>
          <cell r="T37">
            <v>0</v>
          </cell>
          <cell r="U37" t="str">
            <v xml:space="preserve"> </v>
          </cell>
          <cell r="W37">
            <v>0</v>
          </cell>
          <cell r="X37" t="str">
            <v xml:space="preserve"> </v>
          </cell>
          <cell r="Y37" t="str">
            <v xml:space="preserve"> </v>
          </cell>
          <cell r="Z37">
            <v>28</v>
          </cell>
          <cell r="AA37">
            <v>3</v>
          </cell>
          <cell r="AB37">
            <v>4.6666666666666661</v>
          </cell>
          <cell r="AC37">
            <v>0.6428571428571429</v>
          </cell>
          <cell r="AD37">
            <v>4000</v>
          </cell>
          <cell r="AE37">
            <v>11666.666666666668</v>
          </cell>
          <cell r="AF37">
            <v>0.3428571428571428</v>
          </cell>
          <cell r="AG37">
            <v>0.49285714285714288</v>
          </cell>
          <cell r="AH37">
            <v>58</v>
          </cell>
          <cell r="AI37">
            <v>11</v>
          </cell>
          <cell r="AJ37">
            <v>8</v>
          </cell>
          <cell r="AK37">
            <v>1.375</v>
          </cell>
          <cell r="AL37">
            <v>24500</v>
          </cell>
          <cell r="AM37">
            <v>20000</v>
          </cell>
          <cell r="AN37">
            <v>1.2250000000000001</v>
          </cell>
          <cell r="AO37">
            <v>1.3</v>
          </cell>
          <cell r="AP37">
            <v>87</v>
          </cell>
          <cell r="AQ37">
            <v>0</v>
          </cell>
          <cell r="AR37">
            <v>10</v>
          </cell>
          <cell r="AS37">
            <v>0</v>
          </cell>
          <cell r="AT37">
            <v>0</v>
          </cell>
          <cell r="AU37">
            <v>25000</v>
          </cell>
          <cell r="AV37">
            <v>0</v>
          </cell>
          <cell r="AW37">
            <v>0</v>
          </cell>
        </row>
        <row r="38">
          <cell r="F38" t="str">
            <v>Qurbanov Ilkin Vali</v>
          </cell>
          <cell r="K38">
            <v>1</v>
          </cell>
          <cell r="L38">
            <v>0</v>
          </cell>
          <cell r="M38" t="str">
            <v xml:space="preserve"> </v>
          </cell>
          <cell r="N38">
            <v>1000</v>
          </cell>
          <cell r="O38">
            <v>0</v>
          </cell>
          <cell r="P38" t="str">
            <v xml:space="preserve"> </v>
          </cell>
          <cell r="Q38" t="str">
            <v xml:space="preserve"> </v>
          </cell>
          <cell r="S38">
            <v>6</v>
          </cell>
          <cell r="T38">
            <v>0</v>
          </cell>
          <cell r="U38" t="str">
            <v xml:space="preserve"> </v>
          </cell>
          <cell r="V38">
            <v>50500</v>
          </cell>
          <cell r="W38">
            <v>0</v>
          </cell>
          <cell r="X38" t="str">
            <v xml:space="preserve"> </v>
          </cell>
          <cell r="Y38" t="str">
            <v xml:space="preserve"> </v>
          </cell>
          <cell r="AA38">
            <v>0</v>
          </cell>
          <cell r="AB38">
            <v>0</v>
          </cell>
          <cell r="AC38" t="str">
            <v xml:space="preserve"> </v>
          </cell>
          <cell r="AD38">
            <v>0</v>
          </cell>
          <cell r="AE38">
            <v>0</v>
          </cell>
          <cell r="AF38" t="str">
            <v xml:space="preserve"> </v>
          </cell>
          <cell r="AG38" t="str">
            <v xml:space="preserve"> </v>
          </cell>
          <cell r="AI38">
            <v>0</v>
          </cell>
          <cell r="AJ38">
            <v>0</v>
          </cell>
          <cell r="AK38" t="str">
            <v xml:space="preserve"> </v>
          </cell>
          <cell r="AL38">
            <v>0</v>
          </cell>
          <cell r="AM38">
            <v>0</v>
          </cell>
          <cell r="AN38" t="str">
            <v xml:space="preserve"> </v>
          </cell>
          <cell r="AO38" t="str">
            <v xml:space="preserve"> </v>
          </cell>
          <cell r="AQ38">
            <v>0</v>
          </cell>
          <cell r="AR38">
            <v>0</v>
          </cell>
          <cell r="AS38" t="str">
            <v xml:space="preserve"> </v>
          </cell>
          <cell r="AT38">
            <v>0</v>
          </cell>
          <cell r="AU38">
            <v>0</v>
          </cell>
          <cell r="AV38" t="str">
            <v xml:space="preserve"> </v>
          </cell>
          <cell r="AW38" t="str">
            <v xml:space="preserve"> </v>
          </cell>
        </row>
        <row r="39">
          <cell r="F39" t="str">
            <v>Suvarov Elcin Sahid oglu</v>
          </cell>
          <cell r="G39">
            <v>40756</v>
          </cell>
          <cell r="H39">
            <v>0</v>
          </cell>
          <cell r="I39">
            <v>0</v>
          </cell>
          <cell r="J39">
            <v>2100</v>
          </cell>
          <cell r="K39">
            <v>3</v>
          </cell>
          <cell r="L39">
            <v>5</v>
          </cell>
          <cell r="M39">
            <v>0.6</v>
          </cell>
          <cell r="N39">
            <v>28000</v>
          </cell>
          <cell r="O39">
            <v>12500</v>
          </cell>
          <cell r="P39">
            <v>2.2400000000000002</v>
          </cell>
          <cell r="Q39">
            <v>1.4200000000000002</v>
          </cell>
          <cell r="R39">
            <v>2129</v>
          </cell>
          <cell r="S39">
            <v>8</v>
          </cell>
          <cell r="T39">
            <v>8</v>
          </cell>
          <cell r="U39">
            <v>1</v>
          </cell>
          <cell r="V39">
            <v>48600</v>
          </cell>
          <cell r="W39">
            <v>20000</v>
          </cell>
          <cell r="X39">
            <v>2.4300000000000002</v>
          </cell>
          <cell r="Y39">
            <v>1.7150000000000001</v>
          </cell>
          <cell r="Z39">
            <v>2160</v>
          </cell>
          <cell r="AA39">
            <v>13</v>
          </cell>
          <cell r="AB39">
            <v>10</v>
          </cell>
          <cell r="AC39">
            <v>1.3</v>
          </cell>
          <cell r="AD39">
            <v>80200</v>
          </cell>
          <cell r="AE39">
            <v>25000</v>
          </cell>
          <cell r="AF39">
            <v>3.2080000000000002</v>
          </cell>
          <cell r="AG39">
            <v>2.254</v>
          </cell>
          <cell r="AH39">
            <v>2190</v>
          </cell>
          <cell r="AI39">
            <v>15</v>
          </cell>
          <cell r="AJ39">
            <v>12</v>
          </cell>
          <cell r="AK39">
            <v>1.25</v>
          </cell>
          <cell r="AL39">
            <v>92000</v>
          </cell>
          <cell r="AM39">
            <v>30000</v>
          </cell>
          <cell r="AN39">
            <v>3.0666666666666669</v>
          </cell>
          <cell r="AO39">
            <v>2.1583333333333332</v>
          </cell>
          <cell r="AP39">
            <v>2219</v>
          </cell>
          <cell r="AQ39">
            <v>0</v>
          </cell>
          <cell r="AR39">
            <v>12</v>
          </cell>
          <cell r="AS39">
            <v>0</v>
          </cell>
          <cell r="AT39">
            <v>0</v>
          </cell>
          <cell r="AU39">
            <v>30000</v>
          </cell>
          <cell r="AV39">
            <v>0</v>
          </cell>
          <cell r="AW39">
            <v>0</v>
          </cell>
        </row>
        <row r="40">
          <cell r="F40" t="str">
            <v>  MASALLI</v>
          </cell>
          <cell r="I40">
            <v>0</v>
          </cell>
          <cell r="K40">
            <v>9</v>
          </cell>
          <cell r="M40" t="str">
            <v xml:space="preserve"> </v>
          </cell>
          <cell r="N40">
            <v>58300</v>
          </cell>
          <cell r="P40" t="str">
            <v xml:space="preserve"> </v>
          </cell>
          <cell r="Q40" t="str">
            <v xml:space="preserve"> </v>
          </cell>
          <cell r="S40">
            <v>21</v>
          </cell>
          <cell r="T40">
            <v>0</v>
          </cell>
          <cell r="U40" t="str">
            <v xml:space="preserve"> </v>
          </cell>
          <cell r="V40">
            <v>57500</v>
          </cell>
          <cell r="W40">
            <v>0</v>
          </cell>
          <cell r="X40" t="str">
            <v xml:space="preserve"> </v>
          </cell>
          <cell r="Y40" t="str">
            <v xml:space="preserve"> </v>
          </cell>
          <cell r="AA40">
            <v>30</v>
          </cell>
          <cell r="AB40">
            <v>0</v>
          </cell>
          <cell r="AC40" t="str">
            <v xml:space="preserve"> </v>
          </cell>
          <cell r="AD40">
            <v>117000</v>
          </cell>
          <cell r="AE40">
            <v>0</v>
          </cell>
          <cell r="AF40" t="str">
            <v xml:space="preserve"> </v>
          </cell>
          <cell r="AG40" t="str">
            <v xml:space="preserve"> </v>
          </cell>
          <cell r="AI40">
            <v>33</v>
          </cell>
          <cell r="AJ40">
            <v>36</v>
          </cell>
          <cell r="AK40">
            <v>0.91666666666666663</v>
          </cell>
          <cell r="AL40">
            <v>86400</v>
          </cell>
          <cell r="AM40">
            <v>90000</v>
          </cell>
          <cell r="AN40">
            <v>0.96</v>
          </cell>
          <cell r="AO40">
            <v>0.93833333333333324</v>
          </cell>
          <cell r="AQ40">
            <v>0</v>
          </cell>
          <cell r="AR40">
            <v>41.5</v>
          </cell>
          <cell r="AS40">
            <v>0</v>
          </cell>
          <cell r="AT40">
            <v>0</v>
          </cell>
          <cell r="AU40">
            <v>103750</v>
          </cell>
          <cell r="AV40">
            <v>0</v>
          </cell>
          <cell r="AW40">
            <v>0</v>
          </cell>
        </row>
        <row r="41">
          <cell r="F41" t="str">
            <v>Huseynov Amil Alim</v>
          </cell>
          <cell r="G41">
            <v>40665</v>
          </cell>
          <cell r="H41">
            <v>0</v>
          </cell>
          <cell r="I41">
            <v>0</v>
          </cell>
          <cell r="J41">
            <v>2189</v>
          </cell>
          <cell r="K41">
            <v>4</v>
          </cell>
          <cell r="L41">
            <v>5</v>
          </cell>
          <cell r="M41">
            <v>0.8</v>
          </cell>
          <cell r="N41">
            <v>27300</v>
          </cell>
          <cell r="O41">
            <v>12500</v>
          </cell>
          <cell r="P41">
            <v>2.1840000000000002</v>
          </cell>
          <cell r="Q41">
            <v>1.492</v>
          </cell>
          <cell r="R41">
            <v>2218</v>
          </cell>
          <cell r="S41">
            <v>10</v>
          </cell>
          <cell r="T41">
            <v>8</v>
          </cell>
          <cell r="U41">
            <v>1.25</v>
          </cell>
          <cell r="V41">
            <v>38000</v>
          </cell>
          <cell r="W41">
            <v>20000</v>
          </cell>
          <cell r="X41">
            <v>1.9</v>
          </cell>
          <cell r="Y41">
            <v>1.575</v>
          </cell>
          <cell r="Z41">
            <v>2249</v>
          </cell>
          <cell r="AA41">
            <v>13</v>
          </cell>
          <cell r="AB41">
            <v>10</v>
          </cell>
          <cell r="AC41">
            <v>1.3</v>
          </cell>
          <cell r="AD41">
            <v>66000</v>
          </cell>
          <cell r="AE41">
            <v>25000</v>
          </cell>
          <cell r="AF41">
            <v>2.64</v>
          </cell>
          <cell r="AG41">
            <v>1.9700000000000002</v>
          </cell>
          <cell r="AH41">
            <v>2279</v>
          </cell>
          <cell r="AI41">
            <v>11</v>
          </cell>
          <cell r="AJ41">
            <v>12</v>
          </cell>
          <cell r="AK41">
            <v>0.91666666666666663</v>
          </cell>
          <cell r="AL41">
            <v>39500</v>
          </cell>
          <cell r="AM41">
            <v>30000</v>
          </cell>
          <cell r="AN41">
            <v>1.3166666666666667</v>
          </cell>
          <cell r="AO41">
            <v>1.1166666666666667</v>
          </cell>
          <cell r="AP41">
            <v>2308</v>
          </cell>
          <cell r="AQ41">
            <v>0</v>
          </cell>
          <cell r="AR41">
            <v>12</v>
          </cell>
          <cell r="AS41">
            <v>0</v>
          </cell>
          <cell r="AT41">
            <v>0</v>
          </cell>
          <cell r="AU41">
            <v>30000</v>
          </cell>
          <cell r="AV41">
            <v>0</v>
          </cell>
          <cell r="AW41">
            <v>0</v>
          </cell>
        </row>
        <row r="42">
          <cell r="F42" t="str">
            <v>Karimov Heydar Fariz</v>
          </cell>
          <cell r="G42">
            <v>42992</v>
          </cell>
          <cell r="AP42">
            <v>16</v>
          </cell>
          <cell r="AQ42">
            <v>0</v>
          </cell>
          <cell r="AR42">
            <v>2.6666666666666665</v>
          </cell>
          <cell r="AS42">
            <v>0</v>
          </cell>
          <cell r="AT42">
            <v>0</v>
          </cell>
          <cell r="AU42">
            <v>6666.666666666667</v>
          </cell>
          <cell r="AV42">
            <v>0</v>
          </cell>
          <cell r="AW42">
            <v>0</v>
          </cell>
        </row>
        <row r="43">
          <cell r="F43" t="str">
            <v>Agacanov Emin Imanverdi</v>
          </cell>
          <cell r="G43">
            <v>42991</v>
          </cell>
          <cell r="AP43">
            <v>17</v>
          </cell>
          <cell r="AQ43">
            <v>0</v>
          </cell>
          <cell r="AR43">
            <v>2.833333333333333</v>
          </cell>
          <cell r="AS43">
            <v>0</v>
          </cell>
          <cell r="AT43">
            <v>0</v>
          </cell>
          <cell r="AU43">
            <v>7083.3333333333339</v>
          </cell>
          <cell r="AV43">
            <v>0</v>
          </cell>
          <cell r="AW43">
            <v>0</v>
          </cell>
        </row>
        <row r="44">
          <cell r="F44" t="str">
            <v>Ibisov Samxal Cabrayil</v>
          </cell>
          <cell r="G44">
            <v>42863</v>
          </cell>
          <cell r="J44">
            <v>23</v>
          </cell>
          <cell r="K44">
            <v>3</v>
          </cell>
          <cell r="L44">
            <v>3.7096774193548385</v>
          </cell>
          <cell r="M44">
            <v>0.80869565217391304</v>
          </cell>
          <cell r="N44">
            <v>24000</v>
          </cell>
          <cell r="O44">
            <v>9274.1935483870966</v>
          </cell>
          <cell r="P44">
            <v>2.5878260869565217</v>
          </cell>
          <cell r="Q44">
            <v>1.6982608695652175</v>
          </cell>
          <cell r="R44">
            <v>52</v>
          </cell>
          <cell r="S44">
            <v>5</v>
          </cell>
          <cell r="T44">
            <v>8</v>
          </cell>
          <cell r="U44">
            <v>0.625</v>
          </cell>
          <cell r="V44">
            <v>13500</v>
          </cell>
          <cell r="W44">
            <v>20000</v>
          </cell>
          <cell r="X44">
            <v>0.67500000000000004</v>
          </cell>
          <cell r="Y44">
            <v>0.65</v>
          </cell>
          <cell r="Z44">
            <v>83</v>
          </cell>
          <cell r="AA44">
            <v>9</v>
          </cell>
          <cell r="AB44">
            <v>10</v>
          </cell>
          <cell r="AC44">
            <v>0.9</v>
          </cell>
          <cell r="AD44">
            <v>28000</v>
          </cell>
          <cell r="AE44">
            <v>25000</v>
          </cell>
          <cell r="AF44">
            <v>1.1200000000000001</v>
          </cell>
          <cell r="AG44">
            <v>1.01</v>
          </cell>
          <cell r="AH44">
            <v>113</v>
          </cell>
          <cell r="AI44">
            <v>10</v>
          </cell>
          <cell r="AJ44">
            <v>12</v>
          </cell>
          <cell r="AK44">
            <v>0.83333333333333337</v>
          </cell>
          <cell r="AL44">
            <v>23700</v>
          </cell>
          <cell r="AM44">
            <v>30000</v>
          </cell>
          <cell r="AN44">
            <v>0.79</v>
          </cell>
          <cell r="AO44">
            <v>0.81166666666666676</v>
          </cell>
          <cell r="AP44">
            <v>142</v>
          </cell>
          <cell r="AQ44">
            <v>0</v>
          </cell>
          <cell r="AR44">
            <v>12</v>
          </cell>
          <cell r="AS44">
            <v>0</v>
          </cell>
          <cell r="AT44">
            <v>0</v>
          </cell>
          <cell r="AU44">
            <v>30000</v>
          </cell>
          <cell r="AV44">
            <v>0</v>
          </cell>
          <cell r="AW44">
            <v>0</v>
          </cell>
        </row>
        <row r="45">
          <cell r="F45" t="str">
            <v>Ibrahimov Elnur Eminaga</v>
          </cell>
          <cell r="K45">
            <v>1</v>
          </cell>
          <cell r="M45" t="str">
            <v xml:space="preserve"> </v>
          </cell>
          <cell r="N45">
            <v>6000</v>
          </cell>
          <cell r="O45">
            <v>0</v>
          </cell>
          <cell r="P45" t="str">
            <v xml:space="preserve"> </v>
          </cell>
          <cell r="Q45" t="str">
            <v xml:space="preserve"> </v>
          </cell>
          <cell r="T45">
            <v>0</v>
          </cell>
          <cell r="U45" t="str">
            <v xml:space="preserve"> </v>
          </cell>
          <cell r="W45">
            <v>0</v>
          </cell>
          <cell r="X45" t="str">
            <v xml:space="preserve"> </v>
          </cell>
          <cell r="Y45" t="str">
            <v xml:space="preserve"> </v>
          </cell>
          <cell r="AA45">
            <v>0</v>
          </cell>
          <cell r="AB45">
            <v>0</v>
          </cell>
          <cell r="AC45" t="str">
            <v xml:space="preserve"> </v>
          </cell>
          <cell r="AD45">
            <v>0</v>
          </cell>
          <cell r="AE45">
            <v>0</v>
          </cell>
          <cell r="AF45" t="str">
            <v xml:space="preserve"> </v>
          </cell>
          <cell r="AG45" t="str">
            <v xml:space="preserve"> </v>
          </cell>
          <cell r="AI45">
            <v>0</v>
          </cell>
          <cell r="AJ45">
            <v>0</v>
          </cell>
          <cell r="AK45" t="str">
            <v xml:space="preserve"> </v>
          </cell>
          <cell r="AL45">
            <v>0</v>
          </cell>
          <cell r="AM45">
            <v>0</v>
          </cell>
          <cell r="AN45" t="str">
            <v xml:space="preserve"> </v>
          </cell>
          <cell r="AO45" t="str">
            <v xml:space="preserve"> </v>
          </cell>
          <cell r="AQ45">
            <v>0</v>
          </cell>
          <cell r="AR45">
            <v>0</v>
          </cell>
          <cell r="AS45" t="str">
            <v xml:space="preserve"> </v>
          </cell>
          <cell r="AT45">
            <v>0</v>
          </cell>
          <cell r="AU45">
            <v>0</v>
          </cell>
          <cell r="AV45" t="str">
            <v xml:space="preserve"> </v>
          </cell>
          <cell r="AW45" t="str">
            <v xml:space="preserve"> </v>
          </cell>
        </row>
        <row r="46">
          <cell r="F46" t="str">
            <v>Manafov Rauf Zulfugar</v>
          </cell>
          <cell r="G46">
            <v>42879</v>
          </cell>
          <cell r="J46">
            <v>7</v>
          </cell>
          <cell r="K46">
            <v>1</v>
          </cell>
          <cell r="L46">
            <v>1.129032258064516</v>
          </cell>
          <cell r="M46">
            <v>0.88571428571428579</v>
          </cell>
          <cell r="N46">
            <v>1000</v>
          </cell>
          <cell r="O46">
            <v>2822.5806451612907</v>
          </cell>
          <cell r="P46">
            <v>0.35428571428571426</v>
          </cell>
          <cell r="Q46">
            <v>0.62</v>
          </cell>
          <cell r="R46">
            <v>36</v>
          </cell>
          <cell r="S46">
            <v>6</v>
          </cell>
          <cell r="T46">
            <v>8</v>
          </cell>
          <cell r="U46">
            <v>0.75</v>
          </cell>
          <cell r="V46">
            <v>6000</v>
          </cell>
          <cell r="W46">
            <v>20000</v>
          </cell>
          <cell r="X46">
            <v>0.3</v>
          </cell>
          <cell r="Y46">
            <v>0.52500000000000002</v>
          </cell>
          <cell r="Z46">
            <v>67</v>
          </cell>
          <cell r="AA46">
            <v>8</v>
          </cell>
          <cell r="AB46">
            <v>10</v>
          </cell>
          <cell r="AC46">
            <v>0.8</v>
          </cell>
          <cell r="AD46">
            <v>23000</v>
          </cell>
          <cell r="AE46">
            <v>25000</v>
          </cell>
          <cell r="AF46">
            <v>0.92</v>
          </cell>
          <cell r="AG46">
            <v>0.8600000000000001</v>
          </cell>
          <cell r="AH46">
            <v>97</v>
          </cell>
          <cell r="AI46">
            <v>12</v>
          </cell>
          <cell r="AJ46">
            <v>12</v>
          </cell>
          <cell r="AK46">
            <v>1</v>
          </cell>
          <cell r="AL46">
            <v>23200</v>
          </cell>
          <cell r="AM46">
            <v>30000</v>
          </cell>
          <cell r="AN46">
            <v>0.77333333333333332</v>
          </cell>
          <cell r="AO46">
            <v>0.88666666666666671</v>
          </cell>
          <cell r="AP46">
            <v>126</v>
          </cell>
          <cell r="AQ46">
            <v>0</v>
          </cell>
          <cell r="AR46">
            <v>12</v>
          </cell>
          <cell r="AS46">
            <v>0</v>
          </cell>
          <cell r="AT46">
            <v>0</v>
          </cell>
          <cell r="AU46">
            <v>30000</v>
          </cell>
          <cell r="AV46">
            <v>0</v>
          </cell>
          <cell r="AW46">
            <v>0</v>
          </cell>
        </row>
        <row r="47">
          <cell r="F47" t="str">
            <v>  MINGACEVIR</v>
          </cell>
          <cell r="H47">
            <v>1</v>
          </cell>
          <cell r="I47">
            <v>7500</v>
          </cell>
          <cell r="K47">
            <v>7</v>
          </cell>
          <cell r="M47" t="str">
            <v xml:space="preserve"> </v>
          </cell>
          <cell r="N47">
            <v>43200</v>
          </cell>
          <cell r="P47" t="str">
            <v xml:space="preserve"> </v>
          </cell>
          <cell r="Q47" t="str">
            <v xml:space="preserve"> </v>
          </cell>
          <cell r="S47">
            <v>9</v>
          </cell>
          <cell r="T47">
            <v>0</v>
          </cell>
          <cell r="U47" t="str">
            <v xml:space="preserve"> </v>
          </cell>
          <cell r="V47">
            <v>41000</v>
          </cell>
          <cell r="W47">
            <v>0</v>
          </cell>
          <cell r="X47" t="str">
            <v xml:space="preserve"> </v>
          </cell>
          <cell r="Y47" t="str">
            <v xml:space="preserve"> </v>
          </cell>
          <cell r="AA47">
            <v>22</v>
          </cell>
          <cell r="AB47">
            <v>0</v>
          </cell>
          <cell r="AC47" t="str">
            <v xml:space="preserve"> </v>
          </cell>
          <cell r="AD47">
            <v>84530</v>
          </cell>
          <cell r="AE47">
            <v>0</v>
          </cell>
          <cell r="AF47" t="str">
            <v xml:space="preserve"> </v>
          </cell>
          <cell r="AG47" t="str">
            <v xml:space="preserve"> </v>
          </cell>
          <cell r="AI47">
            <v>43</v>
          </cell>
          <cell r="AJ47">
            <v>37</v>
          </cell>
          <cell r="AK47">
            <v>1.1621621621621621</v>
          </cell>
          <cell r="AL47">
            <v>110740</v>
          </cell>
          <cell r="AM47">
            <v>92500</v>
          </cell>
          <cell r="AN47">
            <v>1.1971891891891893</v>
          </cell>
          <cell r="AO47">
            <v>1.1796756756756757</v>
          </cell>
          <cell r="AQ47">
            <v>0</v>
          </cell>
          <cell r="AR47">
            <v>44.833333333333336</v>
          </cell>
          <cell r="AS47">
            <v>0</v>
          </cell>
          <cell r="AT47">
            <v>0</v>
          </cell>
          <cell r="AU47">
            <v>112083.33333333333</v>
          </cell>
          <cell r="AV47">
            <v>0</v>
          </cell>
          <cell r="AW47">
            <v>0</v>
          </cell>
        </row>
        <row r="48">
          <cell r="F48" t="str">
            <v>Aliyev Tural Mohraddin</v>
          </cell>
          <cell r="G48">
            <v>42919</v>
          </cell>
          <cell r="M48" t="str">
            <v xml:space="preserve"> </v>
          </cell>
          <cell r="P48" t="str">
            <v xml:space="preserve"> </v>
          </cell>
          <cell r="Q48" t="str">
            <v xml:space="preserve"> </v>
          </cell>
          <cell r="T48">
            <v>0</v>
          </cell>
          <cell r="U48" t="str">
            <v xml:space="preserve"> </v>
          </cell>
          <cell r="W48">
            <v>0</v>
          </cell>
          <cell r="X48" t="str">
            <v xml:space="preserve"> </v>
          </cell>
          <cell r="Y48" t="str">
            <v xml:space="preserve"> </v>
          </cell>
          <cell r="Z48">
            <v>28</v>
          </cell>
          <cell r="AA48">
            <v>8</v>
          </cell>
          <cell r="AB48">
            <v>4.6666666666666661</v>
          </cell>
          <cell r="AC48">
            <v>1.7142857142857144</v>
          </cell>
          <cell r="AD48">
            <v>24200</v>
          </cell>
          <cell r="AE48">
            <v>11666.666666666668</v>
          </cell>
          <cell r="AF48">
            <v>2.0742857142857143</v>
          </cell>
          <cell r="AG48">
            <v>1.8942857142857144</v>
          </cell>
          <cell r="AH48">
            <v>58</v>
          </cell>
          <cell r="AI48">
            <v>9</v>
          </cell>
          <cell r="AJ48">
            <v>8</v>
          </cell>
          <cell r="AK48">
            <v>1.125</v>
          </cell>
          <cell r="AL48">
            <v>19500</v>
          </cell>
          <cell r="AM48">
            <v>20000</v>
          </cell>
          <cell r="AN48">
            <v>0.97499999999999998</v>
          </cell>
          <cell r="AO48">
            <v>1.05</v>
          </cell>
          <cell r="AP48">
            <v>87</v>
          </cell>
          <cell r="AQ48">
            <v>0</v>
          </cell>
          <cell r="AR48">
            <v>10</v>
          </cell>
          <cell r="AS48">
            <v>0</v>
          </cell>
          <cell r="AT48">
            <v>0</v>
          </cell>
          <cell r="AU48">
            <v>25000</v>
          </cell>
          <cell r="AV48">
            <v>0</v>
          </cell>
          <cell r="AW48">
            <v>0</v>
          </cell>
        </row>
        <row r="49">
          <cell r="F49" t="str">
            <v>Nacafli Anar Hidayat</v>
          </cell>
          <cell r="G49">
            <v>42872</v>
          </cell>
          <cell r="J49">
            <v>14</v>
          </cell>
          <cell r="K49">
            <v>1</v>
          </cell>
          <cell r="L49">
            <v>2.258064516129032</v>
          </cell>
          <cell r="M49">
            <v>0.44285714285714289</v>
          </cell>
          <cell r="N49">
            <v>3000</v>
          </cell>
          <cell r="O49">
            <v>5645.1612903225814</v>
          </cell>
          <cell r="P49">
            <v>0.53142857142857136</v>
          </cell>
          <cell r="Q49">
            <v>0.4871428571428571</v>
          </cell>
          <cell r="R49">
            <v>43</v>
          </cell>
          <cell r="S49">
            <v>3</v>
          </cell>
          <cell r="T49">
            <v>8</v>
          </cell>
          <cell r="U49">
            <v>0.375</v>
          </cell>
          <cell r="V49">
            <v>7000</v>
          </cell>
          <cell r="W49">
            <v>20000</v>
          </cell>
          <cell r="X49">
            <v>0.35</v>
          </cell>
          <cell r="Y49">
            <v>0.36249999999999999</v>
          </cell>
          <cell r="Z49">
            <v>74</v>
          </cell>
          <cell r="AA49">
            <v>7</v>
          </cell>
          <cell r="AB49">
            <v>10</v>
          </cell>
          <cell r="AC49">
            <v>0.7</v>
          </cell>
          <cell r="AD49">
            <v>30000</v>
          </cell>
          <cell r="AE49">
            <v>25000</v>
          </cell>
          <cell r="AF49">
            <v>1.2</v>
          </cell>
          <cell r="AG49">
            <v>0.95</v>
          </cell>
          <cell r="AH49">
            <v>104</v>
          </cell>
          <cell r="AI49">
            <v>14</v>
          </cell>
          <cell r="AJ49">
            <v>12</v>
          </cell>
          <cell r="AK49">
            <v>1.1666666666666667</v>
          </cell>
          <cell r="AL49">
            <v>30800</v>
          </cell>
          <cell r="AM49">
            <v>30000</v>
          </cell>
          <cell r="AN49">
            <v>1.0266666666666666</v>
          </cell>
          <cell r="AO49">
            <v>1.0966666666666667</v>
          </cell>
          <cell r="AP49">
            <v>133</v>
          </cell>
          <cell r="AQ49">
            <v>0</v>
          </cell>
          <cell r="AR49">
            <v>12</v>
          </cell>
          <cell r="AS49">
            <v>0</v>
          </cell>
          <cell r="AT49">
            <v>0</v>
          </cell>
          <cell r="AU49">
            <v>30000</v>
          </cell>
          <cell r="AV49">
            <v>0</v>
          </cell>
          <cell r="AW49">
            <v>0</v>
          </cell>
        </row>
        <row r="50">
          <cell r="F50" t="str">
            <v>Yusifov Tarlan Vasif</v>
          </cell>
          <cell r="G50">
            <v>42948</v>
          </cell>
          <cell r="AH50">
            <v>30</v>
          </cell>
          <cell r="AI50">
            <v>10</v>
          </cell>
          <cell r="AJ50">
            <v>5</v>
          </cell>
          <cell r="AK50">
            <v>2</v>
          </cell>
          <cell r="AL50">
            <v>23000</v>
          </cell>
          <cell r="AM50">
            <v>12500</v>
          </cell>
          <cell r="AN50">
            <v>1.84</v>
          </cell>
          <cell r="AO50">
            <v>1.92</v>
          </cell>
          <cell r="AP50">
            <v>59</v>
          </cell>
          <cell r="AQ50">
            <v>0</v>
          </cell>
          <cell r="AR50">
            <v>8</v>
          </cell>
          <cell r="AS50">
            <v>0</v>
          </cell>
          <cell r="AT50">
            <v>0</v>
          </cell>
          <cell r="AU50">
            <v>20000</v>
          </cell>
          <cell r="AV50">
            <v>0</v>
          </cell>
          <cell r="AW50">
            <v>0</v>
          </cell>
        </row>
        <row r="51">
          <cell r="F51" t="str">
            <v>Mejdunov Elnur Yusif</v>
          </cell>
          <cell r="G51">
            <v>42991</v>
          </cell>
          <cell r="AM51">
            <v>0</v>
          </cell>
          <cell r="AP51">
            <v>17</v>
          </cell>
          <cell r="AR51">
            <v>2.833333333333333</v>
          </cell>
          <cell r="AU51">
            <v>7083.3333333333339</v>
          </cell>
        </row>
        <row r="52">
          <cell r="F52" t="str">
            <v>Yusifov Taliman Ibrahim</v>
          </cell>
          <cell r="G52">
            <v>41214</v>
          </cell>
          <cell r="H52">
            <v>1</v>
          </cell>
          <cell r="I52">
            <v>7500</v>
          </cell>
          <cell r="J52">
            <v>1650</v>
          </cell>
          <cell r="K52">
            <v>6</v>
          </cell>
          <cell r="L52">
            <v>5</v>
          </cell>
          <cell r="M52">
            <v>1.2</v>
          </cell>
          <cell r="N52">
            <v>40200</v>
          </cell>
          <cell r="O52">
            <v>12500</v>
          </cell>
          <cell r="P52">
            <v>3.2160000000000002</v>
          </cell>
          <cell r="Q52">
            <v>2.2080000000000002</v>
          </cell>
          <cell r="R52">
            <v>1679</v>
          </cell>
          <cell r="S52">
            <v>6</v>
          </cell>
          <cell r="T52">
            <v>8</v>
          </cell>
          <cell r="U52">
            <v>0.75</v>
          </cell>
          <cell r="V52">
            <v>34000</v>
          </cell>
          <cell r="W52">
            <v>20000</v>
          </cell>
          <cell r="X52">
            <v>1.7</v>
          </cell>
          <cell r="Y52">
            <v>1.2250000000000001</v>
          </cell>
          <cell r="Z52">
            <v>1710</v>
          </cell>
          <cell r="AA52">
            <v>7</v>
          </cell>
          <cell r="AB52">
            <v>10</v>
          </cell>
          <cell r="AC52">
            <v>0.7</v>
          </cell>
          <cell r="AD52">
            <v>30330</v>
          </cell>
          <cell r="AE52">
            <v>25000</v>
          </cell>
          <cell r="AF52">
            <v>1.2132000000000001</v>
          </cell>
          <cell r="AG52">
            <v>0.95660000000000001</v>
          </cell>
          <cell r="AH52">
            <v>1740</v>
          </cell>
          <cell r="AI52">
            <v>10</v>
          </cell>
          <cell r="AJ52">
            <v>12</v>
          </cell>
          <cell r="AK52">
            <v>0.83333333333333337</v>
          </cell>
          <cell r="AL52">
            <v>37440</v>
          </cell>
          <cell r="AM52">
            <v>30000</v>
          </cell>
          <cell r="AN52">
            <v>1.248</v>
          </cell>
          <cell r="AO52">
            <v>1.0406666666666666</v>
          </cell>
          <cell r="AP52">
            <v>1769</v>
          </cell>
          <cell r="AQ52">
            <v>0</v>
          </cell>
          <cell r="AR52">
            <v>12</v>
          </cell>
          <cell r="AS52">
            <v>0</v>
          </cell>
          <cell r="AT52">
            <v>0</v>
          </cell>
          <cell r="AU52">
            <v>30000</v>
          </cell>
          <cell r="AV52">
            <v>0</v>
          </cell>
          <cell r="AW52">
            <v>0</v>
          </cell>
        </row>
        <row r="53">
          <cell r="F53" t="str">
            <v>  QAX</v>
          </cell>
          <cell r="H53">
            <v>1</v>
          </cell>
          <cell r="I53">
            <v>3300</v>
          </cell>
          <cell r="K53">
            <v>7</v>
          </cell>
          <cell r="M53" t="str">
            <v xml:space="preserve"> </v>
          </cell>
          <cell r="N53">
            <v>14800</v>
          </cell>
          <cell r="P53" t="str">
            <v xml:space="preserve"> </v>
          </cell>
          <cell r="Q53" t="str">
            <v xml:space="preserve"> </v>
          </cell>
          <cell r="S53">
            <v>20</v>
          </cell>
          <cell r="T53">
            <v>0</v>
          </cell>
          <cell r="U53" t="str">
            <v xml:space="preserve"> </v>
          </cell>
          <cell r="V53">
            <v>90300</v>
          </cell>
          <cell r="W53">
            <v>0</v>
          </cell>
          <cell r="X53" t="str">
            <v xml:space="preserve"> </v>
          </cell>
          <cell r="Y53" t="str">
            <v xml:space="preserve"> </v>
          </cell>
          <cell r="AA53">
            <v>29</v>
          </cell>
          <cell r="AB53">
            <v>0</v>
          </cell>
          <cell r="AC53" t="str">
            <v xml:space="preserve"> </v>
          </cell>
          <cell r="AD53">
            <v>65100</v>
          </cell>
          <cell r="AE53">
            <v>0</v>
          </cell>
          <cell r="AF53" t="str">
            <v xml:space="preserve"> </v>
          </cell>
          <cell r="AG53" t="str">
            <v xml:space="preserve"> </v>
          </cell>
          <cell r="AI53">
            <v>42</v>
          </cell>
          <cell r="AJ53">
            <v>40</v>
          </cell>
          <cell r="AK53">
            <v>1.05</v>
          </cell>
          <cell r="AL53">
            <v>95400</v>
          </cell>
          <cell r="AM53">
            <v>100000</v>
          </cell>
          <cell r="AN53">
            <v>0.95399999999999996</v>
          </cell>
          <cell r="AO53">
            <v>1.002</v>
          </cell>
          <cell r="AQ53">
            <v>0</v>
          </cell>
          <cell r="AR53">
            <v>45.666666666666671</v>
          </cell>
          <cell r="AS53">
            <v>0</v>
          </cell>
          <cell r="AT53">
            <v>0</v>
          </cell>
          <cell r="AU53">
            <v>114166.66666666666</v>
          </cell>
          <cell r="AV53">
            <v>0</v>
          </cell>
          <cell r="AW53">
            <v>0</v>
          </cell>
        </row>
        <row r="54">
          <cell r="F54" t="str">
            <v>Ahmadov Ravan Azaddin</v>
          </cell>
          <cell r="G54">
            <v>42921</v>
          </cell>
          <cell r="M54" t="str">
            <v xml:space="preserve"> </v>
          </cell>
          <cell r="P54" t="str">
            <v xml:space="preserve"> </v>
          </cell>
          <cell r="Q54" t="str">
            <v xml:space="preserve"> </v>
          </cell>
          <cell r="T54">
            <v>0</v>
          </cell>
          <cell r="U54" t="str">
            <v xml:space="preserve"> </v>
          </cell>
          <cell r="W54">
            <v>0</v>
          </cell>
          <cell r="X54" t="str">
            <v xml:space="preserve"> </v>
          </cell>
          <cell r="Y54" t="str">
            <v xml:space="preserve"> </v>
          </cell>
          <cell r="Z54">
            <v>26</v>
          </cell>
          <cell r="AA54">
            <v>5</v>
          </cell>
          <cell r="AB54">
            <v>4.333333333333333</v>
          </cell>
          <cell r="AC54">
            <v>1.153846153846154</v>
          </cell>
          <cell r="AD54">
            <v>5400</v>
          </cell>
          <cell r="AE54">
            <v>10833.333333333334</v>
          </cell>
          <cell r="AF54">
            <v>0.49846153846153846</v>
          </cell>
          <cell r="AG54">
            <v>0.82615384615384624</v>
          </cell>
          <cell r="AH54">
            <v>56</v>
          </cell>
          <cell r="AI54">
            <v>9</v>
          </cell>
          <cell r="AJ54">
            <v>8</v>
          </cell>
          <cell r="AK54">
            <v>1.125</v>
          </cell>
          <cell r="AL54">
            <v>17800</v>
          </cell>
          <cell r="AM54">
            <v>20000</v>
          </cell>
          <cell r="AN54">
            <v>0.89</v>
          </cell>
          <cell r="AO54">
            <v>1.0075000000000001</v>
          </cell>
          <cell r="AP54">
            <v>85</v>
          </cell>
          <cell r="AQ54">
            <v>0</v>
          </cell>
          <cell r="AR54">
            <v>10</v>
          </cell>
          <cell r="AS54">
            <v>0</v>
          </cell>
          <cell r="AT54">
            <v>0</v>
          </cell>
          <cell r="AU54">
            <v>25000</v>
          </cell>
          <cell r="AV54">
            <v>0</v>
          </cell>
          <cell r="AW54">
            <v>0</v>
          </cell>
        </row>
        <row r="55">
          <cell r="F55" t="str">
            <v>Eldarov Tural Eldar</v>
          </cell>
          <cell r="G55">
            <v>41281</v>
          </cell>
          <cell r="H55">
            <v>1</v>
          </cell>
          <cell r="I55">
            <v>3300</v>
          </cell>
          <cell r="J55">
            <v>1584</v>
          </cell>
          <cell r="K55">
            <v>4</v>
          </cell>
          <cell r="L55">
            <v>5</v>
          </cell>
          <cell r="M55">
            <v>0.8</v>
          </cell>
          <cell r="N55">
            <v>10800</v>
          </cell>
          <cell r="O55">
            <v>12500</v>
          </cell>
          <cell r="P55">
            <v>0.86399999999999999</v>
          </cell>
          <cell r="Q55">
            <v>0.83200000000000007</v>
          </cell>
          <cell r="R55">
            <v>1613</v>
          </cell>
          <cell r="S55">
            <v>8</v>
          </cell>
          <cell r="T55">
            <v>8</v>
          </cell>
          <cell r="U55">
            <v>1</v>
          </cell>
          <cell r="V55">
            <v>67000</v>
          </cell>
          <cell r="W55">
            <v>20000</v>
          </cell>
          <cell r="X55">
            <v>3.35</v>
          </cell>
          <cell r="Y55">
            <v>2.1749999999999998</v>
          </cell>
          <cell r="Z55">
            <v>1644</v>
          </cell>
          <cell r="AA55">
            <v>7</v>
          </cell>
          <cell r="AB55">
            <v>10</v>
          </cell>
          <cell r="AC55">
            <v>0.7</v>
          </cell>
          <cell r="AD55">
            <v>29700</v>
          </cell>
          <cell r="AE55">
            <v>25000</v>
          </cell>
          <cell r="AF55">
            <v>1.1879999999999999</v>
          </cell>
          <cell r="AG55">
            <v>0.94399999999999995</v>
          </cell>
          <cell r="AH55">
            <v>1674</v>
          </cell>
          <cell r="AI55">
            <v>7</v>
          </cell>
          <cell r="AJ55">
            <v>12</v>
          </cell>
          <cell r="AK55">
            <v>0.58333333333333337</v>
          </cell>
          <cell r="AL55">
            <v>31000</v>
          </cell>
          <cell r="AM55">
            <v>30000</v>
          </cell>
          <cell r="AN55">
            <v>1.0333333333333334</v>
          </cell>
          <cell r="AO55">
            <v>0.80833333333333335</v>
          </cell>
          <cell r="AP55">
            <v>1703</v>
          </cell>
          <cell r="AQ55">
            <v>0</v>
          </cell>
          <cell r="AR55">
            <v>12</v>
          </cell>
          <cell r="AS55">
            <v>0</v>
          </cell>
          <cell r="AT55">
            <v>0</v>
          </cell>
          <cell r="AU55">
            <v>30000</v>
          </cell>
          <cell r="AV55">
            <v>0</v>
          </cell>
          <cell r="AW55">
            <v>0</v>
          </cell>
        </row>
        <row r="56">
          <cell r="F56" t="str">
            <v>Latifov Zaur Sahib</v>
          </cell>
          <cell r="G56">
            <v>42998</v>
          </cell>
          <cell r="AP56">
            <v>10</v>
          </cell>
          <cell r="AR56">
            <v>1.6666666666666665</v>
          </cell>
          <cell r="AU56">
            <v>4166.666666666667</v>
          </cell>
        </row>
        <row r="57">
          <cell r="F57" t="str">
            <v>Muxtarov Vasif Ahmad</v>
          </cell>
          <cell r="G57">
            <v>42863</v>
          </cell>
          <cell r="J57">
            <v>23</v>
          </cell>
          <cell r="K57">
            <v>3</v>
          </cell>
          <cell r="L57">
            <v>3.7096774193548385</v>
          </cell>
          <cell r="M57">
            <v>0.80869565217391304</v>
          </cell>
          <cell r="N57">
            <v>4000</v>
          </cell>
          <cell r="O57">
            <v>9274.1935483870966</v>
          </cell>
          <cell r="P57">
            <v>0.43130434782608695</v>
          </cell>
          <cell r="Q57">
            <v>0.62</v>
          </cell>
          <cell r="R57">
            <v>52</v>
          </cell>
          <cell r="S57">
            <v>12</v>
          </cell>
          <cell r="T57">
            <v>8</v>
          </cell>
          <cell r="U57">
            <v>1.5</v>
          </cell>
          <cell r="V57">
            <v>23300</v>
          </cell>
          <cell r="W57">
            <v>20000</v>
          </cell>
          <cell r="X57">
            <v>1.165</v>
          </cell>
          <cell r="Y57">
            <v>1.3325</v>
          </cell>
          <cell r="Z57">
            <v>83</v>
          </cell>
          <cell r="AA57">
            <v>10</v>
          </cell>
          <cell r="AB57">
            <v>10</v>
          </cell>
          <cell r="AC57">
            <v>1</v>
          </cell>
          <cell r="AD57">
            <v>20200</v>
          </cell>
          <cell r="AE57">
            <v>25000</v>
          </cell>
          <cell r="AF57">
            <v>0.80800000000000005</v>
          </cell>
          <cell r="AG57">
            <v>0.90400000000000003</v>
          </cell>
          <cell r="AH57">
            <v>113</v>
          </cell>
          <cell r="AI57">
            <v>13</v>
          </cell>
          <cell r="AJ57">
            <v>12</v>
          </cell>
          <cell r="AK57">
            <v>1.0833333333333333</v>
          </cell>
          <cell r="AL57">
            <v>25200</v>
          </cell>
          <cell r="AM57">
            <v>30000</v>
          </cell>
          <cell r="AN57">
            <v>0.84</v>
          </cell>
          <cell r="AO57">
            <v>0.96166666666666667</v>
          </cell>
          <cell r="AP57">
            <v>142</v>
          </cell>
          <cell r="AQ57">
            <v>0</v>
          </cell>
          <cell r="AR57">
            <v>12</v>
          </cell>
          <cell r="AS57">
            <v>0</v>
          </cell>
          <cell r="AT57">
            <v>0</v>
          </cell>
          <cell r="AU57">
            <v>30000</v>
          </cell>
          <cell r="AV57">
            <v>0</v>
          </cell>
          <cell r="AW57">
            <v>0</v>
          </cell>
        </row>
        <row r="58">
          <cell r="F58" t="str">
            <v>Orucov Elnur Qazanfar</v>
          </cell>
          <cell r="G58">
            <v>42919</v>
          </cell>
          <cell r="M58" t="str">
            <v xml:space="preserve"> </v>
          </cell>
          <cell r="P58" t="str">
            <v xml:space="preserve"> </v>
          </cell>
          <cell r="Q58" t="str">
            <v xml:space="preserve"> </v>
          </cell>
          <cell r="T58">
            <v>0</v>
          </cell>
          <cell r="U58" t="str">
            <v xml:space="preserve"> </v>
          </cell>
          <cell r="W58">
            <v>0</v>
          </cell>
          <cell r="X58" t="str">
            <v xml:space="preserve"> </v>
          </cell>
          <cell r="Y58" t="str">
            <v xml:space="preserve"> </v>
          </cell>
          <cell r="Z58">
            <v>28</v>
          </cell>
          <cell r="AA58">
            <v>7</v>
          </cell>
          <cell r="AB58">
            <v>4.6666666666666661</v>
          </cell>
          <cell r="AC58">
            <v>1.5000000000000002</v>
          </cell>
          <cell r="AD58">
            <v>9800</v>
          </cell>
          <cell r="AE58">
            <v>11666.666666666668</v>
          </cell>
          <cell r="AF58">
            <v>0.83999999999999986</v>
          </cell>
          <cell r="AG58">
            <v>1.17</v>
          </cell>
          <cell r="AH58">
            <v>58</v>
          </cell>
          <cell r="AI58">
            <v>13</v>
          </cell>
          <cell r="AJ58">
            <v>8</v>
          </cell>
          <cell r="AK58">
            <v>1.625</v>
          </cell>
          <cell r="AL58">
            <v>21400</v>
          </cell>
          <cell r="AM58">
            <v>20000</v>
          </cell>
          <cell r="AN58">
            <v>1.07</v>
          </cell>
          <cell r="AO58">
            <v>1.3475000000000001</v>
          </cell>
          <cell r="AP58">
            <v>87</v>
          </cell>
          <cell r="AQ58">
            <v>0</v>
          </cell>
          <cell r="AR58">
            <v>10</v>
          </cell>
          <cell r="AS58">
            <v>0</v>
          </cell>
          <cell r="AT58">
            <v>0</v>
          </cell>
          <cell r="AU58">
            <v>25000</v>
          </cell>
          <cell r="AV58">
            <v>0</v>
          </cell>
          <cell r="AW58">
            <v>0</v>
          </cell>
        </row>
        <row r="59">
          <cell r="F59" t="str">
            <v>  QUBA</v>
          </cell>
          <cell r="H59">
            <v>1</v>
          </cell>
          <cell r="I59">
            <v>10000</v>
          </cell>
          <cell r="K59">
            <v>7</v>
          </cell>
          <cell r="M59" t="str">
            <v xml:space="preserve"> </v>
          </cell>
          <cell r="N59">
            <v>39600</v>
          </cell>
          <cell r="P59" t="str">
            <v xml:space="preserve"> </v>
          </cell>
          <cell r="Q59" t="str">
            <v xml:space="preserve"> </v>
          </cell>
          <cell r="S59">
            <v>11</v>
          </cell>
          <cell r="T59">
            <v>0</v>
          </cell>
          <cell r="U59" t="str">
            <v xml:space="preserve"> </v>
          </cell>
          <cell r="V59">
            <v>36500</v>
          </cell>
          <cell r="W59">
            <v>0</v>
          </cell>
          <cell r="X59" t="str">
            <v xml:space="preserve"> </v>
          </cell>
          <cell r="Y59" t="str">
            <v xml:space="preserve"> </v>
          </cell>
          <cell r="AA59">
            <v>16</v>
          </cell>
          <cell r="AB59">
            <v>0</v>
          </cell>
          <cell r="AC59" t="str">
            <v xml:space="preserve"> </v>
          </cell>
          <cell r="AD59">
            <v>41200</v>
          </cell>
          <cell r="AE59">
            <v>0</v>
          </cell>
          <cell r="AF59" t="str">
            <v xml:space="preserve"> </v>
          </cell>
          <cell r="AG59" t="str">
            <v xml:space="preserve"> </v>
          </cell>
          <cell r="AI59">
            <v>26</v>
          </cell>
          <cell r="AJ59">
            <v>33.5</v>
          </cell>
          <cell r="AK59">
            <v>0.77611940298507465</v>
          </cell>
          <cell r="AL59">
            <v>102150</v>
          </cell>
          <cell r="AM59">
            <v>83750</v>
          </cell>
          <cell r="AN59">
            <v>1.2197014925373135</v>
          </cell>
          <cell r="AO59">
            <v>0.99791044776119409</v>
          </cell>
          <cell r="AQ59">
            <v>0</v>
          </cell>
          <cell r="AR59">
            <v>50.166666666666664</v>
          </cell>
          <cell r="AS59">
            <v>0</v>
          </cell>
          <cell r="AT59">
            <v>0</v>
          </cell>
          <cell r="AU59">
            <v>125416.66666666667</v>
          </cell>
          <cell r="AV59">
            <v>0</v>
          </cell>
          <cell r="AW59">
            <v>0</v>
          </cell>
        </row>
        <row r="60">
          <cell r="F60" t="str">
            <v>Alhuseynov Tural Yasin</v>
          </cell>
          <cell r="G60">
            <v>42872</v>
          </cell>
          <cell r="J60">
            <v>14</v>
          </cell>
          <cell r="K60">
            <v>2</v>
          </cell>
          <cell r="L60">
            <v>2.258064516129032</v>
          </cell>
          <cell r="M60">
            <v>0.88571428571428579</v>
          </cell>
          <cell r="N60">
            <v>4900</v>
          </cell>
          <cell r="O60">
            <v>5645.1612903225814</v>
          </cell>
          <cell r="P60">
            <v>0.86799999999999988</v>
          </cell>
          <cell r="Q60">
            <v>0.87685714285714278</v>
          </cell>
          <cell r="R60">
            <v>43</v>
          </cell>
          <cell r="S60">
            <v>5</v>
          </cell>
          <cell r="T60">
            <v>8</v>
          </cell>
          <cell r="U60">
            <v>0.625</v>
          </cell>
          <cell r="V60">
            <v>11000</v>
          </cell>
          <cell r="W60">
            <v>20000</v>
          </cell>
          <cell r="X60">
            <v>0.55000000000000004</v>
          </cell>
          <cell r="Y60">
            <v>0.58750000000000002</v>
          </cell>
          <cell r="Z60">
            <v>74</v>
          </cell>
          <cell r="AA60">
            <v>8</v>
          </cell>
          <cell r="AB60">
            <v>10</v>
          </cell>
          <cell r="AC60">
            <v>0.8</v>
          </cell>
          <cell r="AD60">
            <v>14500</v>
          </cell>
          <cell r="AE60">
            <v>25000</v>
          </cell>
          <cell r="AF60">
            <v>0.57999999999999996</v>
          </cell>
          <cell r="AG60">
            <v>0.69</v>
          </cell>
          <cell r="AH60">
            <v>104</v>
          </cell>
          <cell r="AI60">
            <v>6</v>
          </cell>
          <cell r="AJ60">
            <v>12</v>
          </cell>
          <cell r="AK60">
            <v>0.5</v>
          </cell>
          <cell r="AL60">
            <v>11500</v>
          </cell>
          <cell r="AM60">
            <v>30000</v>
          </cell>
          <cell r="AN60">
            <v>0.38333333333333336</v>
          </cell>
          <cell r="AO60">
            <v>0.44166666666666665</v>
          </cell>
          <cell r="AP60">
            <v>133</v>
          </cell>
          <cell r="AQ60">
            <v>0</v>
          </cell>
          <cell r="AR60">
            <v>12</v>
          </cell>
          <cell r="AS60">
            <v>0</v>
          </cell>
          <cell r="AT60">
            <v>0</v>
          </cell>
          <cell r="AU60">
            <v>30000</v>
          </cell>
          <cell r="AV60">
            <v>0</v>
          </cell>
          <cell r="AW60">
            <v>0</v>
          </cell>
        </row>
        <row r="61">
          <cell r="F61" t="str">
            <v>Alixanov Murad Ziynaddin</v>
          </cell>
          <cell r="G61">
            <v>42984</v>
          </cell>
          <cell r="Z61">
            <v>-35</v>
          </cell>
          <cell r="AB61">
            <v>-5.833333333333333</v>
          </cell>
          <cell r="AE61">
            <v>-14583.333333333334</v>
          </cell>
          <cell r="AM61">
            <v>0</v>
          </cell>
          <cell r="AP61">
            <v>24</v>
          </cell>
          <cell r="AR61">
            <v>4</v>
          </cell>
          <cell r="AU61">
            <v>10000</v>
          </cell>
        </row>
        <row r="62">
          <cell r="F62" t="str">
            <v>Tacaddinov Aziz Isaq</v>
          </cell>
          <cell r="G62">
            <v>42941</v>
          </cell>
          <cell r="Z62">
            <v>6</v>
          </cell>
          <cell r="AA62">
            <v>0</v>
          </cell>
          <cell r="AB62">
            <v>1</v>
          </cell>
          <cell r="AC62">
            <v>0</v>
          </cell>
          <cell r="AD62">
            <v>0</v>
          </cell>
          <cell r="AE62">
            <v>2500</v>
          </cell>
          <cell r="AF62">
            <v>0</v>
          </cell>
          <cell r="AG62">
            <v>0</v>
          </cell>
          <cell r="AH62">
            <v>36</v>
          </cell>
          <cell r="AI62">
            <v>8</v>
          </cell>
          <cell r="AJ62">
            <v>5</v>
          </cell>
          <cell r="AK62">
            <v>1.6</v>
          </cell>
          <cell r="AL62">
            <v>14350</v>
          </cell>
          <cell r="AM62">
            <v>12500</v>
          </cell>
          <cell r="AN62">
            <v>1.1479999999999999</v>
          </cell>
          <cell r="AO62">
            <v>1.3740000000000001</v>
          </cell>
          <cell r="AP62">
            <v>65</v>
          </cell>
          <cell r="AQ62">
            <v>0</v>
          </cell>
          <cell r="AR62">
            <v>10</v>
          </cell>
          <cell r="AS62">
            <v>0</v>
          </cell>
          <cell r="AT62">
            <v>0</v>
          </cell>
          <cell r="AU62">
            <v>25000</v>
          </cell>
          <cell r="AV62">
            <v>0</v>
          </cell>
          <cell r="AW62">
            <v>0</v>
          </cell>
        </row>
        <row r="63">
          <cell r="F63" t="str">
            <v>Asadulayev Qosqar Namik</v>
          </cell>
          <cell r="G63">
            <v>42983</v>
          </cell>
          <cell r="AP63">
            <v>25</v>
          </cell>
          <cell r="AR63">
            <v>4.1666666666666661</v>
          </cell>
          <cell r="AU63">
            <v>10416.666666666668</v>
          </cell>
        </row>
        <row r="64">
          <cell r="F64" t="str">
            <v>Aydınov Aydın Hacı</v>
          </cell>
          <cell r="G64">
            <v>42951</v>
          </cell>
          <cell r="AH64">
            <v>27</v>
          </cell>
          <cell r="AI64">
            <v>0</v>
          </cell>
          <cell r="AJ64">
            <v>4.5</v>
          </cell>
          <cell r="AK64">
            <v>0</v>
          </cell>
          <cell r="AL64">
            <v>0</v>
          </cell>
          <cell r="AM64">
            <v>11250</v>
          </cell>
          <cell r="AN64">
            <v>0</v>
          </cell>
          <cell r="AO64">
            <v>0</v>
          </cell>
          <cell r="AP64">
            <v>56</v>
          </cell>
          <cell r="AQ64">
            <v>0</v>
          </cell>
          <cell r="AR64">
            <v>8</v>
          </cell>
          <cell r="AS64">
            <v>0</v>
          </cell>
          <cell r="AT64">
            <v>0</v>
          </cell>
          <cell r="AU64">
            <v>20000</v>
          </cell>
          <cell r="AV64">
            <v>0</v>
          </cell>
          <cell r="AW64">
            <v>0</v>
          </cell>
        </row>
        <row r="65">
          <cell r="F65" t="str">
            <v>Karimov Orxan Alik</v>
          </cell>
          <cell r="G65">
            <v>41730</v>
          </cell>
          <cell r="H65">
            <v>1</v>
          </cell>
          <cell r="I65">
            <v>10000</v>
          </cell>
          <cell r="J65">
            <v>1140</v>
          </cell>
          <cell r="K65">
            <v>5</v>
          </cell>
          <cell r="L65">
            <v>5</v>
          </cell>
          <cell r="M65">
            <v>1</v>
          </cell>
          <cell r="N65">
            <v>34700</v>
          </cell>
          <cell r="O65">
            <v>12500</v>
          </cell>
          <cell r="P65">
            <v>2.7759999999999998</v>
          </cell>
          <cell r="Q65">
            <v>1.8879999999999999</v>
          </cell>
          <cell r="R65">
            <v>1169</v>
          </cell>
          <cell r="S65">
            <v>6</v>
          </cell>
          <cell r="T65">
            <v>8</v>
          </cell>
          <cell r="U65">
            <v>0.75</v>
          </cell>
          <cell r="V65">
            <v>25500</v>
          </cell>
          <cell r="W65">
            <v>20000</v>
          </cell>
          <cell r="X65">
            <v>1.2749999999999999</v>
          </cell>
          <cell r="Y65">
            <v>1.0125</v>
          </cell>
          <cell r="Z65">
            <v>1200</v>
          </cell>
          <cell r="AA65">
            <v>8</v>
          </cell>
          <cell r="AB65">
            <v>10</v>
          </cell>
          <cell r="AC65">
            <v>0.8</v>
          </cell>
          <cell r="AD65">
            <v>26700</v>
          </cell>
          <cell r="AE65">
            <v>25000</v>
          </cell>
          <cell r="AF65">
            <v>1.0680000000000001</v>
          </cell>
          <cell r="AG65">
            <v>0.93400000000000005</v>
          </cell>
          <cell r="AH65">
            <v>1230</v>
          </cell>
          <cell r="AI65">
            <v>12</v>
          </cell>
          <cell r="AJ65">
            <v>12</v>
          </cell>
          <cell r="AK65">
            <v>1</v>
          </cell>
          <cell r="AL65">
            <v>76300</v>
          </cell>
          <cell r="AM65">
            <v>30000</v>
          </cell>
          <cell r="AN65">
            <v>2.5433333333333334</v>
          </cell>
          <cell r="AO65">
            <v>1.7716666666666667</v>
          </cell>
          <cell r="AP65">
            <v>1259</v>
          </cell>
          <cell r="AQ65">
            <v>0</v>
          </cell>
          <cell r="AR65">
            <v>12</v>
          </cell>
          <cell r="AS65">
            <v>0</v>
          </cell>
          <cell r="AT65">
            <v>0</v>
          </cell>
          <cell r="AU65">
            <v>30000</v>
          </cell>
          <cell r="AV65">
            <v>0</v>
          </cell>
          <cell r="AW65">
            <v>0</v>
          </cell>
        </row>
        <row r="66">
          <cell r="F66" t="str">
            <v>  SABIRABAD</v>
          </cell>
          <cell r="H66">
            <v>3</v>
          </cell>
          <cell r="I66">
            <v>37000</v>
          </cell>
          <cell r="K66">
            <v>12</v>
          </cell>
          <cell r="M66" t="str">
            <v xml:space="preserve"> </v>
          </cell>
          <cell r="N66">
            <v>84200</v>
          </cell>
          <cell r="P66" t="str">
            <v xml:space="preserve"> </v>
          </cell>
          <cell r="Q66" t="str">
            <v xml:space="preserve"> </v>
          </cell>
          <cell r="S66">
            <v>12</v>
          </cell>
          <cell r="T66">
            <v>0</v>
          </cell>
          <cell r="U66" t="str">
            <v xml:space="preserve"> </v>
          </cell>
          <cell r="V66">
            <v>110500</v>
          </cell>
          <cell r="W66">
            <v>0</v>
          </cell>
          <cell r="X66" t="str">
            <v xml:space="preserve"> </v>
          </cell>
          <cell r="Y66" t="str">
            <v xml:space="preserve"> </v>
          </cell>
          <cell r="AA66">
            <v>29</v>
          </cell>
          <cell r="AB66">
            <v>0</v>
          </cell>
          <cell r="AC66" t="str">
            <v xml:space="preserve"> </v>
          </cell>
          <cell r="AD66">
            <v>103700</v>
          </cell>
          <cell r="AE66">
            <v>0</v>
          </cell>
          <cell r="AF66" t="str">
            <v xml:space="preserve"> </v>
          </cell>
          <cell r="AG66" t="str">
            <v xml:space="preserve"> </v>
          </cell>
          <cell r="AI66">
            <v>53</v>
          </cell>
          <cell r="AJ66">
            <v>54.333333333333336</v>
          </cell>
          <cell r="AK66">
            <v>0.97546012269938642</v>
          </cell>
          <cell r="AL66">
            <v>162500</v>
          </cell>
          <cell r="AM66">
            <v>135833.33333333331</v>
          </cell>
          <cell r="AN66">
            <v>1.1963190184049082</v>
          </cell>
          <cell r="AO66">
            <v>1.0858895705521472</v>
          </cell>
          <cell r="AQ66">
            <v>0</v>
          </cell>
          <cell r="AR66">
            <v>66</v>
          </cell>
          <cell r="AS66">
            <v>0</v>
          </cell>
          <cell r="AT66">
            <v>0</v>
          </cell>
          <cell r="AU66">
            <v>165000</v>
          </cell>
          <cell r="AV66">
            <v>0</v>
          </cell>
          <cell r="AW66">
            <v>0</v>
          </cell>
        </row>
        <row r="67">
          <cell r="F67" t="str">
            <v>Ahadov Natiq Nadir</v>
          </cell>
          <cell r="G67">
            <v>42870</v>
          </cell>
          <cell r="H67">
            <v>1</v>
          </cell>
          <cell r="I67">
            <v>7000</v>
          </cell>
          <cell r="J67">
            <v>16</v>
          </cell>
          <cell r="L67">
            <v>2.5806451612903225</v>
          </cell>
          <cell r="M67">
            <v>0</v>
          </cell>
          <cell r="O67">
            <v>6451.6129032258068</v>
          </cell>
          <cell r="P67">
            <v>0</v>
          </cell>
          <cell r="Q67">
            <v>0</v>
          </cell>
          <cell r="R67">
            <v>45</v>
          </cell>
          <cell r="S67">
            <v>4</v>
          </cell>
          <cell r="T67">
            <v>8</v>
          </cell>
          <cell r="U67">
            <v>0.5</v>
          </cell>
          <cell r="V67">
            <v>32500</v>
          </cell>
          <cell r="W67">
            <v>20000</v>
          </cell>
          <cell r="X67">
            <v>1.625</v>
          </cell>
          <cell r="Y67">
            <v>1.0625</v>
          </cell>
          <cell r="Z67">
            <v>76</v>
          </cell>
          <cell r="AA67">
            <v>5</v>
          </cell>
          <cell r="AB67">
            <v>10</v>
          </cell>
          <cell r="AC67">
            <v>0.5</v>
          </cell>
          <cell r="AD67">
            <v>11300</v>
          </cell>
          <cell r="AE67">
            <v>25000</v>
          </cell>
          <cell r="AF67">
            <v>0.45200000000000001</v>
          </cell>
          <cell r="AG67">
            <v>0.47599999999999998</v>
          </cell>
          <cell r="AH67">
            <v>106</v>
          </cell>
          <cell r="AI67">
            <v>10</v>
          </cell>
          <cell r="AJ67">
            <v>12</v>
          </cell>
          <cell r="AK67">
            <v>0.83333333333333337</v>
          </cell>
          <cell r="AL67">
            <v>16900</v>
          </cell>
          <cell r="AM67">
            <v>30000</v>
          </cell>
          <cell r="AN67">
            <v>0.56333333333333335</v>
          </cell>
          <cell r="AO67">
            <v>0.69833333333333336</v>
          </cell>
          <cell r="AP67">
            <v>135</v>
          </cell>
          <cell r="AQ67">
            <v>0</v>
          </cell>
          <cell r="AR67">
            <v>12</v>
          </cell>
          <cell r="AS67">
            <v>0</v>
          </cell>
          <cell r="AT67">
            <v>0</v>
          </cell>
          <cell r="AU67">
            <v>30000</v>
          </cell>
          <cell r="AV67">
            <v>0</v>
          </cell>
          <cell r="AW67">
            <v>0</v>
          </cell>
        </row>
        <row r="68">
          <cell r="F68" t="str">
            <v>Ibrahimov Ismayil Matlab</v>
          </cell>
          <cell r="G68">
            <v>42860</v>
          </cell>
          <cell r="J68">
            <v>26</v>
          </cell>
          <cell r="K68">
            <v>7</v>
          </cell>
          <cell r="L68">
            <v>4.193548387096774</v>
          </cell>
          <cell r="M68">
            <v>1.6692307692307693</v>
          </cell>
          <cell r="N68">
            <v>43200</v>
          </cell>
          <cell r="O68">
            <v>10483.870967741936</v>
          </cell>
          <cell r="P68">
            <v>4.1206153846153848</v>
          </cell>
          <cell r="Q68">
            <v>2.8949230769230772</v>
          </cell>
          <cell r="R68">
            <v>55</v>
          </cell>
          <cell r="S68">
            <v>3</v>
          </cell>
          <cell r="T68">
            <v>8</v>
          </cell>
          <cell r="U68">
            <v>0.375</v>
          </cell>
          <cell r="V68">
            <v>33000</v>
          </cell>
          <cell r="W68">
            <v>20000</v>
          </cell>
          <cell r="X68">
            <v>1.65</v>
          </cell>
          <cell r="Y68">
            <v>1.0125</v>
          </cell>
          <cell r="Z68">
            <v>86</v>
          </cell>
          <cell r="AA68">
            <v>4</v>
          </cell>
          <cell r="AB68">
            <v>10</v>
          </cell>
          <cell r="AC68">
            <v>0.4</v>
          </cell>
          <cell r="AD68">
            <v>12000</v>
          </cell>
          <cell r="AE68">
            <v>25000</v>
          </cell>
          <cell r="AF68">
            <v>0.48</v>
          </cell>
          <cell r="AG68">
            <v>0.44</v>
          </cell>
          <cell r="AH68">
            <v>116</v>
          </cell>
          <cell r="AI68">
            <v>11</v>
          </cell>
          <cell r="AJ68">
            <v>12</v>
          </cell>
          <cell r="AK68">
            <v>0.91666666666666663</v>
          </cell>
          <cell r="AL68">
            <v>29700</v>
          </cell>
          <cell r="AM68">
            <v>30000</v>
          </cell>
          <cell r="AN68">
            <v>0.99</v>
          </cell>
          <cell r="AO68">
            <v>0.95333333333333337</v>
          </cell>
          <cell r="AP68">
            <v>145</v>
          </cell>
          <cell r="AQ68">
            <v>0</v>
          </cell>
          <cell r="AR68">
            <v>12</v>
          </cell>
          <cell r="AS68">
            <v>0</v>
          </cell>
          <cell r="AT68">
            <v>0</v>
          </cell>
          <cell r="AU68">
            <v>30000</v>
          </cell>
          <cell r="AV68">
            <v>0</v>
          </cell>
          <cell r="AW68">
            <v>0</v>
          </cell>
        </row>
        <row r="69">
          <cell r="F69" t="str">
            <v>Mammadov Adis Humbat</v>
          </cell>
          <cell r="G69">
            <v>42942</v>
          </cell>
          <cell r="Z69">
            <v>5</v>
          </cell>
          <cell r="AA69">
            <v>0</v>
          </cell>
          <cell r="AB69">
            <v>0.83333333333333326</v>
          </cell>
          <cell r="AC69">
            <v>0</v>
          </cell>
          <cell r="AD69">
            <v>0</v>
          </cell>
          <cell r="AE69">
            <v>2083.3333333333335</v>
          </cell>
          <cell r="AF69">
            <v>0</v>
          </cell>
          <cell r="AG69">
            <v>0</v>
          </cell>
          <cell r="AH69">
            <v>35</v>
          </cell>
          <cell r="AI69">
            <v>8</v>
          </cell>
          <cell r="AJ69">
            <v>5</v>
          </cell>
          <cell r="AK69">
            <v>1.6</v>
          </cell>
          <cell r="AL69">
            <v>20800</v>
          </cell>
          <cell r="AM69">
            <v>12500</v>
          </cell>
          <cell r="AN69">
            <v>1.6639999999999999</v>
          </cell>
          <cell r="AO69">
            <v>1.6320000000000001</v>
          </cell>
          <cell r="AP69">
            <v>64</v>
          </cell>
          <cell r="AQ69">
            <v>0</v>
          </cell>
          <cell r="AR69">
            <v>10</v>
          </cell>
          <cell r="AS69">
            <v>0</v>
          </cell>
          <cell r="AT69">
            <v>0</v>
          </cell>
          <cell r="AU69">
            <v>25000</v>
          </cell>
          <cell r="AV69">
            <v>0</v>
          </cell>
          <cell r="AW69">
            <v>0</v>
          </cell>
        </row>
        <row r="70">
          <cell r="F70" t="str">
            <v>Mehdiyev Nicat Sarvar</v>
          </cell>
          <cell r="G70">
            <v>42958</v>
          </cell>
          <cell r="Z70">
            <v>-10</v>
          </cell>
          <cell r="AA70">
            <v>0</v>
          </cell>
          <cell r="AB70">
            <v>-1.6666666666666665</v>
          </cell>
          <cell r="AC70">
            <v>0</v>
          </cell>
          <cell r="AD70">
            <v>0</v>
          </cell>
          <cell r="AE70">
            <v>-4166.666666666667</v>
          </cell>
          <cell r="AF70">
            <v>0</v>
          </cell>
          <cell r="AG70">
            <v>0</v>
          </cell>
          <cell r="AH70">
            <v>20</v>
          </cell>
          <cell r="AI70">
            <v>3</v>
          </cell>
          <cell r="AJ70">
            <v>3.333333333333333</v>
          </cell>
          <cell r="AK70">
            <v>0.90000000000000013</v>
          </cell>
          <cell r="AL70">
            <v>12000</v>
          </cell>
          <cell r="AM70">
            <v>8333.3333333333339</v>
          </cell>
          <cell r="AN70">
            <v>1.44</v>
          </cell>
          <cell r="AO70">
            <v>1.17</v>
          </cell>
          <cell r="AP70">
            <v>49</v>
          </cell>
          <cell r="AQ70">
            <v>0</v>
          </cell>
          <cell r="AR70">
            <v>8</v>
          </cell>
          <cell r="AS70">
            <v>0</v>
          </cell>
          <cell r="AT70">
            <v>0</v>
          </cell>
          <cell r="AU70">
            <v>20000</v>
          </cell>
          <cell r="AV70">
            <v>0</v>
          </cell>
          <cell r="AW70">
            <v>0</v>
          </cell>
        </row>
        <row r="71">
          <cell r="F71" t="str">
            <v>Nuruzada Alipasa Mastali</v>
          </cell>
          <cell r="G71">
            <v>42114</v>
          </cell>
          <cell r="H71">
            <v>2</v>
          </cell>
          <cell r="I71">
            <v>30000</v>
          </cell>
          <cell r="J71">
            <v>761</v>
          </cell>
          <cell r="K71">
            <v>5</v>
          </cell>
          <cell r="L71">
            <v>5</v>
          </cell>
          <cell r="M71">
            <v>1</v>
          </cell>
          <cell r="N71">
            <v>41000</v>
          </cell>
          <cell r="O71">
            <v>12500</v>
          </cell>
          <cell r="P71">
            <v>3.28</v>
          </cell>
          <cell r="Q71">
            <v>2.1399999999999997</v>
          </cell>
          <cell r="R71">
            <v>790</v>
          </cell>
          <cell r="S71">
            <v>4</v>
          </cell>
          <cell r="T71">
            <v>8</v>
          </cell>
          <cell r="U71">
            <v>0.5</v>
          </cell>
          <cell r="V71">
            <v>35000</v>
          </cell>
          <cell r="W71">
            <v>20000</v>
          </cell>
          <cell r="X71">
            <v>1.75</v>
          </cell>
          <cell r="Y71">
            <v>1.125</v>
          </cell>
          <cell r="Z71">
            <v>821</v>
          </cell>
          <cell r="AA71">
            <v>12</v>
          </cell>
          <cell r="AB71">
            <v>10</v>
          </cell>
          <cell r="AC71">
            <v>1.2</v>
          </cell>
          <cell r="AD71">
            <v>63000</v>
          </cell>
          <cell r="AE71">
            <v>25000</v>
          </cell>
          <cell r="AF71">
            <v>2.52</v>
          </cell>
          <cell r="AG71">
            <v>1.8599999999999999</v>
          </cell>
          <cell r="AH71">
            <v>851</v>
          </cell>
          <cell r="AI71">
            <v>11</v>
          </cell>
          <cell r="AJ71">
            <v>12</v>
          </cell>
          <cell r="AK71">
            <v>0.91666666666666663</v>
          </cell>
          <cell r="AL71">
            <v>53600</v>
          </cell>
          <cell r="AM71">
            <v>30000</v>
          </cell>
          <cell r="AN71">
            <v>1.7866666666666666</v>
          </cell>
          <cell r="AO71">
            <v>1.3516666666666666</v>
          </cell>
          <cell r="AP71">
            <v>880</v>
          </cell>
          <cell r="AQ71">
            <v>0</v>
          </cell>
          <cell r="AR71">
            <v>12</v>
          </cell>
          <cell r="AS71">
            <v>0</v>
          </cell>
          <cell r="AT71">
            <v>0</v>
          </cell>
          <cell r="AU71">
            <v>30000</v>
          </cell>
          <cell r="AV71">
            <v>0</v>
          </cell>
          <cell r="AW71">
            <v>0</v>
          </cell>
        </row>
        <row r="72">
          <cell r="F72" t="str">
            <v>Qarayev Taryel Qara</v>
          </cell>
          <cell r="G72">
            <v>42900</v>
          </cell>
          <cell r="M72" t="str">
            <v xml:space="preserve"> </v>
          </cell>
          <cell r="P72" t="str">
            <v xml:space="preserve"> </v>
          </cell>
          <cell r="Q72" t="str">
            <v xml:space="preserve"> </v>
          </cell>
          <cell r="R72">
            <v>16</v>
          </cell>
          <cell r="S72">
            <v>1</v>
          </cell>
          <cell r="T72">
            <v>2.6666666666666665</v>
          </cell>
          <cell r="U72">
            <v>0.375</v>
          </cell>
          <cell r="V72">
            <v>10000</v>
          </cell>
          <cell r="W72">
            <v>6666.666666666667</v>
          </cell>
          <cell r="X72">
            <v>1.5</v>
          </cell>
          <cell r="Y72">
            <v>0.9375</v>
          </cell>
          <cell r="Z72">
            <v>47</v>
          </cell>
          <cell r="AA72">
            <v>8</v>
          </cell>
          <cell r="AB72">
            <v>8</v>
          </cell>
          <cell r="AC72">
            <v>1</v>
          </cell>
          <cell r="AD72">
            <v>17400</v>
          </cell>
          <cell r="AE72">
            <v>20000</v>
          </cell>
          <cell r="AF72">
            <v>0.87</v>
          </cell>
          <cell r="AG72">
            <v>0.93500000000000005</v>
          </cell>
          <cell r="AH72">
            <v>77</v>
          </cell>
          <cell r="AI72">
            <v>10</v>
          </cell>
          <cell r="AJ72">
            <v>10</v>
          </cell>
          <cell r="AK72">
            <v>1</v>
          </cell>
          <cell r="AL72">
            <v>29500</v>
          </cell>
          <cell r="AM72">
            <v>25000</v>
          </cell>
          <cell r="AN72">
            <v>1.18</v>
          </cell>
          <cell r="AO72">
            <v>1.0899999999999999</v>
          </cell>
          <cell r="AP72">
            <v>106</v>
          </cell>
          <cell r="AQ72">
            <v>0</v>
          </cell>
          <cell r="AR72">
            <v>12</v>
          </cell>
          <cell r="AS72">
            <v>0</v>
          </cell>
          <cell r="AT72">
            <v>0</v>
          </cell>
          <cell r="AU72">
            <v>30000</v>
          </cell>
          <cell r="AV72">
            <v>0</v>
          </cell>
          <cell r="AW72">
            <v>0</v>
          </cell>
        </row>
        <row r="73">
          <cell r="F73" t="str">
            <v>  SIRVAN</v>
          </cell>
          <cell r="H73">
            <v>1</v>
          </cell>
          <cell r="I73">
            <v>5000</v>
          </cell>
          <cell r="K73">
            <v>7</v>
          </cell>
          <cell r="M73" t="str">
            <v xml:space="preserve"> </v>
          </cell>
          <cell r="N73">
            <v>32000</v>
          </cell>
          <cell r="P73" t="str">
            <v xml:space="preserve"> </v>
          </cell>
          <cell r="Q73" t="str">
            <v xml:space="preserve"> </v>
          </cell>
          <cell r="S73">
            <v>12</v>
          </cell>
          <cell r="T73">
            <v>0</v>
          </cell>
          <cell r="U73" t="str">
            <v xml:space="preserve"> </v>
          </cell>
          <cell r="V73">
            <v>37500</v>
          </cell>
          <cell r="W73">
            <v>0</v>
          </cell>
          <cell r="X73" t="str">
            <v xml:space="preserve"> </v>
          </cell>
          <cell r="Y73" t="str">
            <v xml:space="preserve"> </v>
          </cell>
          <cell r="AA73">
            <v>13</v>
          </cell>
          <cell r="AB73">
            <v>0</v>
          </cell>
          <cell r="AC73" t="str">
            <v xml:space="preserve"> </v>
          </cell>
          <cell r="AD73">
            <v>47200</v>
          </cell>
          <cell r="AE73">
            <v>0</v>
          </cell>
          <cell r="AF73" t="str">
            <v xml:space="preserve"> </v>
          </cell>
          <cell r="AG73" t="str">
            <v xml:space="preserve"> </v>
          </cell>
          <cell r="AI73">
            <v>19</v>
          </cell>
          <cell r="AJ73">
            <v>29</v>
          </cell>
          <cell r="AK73">
            <v>0.65517241379310343</v>
          </cell>
          <cell r="AL73">
            <v>82900</v>
          </cell>
          <cell r="AM73">
            <v>72500</v>
          </cell>
          <cell r="AN73">
            <v>1.143448275862069</v>
          </cell>
          <cell r="AO73">
            <v>0.89931034482758621</v>
          </cell>
          <cell r="AQ73">
            <v>0</v>
          </cell>
          <cell r="AR73">
            <v>24</v>
          </cell>
          <cell r="AS73">
            <v>0</v>
          </cell>
          <cell r="AT73">
            <v>0</v>
          </cell>
          <cell r="AU73">
            <v>80000</v>
          </cell>
          <cell r="AV73">
            <v>0</v>
          </cell>
          <cell r="AW73">
            <v>0</v>
          </cell>
        </row>
        <row r="74">
          <cell r="F74" t="str">
            <v>Huseyinov Anar Tahir</v>
          </cell>
          <cell r="G74">
            <v>42870</v>
          </cell>
          <cell r="J74">
            <v>16</v>
          </cell>
          <cell r="K74">
            <v>2</v>
          </cell>
          <cell r="L74">
            <v>2.5806451612903225</v>
          </cell>
          <cell r="M74">
            <v>0.77500000000000002</v>
          </cell>
          <cell r="N74">
            <v>2500</v>
          </cell>
          <cell r="O74">
            <v>6451.6129032258068</v>
          </cell>
          <cell r="P74">
            <v>0.38749999999999996</v>
          </cell>
          <cell r="Q74">
            <v>0.58125000000000004</v>
          </cell>
          <cell r="R74">
            <v>45</v>
          </cell>
          <cell r="S74">
            <v>7</v>
          </cell>
          <cell r="T74">
            <v>8</v>
          </cell>
          <cell r="U74">
            <v>0.875</v>
          </cell>
          <cell r="V74">
            <v>13500</v>
          </cell>
          <cell r="W74">
            <v>20000</v>
          </cell>
          <cell r="X74">
            <v>0.67500000000000004</v>
          </cell>
          <cell r="Y74">
            <v>0.77500000000000002</v>
          </cell>
          <cell r="Z74">
            <v>76</v>
          </cell>
          <cell r="AA74">
            <v>10</v>
          </cell>
          <cell r="AB74">
            <v>10</v>
          </cell>
          <cell r="AC74">
            <v>1</v>
          </cell>
          <cell r="AD74">
            <v>23200</v>
          </cell>
          <cell r="AE74">
            <v>25000</v>
          </cell>
          <cell r="AF74">
            <v>0.92800000000000005</v>
          </cell>
          <cell r="AG74">
            <v>0.96399999999999997</v>
          </cell>
          <cell r="AH74">
            <v>106</v>
          </cell>
          <cell r="AI74">
            <v>10</v>
          </cell>
          <cell r="AJ74">
            <v>12</v>
          </cell>
          <cell r="AK74">
            <v>0.83333333333333337</v>
          </cell>
          <cell r="AL74">
            <v>33700</v>
          </cell>
          <cell r="AM74">
            <v>30000</v>
          </cell>
          <cell r="AN74">
            <v>1.1233333333333333</v>
          </cell>
          <cell r="AO74">
            <v>0.97833333333333328</v>
          </cell>
          <cell r="AP74">
            <v>135</v>
          </cell>
          <cell r="AQ74">
            <v>0</v>
          </cell>
          <cell r="AR74">
            <v>12</v>
          </cell>
          <cell r="AS74">
            <v>0</v>
          </cell>
          <cell r="AT74">
            <v>0</v>
          </cell>
          <cell r="AU74">
            <v>30000</v>
          </cell>
          <cell r="AV74">
            <v>0</v>
          </cell>
          <cell r="AW74">
            <v>0</v>
          </cell>
        </row>
        <row r="75">
          <cell r="F75" t="str">
            <v>Qarayev Famil Yahya</v>
          </cell>
          <cell r="G75">
            <v>42948</v>
          </cell>
          <cell r="Z75">
            <v>0</v>
          </cell>
          <cell r="AB75">
            <v>0</v>
          </cell>
          <cell r="AE75">
            <v>0</v>
          </cell>
          <cell r="AH75">
            <v>30</v>
          </cell>
          <cell r="AI75">
            <v>4</v>
          </cell>
          <cell r="AJ75">
            <v>5</v>
          </cell>
          <cell r="AK75">
            <v>0.8</v>
          </cell>
          <cell r="AL75">
            <v>13700</v>
          </cell>
          <cell r="AM75">
            <v>12500</v>
          </cell>
          <cell r="AN75">
            <v>1.0960000000000001</v>
          </cell>
          <cell r="AO75">
            <v>0.94800000000000006</v>
          </cell>
          <cell r="AP75">
            <v>59</v>
          </cell>
          <cell r="AQ75">
            <v>0</v>
          </cell>
          <cell r="AR75">
            <v>0</v>
          </cell>
          <cell r="AS75" t="str">
            <v xml:space="preserve"> </v>
          </cell>
          <cell r="AT75">
            <v>0</v>
          </cell>
          <cell r="AU75">
            <v>20000</v>
          </cell>
          <cell r="AV75">
            <v>0</v>
          </cell>
          <cell r="AW75" t="str">
            <v xml:space="preserve"> </v>
          </cell>
        </row>
        <row r="76">
          <cell r="F76" t="str">
            <v>Sadiqov Ceyhun Siyaset</v>
          </cell>
          <cell r="G76">
            <v>42066</v>
          </cell>
          <cell r="H76">
            <v>1</v>
          </cell>
          <cell r="I76">
            <v>5000</v>
          </cell>
          <cell r="J76">
            <v>808</v>
          </cell>
          <cell r="K76">
            <v>5</v>
          </cell>
          <cell r="L76">
            <v>5</v>
          </cell>
          <cell r="M76">
            <v>1</v>
          </cell>
          <cell r="N76">
            <v>29500</v>
          </cell>
          <cell r="O76">
            <v>12500</v>
          </cell>
          <cell r="P76">
            <v>2.36</v>
          </cell>
          <cell r="Q76">
            <v>1.68</v>
          </cell>
          <cell r="R76">
            <v>837</v>
          </cell>
          <cell r="S76">
            <v>5</v>
          </cell>
          <cell r="T76">
            <v>8</v>
          </cell>
          <cell r="U76">
            <v>0.625</v>
          </cell>
          <cell r="V76">
            <v>24000</v>
          </cell>
          <cell r="W76">
            <v>20000</v>
          </cell>
          <cell r="X76">
            <v>1.2</v>
          </cell>
          <cell r="Y76">
            <v>0.91249999999999998</v>
          </cell>
          <cell r="Z76">
            <v>868</v>
          </cell>
          <cell r="AA76">
            <v>3</v>
          </cell>
          <cell r="AB76">
            <v>10</v>
          </cell>
          <cell r="AC76">
            <v>0.3</v>
          </cell>
          <cell r="AD76">
            <v>24000</v>
          </cell>
          <cell r="AE76">
            <v>25000</v>
          </cell>
          <cell r="AF76">
            <v>0.96</v>
          </cell>
          <cell r="AG76">
            <v>0.63</v>
          </cell>
          <cell r="AH76">
            <v>898</v>
          </cell>
          <cell r="AI76">
            <v>5</v>
          </cell>
          <cell r="AJ76">
            <v>12</v>
          </cell>
          <cell r="AK76">
            <v>0.41666666666666669</v>
          </cell>
          <cell r="AL76">
            <v>35500</v>
          </cell>
          <cell r="AM76">
            <v>30000</v>
          </cell>
          <cell r="AN76">
            <v>1.1833333333333333</v>
          </cell>
          <cell r="AO76">
            <v>0.8</v>
          </cell>
          <cell r="AP76">
            <v>927</v>
          </cell>
          <cell r="AQ76">
            <v>0</v>
          </cell>
          <cell r="AR76">
            <v>12</v>
          </cell>
          <cell r="AS76">
            <v>0</v>
          </cell>
          <cell r="AT76">
            <v>0</v>
          </cell>
          <cell r="AU76">
            <v>30000</v>
          </cell>
          <cell r="AV76">
            <v>0</v>
          </cell>
          <cell r="AW76">
            <v>0</v>
          </cell>
        </row>
        <row r="77">
          <cell r="F77" t="str">
            <v>  TOVUZ</v>
          </cell>
          <cell r="H77">
            <v>1</v>
          </cell>
          <cell r="I77">
            <v>20000</v>
          </cell>
          <cell r="K77">
            <v>13</v>
          </cell>
          <cell r="M77" t="str">
            <v xml:space="preserve"> </v>
          </cell>
          <cell r="N77">
            <v>77500</v>
          </cell>
          <cell r="P77" t="str">
            <v xml:space="preserve"> </v>
          </cell>
          <cell r="Q77" t="str">
            <v xml:space="preserve"> </v>
          </cell>
          <cell r="S77">
            <v>23</v>
          </cell>
          <cell r="T77">
            <v>0</v>
          </cell>
          <cell r="U77" t="str">
            <v xml:space="preserve"> </v>
          </cell>
          <cell r="V77">
            <v>64400</v>
          </cell>
          <cell r="W77">
            <v>0</v>
          </cell>
          <cell r="X77" t="str">
            <v xml:space="preserve"> </v>
          </cell>
          <cell r="Y77" t="str">
            <v xml:space="preserve"> </v>
          </cell>
          <cell r="AA77">
            <v>31</v>
          </cell>
          <cell r="AB77">
            <v>0</v>
          </cell>
          <cell r="AC77" t="str">
            <v xml:space="preserve"> </v>
          </cell>
          <cell r="AD77">
            <v>99900</v>
          </cell>
          <cell r="AE77">
            <v>0</v>
          </cell>
          <cell r="AF77" t="str">
            <v xml:space="preserve"> </v>
          </cell>
          <cell r="AG77" t="str">
            <v xml:space="preserve"> </v>
          </cell>
          <cell r="AI77">
            <v>50</v>
          </cell>
          <cell r="AJ77">
            <v>43.333333333333336</v>
          </cell>
          <cell r="AK77">
            <v>1.1538461538461537</v>
          </cell>
          <cell r="AL77">
            <v>174000</v>
          </cell>
          <cell r="AM77">
            <v>108333.33333333334</v>
          </cell>
          <cell r="AN77">
            <v>1.606153846153846</v>
          </cell>
          <cell r="AO77">
            <v>1.38</v>
          </cell>
          <cell r="AQ77">
            <v>0</v>
          </cell>
          <cell r="AR77">
            <v>39.499999999999993</v>
          </cell>
          <cell r="AS77">
            <v>0</v>
          </cell>
          <cell r="AT77">
            <v>0</v>
          </cell>
          <cell r="AU77">
            <v>148333.33333333334</v>
          </cell>
          <cell r="AV77">
            <v>0</v>
          </cell>
          <cell r="AW77">
            <v>0</v>
          </cell>
        </row>
        <row r="78">
          <cell r="F78" t="str">
            <v>Akbarov Eldaniz Ayyub</v>
          </cell>
          <cell r="G78">
            <v>42863</v>
          </cell>
          <cell r="J78">
            <v>23</v>
          </cell>
          <cell r="K78">
            <v>7</v>
          </cell>
          <cell r="L78">
            <v>3.7096774193548385</v>
          </cell>
          <cell r="M78">
            <v>1.8869565217391304</v>
          </cell>
          <cell r="N78">
            <v>17500</v>
          </cell>
          <cell r="O78">
            <v>9274.1935483870966</v>
          </cell>
          <cell r="P78">
            <v>1.8869565217391304</v>
          </cell>
          <cell r="Q78">
            <v>1.8869565217391304</v>
          </cell>
          <cell r="R78">
            <v>52</v>
          </cell>
          <cell r="S78">
            <v>13</v>
          </cell>
          <cell r="T78">
            <v>8</v>
          </cell>
          <cell r="U78">
            <v>1.625</v>
          </cell>
          <cell r="V78">
            <v>29900</v>
          </cell>
          <cell r="W78">
            <v>20000</v>
          </cell>
          <cell r="X78">
            <v>1.4950000000000001</v>
          </cell>
          <cell r="Y78">
            <v>1.56</v>
          </cell>
          <cell r="Z78">
            <v>83</v>
          </cell>
          <cell r="AA78">
            <v>8</v>
          </cell>
          <cell r="AB78">
            <v>10</v>
          </cell>
          <cell r="AC78">
            <v>0.8</v>
          </cell>
          <cell r="AD78">
            <v>34500</v>
          </cell>
          <cell r="AE78">
            <v>25000</v>
          </cell>
          <cell r="AF78">
            <v>1.38</v>
          </cell>
          <cell r="AG78">
            <v>1.0899999999999999</v>
          </cell>
          <cell r="AH78">
            <v>113</v>
          </cell>
          <cell r="AI78">
            <v>15</v>
          </cell>
          <cell r="AJ78">
            <v>12</v>
          </cell>
          <cell r="AK78">
            <v>1.25</v>
          </cell>
          <cell r="AL78">
            <v>57000</v>
          </cell>
          <cell r="AM78">
            <v>30000</v>
          </cell>
          <cell r="AN78">
            <v>1.9</v>
          </cell>
          <cell r="AO78">
            <v>1.575</v>
          </cell>
          <cell r="AP78">
            <v>142</v>
          </cell>
          <cell r="AQ78">
            <v>0</v>
          </cell>
          <cell r="AR78">
            <v>0</v>
          </cell>
          <cell r="AS78" t="str">
            <v xml:space="preserve"> </v>
          </cell>
          <cell r="AT78">
            <v>0</v>
          </cell>
          <cell r="AU78">
            <v>30000</v>
          </cell>
          <cell r="AV78">
            <v>0</v>
          </cell>
          <cell r="AW78" t="str">
            <v xml:space="preserve"> </v>
          </cell>
        </row>
        <row r="79">
          <cell r="F79" t="str">
            <v>Ahmadov Qahraman Bahadir</v>
          </cell>
          <cell r="G79">
            <v>42970</v>
          </cell>
          <cell r="Z79">
            <v>-22</v>
          </cell>
          <cell r="AB79">
            <v>-3.6666666666666665</v>
          </cell>
          <cell r="AE79">
            <v>-9166.6666666666679</v>
          </cell>
          <cell r="AH79">
            <v>8</v>
          </cell>
          <cell r="AI79">
            <v>7</v>
          </cell>
          <cell r="AJ79">
            <v>1.3333333333333333</v>
          </cell>
          <cell r="AK79">
            <v>5.25</v>
          </cell>
          <cell r="AL79">
            <v>19000</v>
          </cell>
          <cell r="AM79">
            <v>3333.3333333333335</v>
          </cell>
          <cell r="AN79">
            <v>5.7</v>
          </cell>
          <cell r="AO79">
            <v>5.4749999999999996</v>
          </cell>
          <cell r="AP79">
            <v>37</v>
          </cell>
          <cell r="AQ79">
            <v>0</v>
          </cell>
          <cell r="AR79">
            <v>5</v>
          </cell>
          <cell r="AS79">
            <v>0</v>
          </cell>
          <cell r="AT79">
            <v>0</v>
          </cell>
          <cell r="AU79">
            <v>12500</v>
          </cell>
          <cell r="AV79">
            <v>0</v>
          </cell>
          <cell r="AW79">
            <v>0</v>
          </cell>
        </row>
        <row r="80">
          <cell r="F80" t="str">
            <v>Abdiyev Vusal Xanoglan</v>
          </cell>
          <cell r="G80">
            <v>42983</v>
          </cell>
          <cell r="Z80">
            <v>-34</v>
          </cell>
          <cell r="AB80">
            <v>-5.6666666666666661</v>
          </cell>
          <cell r="AE80">
            <v>-14166.666666666668</v>
          </cell>
          <cell r="AM80">
            <v>0</v>
          </cell>
          <cell r="AP80">
            <v>25</v>
          </cell>
          <cell r="AR80">
            <v>4.1666666666666661</v>
          </cell>
          <cell r="AU80">
            <v>10416.666666666668</v>
          </cell>
        </row>
        <row r="81">
          <cell r="F81" t="str">
            <v>Civisov Babek Qarib</v>
          </cell>
          <cell r="G81">
            <v>42888</v>
          </cell>
          <cell r="M81" t="str">
            <v xml:space="preserve"> </v>
          </cell>
          <cell r="P81" t="str">
            <v xml:space="preserve"> </v>
          </cell>
          <cell r="Q81" t="str">
            <v xml:space="preserve"> </v>
          </cell>
          <cell r="R81">
            <v>28</v>
          </cell>
          <cell r="S81">
            <v>4</v>
          </cell>
          <cell r="T81">
            <v>4.6666666666666661</v>
          </cell>
          <cell r="U81">
            <v>0.85714285714285721</v>
          </cell>
          <cell r="V81">
            <v>16000</v>
          </cell>
          <cell r="W81">
            <v>11666.666666666668</v>
          </cell>
          <cell r="X81">
            <v>1.3714285714285712</v>
          </cell>
          <cell r="Y81">
            <v>1.1142857142857143</v>
          </cell>
          <cell r="Z81">
            <v>59</v>
          </cell>
          <cell r="AA81">
            <v>11</v>
          </cell>
          <cell r="AB81">
            <v>8</v>
          </cell>
          <cell r="AC81">
            <v>1.375</v>
          </cell>
          <cell r="AD81">
            <v>37800</v>
          </cell>
          <cell r="AE81">
            <v>20000</v>
          </cell>
          <cell r="AF81">
            <v>1.89</v>
          </cell>
          <cell r="AG81">
            <v>1.6324999999999998</v>
          </cell>
          <cell r="AH81">
            <v>89</v>
          </cell>
          <cell r="AI81">
            <v>10</v>
          </cell>
          <cell r="AJ81">
            <v>10</v>
          </cell>
          <cell r="AK81">
            <v>1</v>
          </cell>
          <cell r="AL81">
            <v>59600</v>
          </cell>
          <cell r="AM81">
            <v>25000</v>
          </cell>
          <cell r="AN81">
            <v>2.3839999999999999</v>
          </cell>
          <cell r="AO81">
            <v>1.6919999999999999</v>
          </cell>
          <cell r="AP81">
            <v>118</v>
          </cell>
          <cell r="AQ81">
            <v>0</v>
          </cell>
          <cell r="AR81">
            <v>12</v>
          </cell>
          <cell r="AS81">
            <v>0</v>
          </cell>
          <cell r="AT81">
            <v>0</v>
          </cell>
          <cell r="AU81">
            <v>30000</v>
          </cell>
          <cell r="AV81">
            <v>0</v>
          </cell>
          <cell r="AW81">
            <v>0</v>
          </cell>
        </row>
        <row r="82">
          <cell r="F82" t="str">
            <v xml:space="preserve">Sadiqov Afqan Bayram </v>
          </cell>
          <cell r="G82">
            <v>42983</v>
          </cell>
          <cell r="Z82">
            <v>-34</v>
          </cell>
          <cell r="AB82">
            <v>-5.6666666666666661</v>
          </cell>
          <cell r="AE82">
            <v>-14166.666666666668</v>
          </cell>
          <cell r="AM82">
            <v>0</v>
          </cell>
          <cell r="AP82">
            <v>25</v>
          </cell>
          <cell r="AR82">
            <v>4.1666666666666661</v>
          </cell>
          <cell r="AU82">
            <v>10416.666666666668</v>
          </cell>
        </row>
        <row r="83">
          <cell r="F83" t="str">
            <v>Mammadov Firuz İman</v>
          </cell>
          <cell r="G83">
            <v>42983</v>
          </cell>
          <cell r="Z83">
            <v>-34</v>
          </cell>
          <cell r="AB83">
            <v>-5.6666666666666661</v>
          </cell>
          <cell r="AE83">
            <v>-14166.666666666668</v>
          </cell>
          <cell r="AP83">
            <v>25</v>
          </cell>
          <cell r="AR83">
            <v>4.1666666666666661</v>
          </cell>
        </row>
        <row r="84">
          <cell r="F84" t="str">
            <v>Huseynov Azer Nizami</v>
          </cell>
          <cell r="G84">
            <v>42921</v>
          </cell>
          <cell r="M84" t="str">
            <v xml:space="preserve"> </v>
          </cell>
          <cell r="P84" t="str">
            <v xml:space="preserve"> </v>
          </cell>
          <cell r="Q84" t="str">
            <v xml:space="preserve"> </v>
          </cell>
          <cell r="T84">
            <v>0</v>
          </cell>
          <cell r="U84" t="str">
            <v xml:space="preserve"> </v>
          </cell>
          <cell r="W84">
            <v>0</v>
          </cell>
          <cell r="X84" t="str">
            <v xml:space="preserve"> </v>
          </cell>
          <cell r="Y84" t="str">
            <v xml:space="preserve"> </v>
          </cell>
          <cell r="Z84">
            <v>26</v>
          </cell>
          <cell r="AA84">
            <v>9</v>
          </cell>
          <cell r="AB84">
            <v>4.333333333333333</v>
          </cell>
          <cell r="AC84">
            <v>2.0769230769230771</v>
          </cell>
          <cell r="AD84">
            <v>22400</v>
          </cell>
          <cell r="AE84">
            <v>10833.333333333334</v>
          </cell>
          <cell r="AF84">
            <v>2.0676923076923077</v>
          </cell>
          <cell r="AG84">
            <v>2.0723076923076924</v>
          </cell>
          <cell r="AH84">
            <v>56</v>
          </cell>
          <cell r="AI84">
            <v>18</v>
          </cell>
          <cell r="AJ84">
            <v>8</v>
          </cell>
          <cell r="AK84">
            <v>2.25</v>
          </cell>
          <cell r="AL84">
            <v>38400</v>
          </cell>
          <cell r="AM84">
            <v>20000</v>
          </cell>
          <cell r="AN84">
            <v>1.92</v>
          </cell>
          <cell r="AO84">
            <v>2.085</v>
          </cell>
          <cell r="AP84">
            <v>85</v>
          </cell>
          <cell r="AQ84">
            <v>0</v>
          </cell>
          <cell r="AR84">
            <v>10</v>
          </cell>
          <cell r="AS84">
            <v>0</v>
          </cell>
          <cell r="AT84">
            <v>0</v>
          </cell>
          <cell r="AU84">
            <v>25000</v>
          </cell>
          <cell r="AV84">
            <v>0</v>
          </cell>
          <cell r="AW84">
            <v>0</v>
          </cell>
        </row>
        <row r="85">
          <cell r="F85" t="str">
            <v>Ibrahimov Emin Ali</v>
          </cell>
          <cell r="G85">
            <v>41246</v>
          </cell>
          <cell r="H85">
            <v>1</v>
          </cell>
          <cell r="I85">
            <v>20000</v>
          </cell>
          <cell r="J85">
            <v>1618</v>
          </cell>
          <cell r="K85">
            <v>6</v>
          </cell>
          <cell r="L85">
            <v>5</v>
          </cell>
          <cell r="M85">
            <v>1.2</v>
          </cell>
          <cell r="N85">
            <v>60000</v>
          </cell>
          <cell r="O85">
            <v>12500</v>
          </cell>
          <cell r="P85">
            <v>4.8</v>
          </cell>
          <cell r="Q85">
            <v>3</v>
          </cell>
          <cell r="R85">
            <v>1647</v>
          </cell>
          <cell r="S85">
            <v>6</v>
          </cell>
          <cell r="T85">
            <v>8</v>
          </cell>
          <cell r="U85">
            <v>0.75</v>
          </cell>
          <cell r="V85">
            <v>18500</v>
          </cell>
          <cell r="W85">
            <v>20000</v>
          </cell>
          <cell r="X85">
            <v>0.92500000000000004</v>
          </cell>
          <cell r="Y85">
            <v>0.83750000000000002</v>
          </cell>
          <cell r="Z85">
            <v>1678</v>
          </cell>
          <cell r="AA85">
            <v>3</v>
          </cell>
          <cell r="AB85">
            <v>10</v>
          </cell>
          <cell r="AC85">
            <v>0.3</v>
          </cell>
          <cell r="AD85">
            <v>5200</v>
          </cell>
          <cell r="AE85">
            <v>25000</v>
          </cell>
          <cell r="AF85">
            <v>0.20799999999999999</v>
          </cell>
          <cell r="AG85">
            <v>0.254</v>
          </cell>
          <cell r="AH85">
            <v>1708</v>
          </cell>
          <cell r="AI85">
            <v>0</v>
          </cell>
          <cell r="AJ85">
            <v>12</v>
          </cell>
          <cell r="AK85">
            <v>0</v>
          </cell>
          <cell r="AL85">
            <v>0</v>
          </cell>
          <cell r="AM85">
            <v>30000</v>
          </cell>
          <cell r="AN85">
            <v>0</v>
          </cell>
          <cell r="AO85">
            <v>0</v>
          </cell>
          <cell r="AP85">
            <v>1737</v>
          </cell>
          <cell r="AQ85">
            <v>0</v>
          </cell>
          <cell r="AS85" t="str">
            <v xml:space="preserve"> </v>
          </cell>
          <cell r="AT85">
            <v>0</v>
          </cell>
          <cell r="AU85">
            <v>30000</v>
          </cell>
          <cell r="AV85">
            <v>0</v>
          </cell>
          <cell r="AW85" t="str">
            <v xml:space="preserve"> </v>
          </cell>
        </row>
        <row r="86">
          <cell r="F86" t="str">
            <v>  XACMAZ</v>
          </cell>
          <cell r="I86">
            <v>0</v>
          </cell>
          <cell r="K86">
            <v>7</v>
          </cell>
          <cell r="M86" t="str">
            <v xml:space="preserve"> </v>
          </cell>
          <cell r="N86">
            <v>37200</v>
          </cell>
          <cell r="P86" t="str">
            <v xml:space="preserve"> </v>
          </cell>
          <cell r="Q86" t="str">
            <v xml:space="preserve"> </v>
          </cell>
          <cell r="S86">
            <v>11</v>
          </cell>
          <cell r="T86">
            <v>0</v>
          </cell>
          <cell r="U86" t="str">
            <v xml:space="preserve"> </v>
          </cell>
          <cell r="V86">
            <v>27900</v>
          </cell>
          <cell r="W86">
            <v>0</v>
          </cell>
          <cell r="X86" t="str">
            <v xml:space="preserve"> </v>
          </cell>
          <cell r="Y86" t="str">
            <v xml:space="preserve"> </v>
          </cell>
          <cell r="AA86">
            <v>19</v>
          </cell>
          <cell r="AB86">
            <v>0</v>
          </cell>
          <cell r="AC86" t="str">
            <v xml:space="preserve"> </v>
          </cell>
          <cell r="AD86">
            <v>67962</v>
          </cell>
          <cell r="AE86">
            <v>0</v>
          </cell>
          <cell r="AF86" t="str">
            <v xml:space="preserve"> </v>
          </cell>
          <cell r="AG86" t="str">
            <v xml:space="preserve"> </v>
          </cell>
          <cell r="AI86">
            <v>40</v>
          </cell>
          <cell r="AJ86">
            <v>32.5</v>
          </cell>
          <cell r="AK86">
            <v>1.2307692307692308</v>
          </cell>
          <cell r="AL86">
            <v>141450</v>
          </cell>
          <cell r="AM86">
            <v>81250</v>
          </cell>
          <cell r="AN86">
            <v>1.740923076923077</v>
          </cell>
          <cell r="AO86">
            <v>1.485846153846154</v>
          </cell>
          <cell r="AQ86">
            <v>0</v>
          </cell>
          <cell r="AR86">
            <v>40</v>
          </cell>
          <cell r="AS86">
            <v>0</v>
          </cell>
          <cell r="AT86">
            <v>0</v>
          </cell>
          <cell r="AU86">
            <v>100000</v>
          </cell>
          <cell r="AV86">
            <v>0</v>
          </cell>
          <cell r="AW86">
            <v>0</v>
          </cell>
        </row>
        <row r="87">
          <cell r="F87" t="str">
            <v>Abidov Tural Ibrahim</v>
          </cell>
          <cell r="G87">
            <v>42863</v>
          </cell>
          <cell r="J87">
            <v>23</v>
          </cell>
          <cell r="K87">
            <v>5</v>
          </cell>
          <cell r="L87">
            <v>3.7096774193548385</v>
          </cell>
          <cell r="M87">
            <v>1.3478260869565217</v>
          </cell>
          <cell r="N87">
            <v>26200</v>
          </cell>
          <cell r="O87">
            <v>9274.1935483870966</v>
          </cell>
          <cell r="P87">
            <v>2.8250434782608695</v>
          </cell>
          <cell r="Q87">
            <v>2.0864347826086957</v>
          </cell>
          <cell r="R87">
            <v>52</v>
          </cell>
          <cell r="S87">
            <v>10</v>
          </cell>
          <cell r="T87">
            <v>8</v>
          </cell>
          <cell r="U87">
            <v>1.25</v>
          </cell>
          <cell r="V87">
            <v>25900</v>
          </cell>
          <cell r="W87">
            <v>20000</v>
          </cell>
          <cell r="X87">
            <v>1.2949999999999999</v>
          </cell>
          <cell r="Y87">
            <v>1.2725</v>
          </cell>
          <cell r="Z87">
            <v>83</v>
          </cell>
          <cell r="AA87">
            <v>11</v>
          </cell>
          <cell r="AB87">
            <v>10</v>
          </cell>
          <cell r="AC87">
            <v>1.1000000000000001</v>
          </cell>
          <cell r="AD87">
            <v>53662</v>
          </cell>
          <cell r="AE87">
            <v>25000</v>
          </cell>
          <cell r="AF87">
            <v>2.1464799999999999</v>
          </cell>
          <cell r="AG87">
            <v>1.62324</v>
          </cell>
          <cell r="AH87">
            <v>113</v>
          </cell>
          <cell r="AI87">
            <v>15</v>
          </cell>
          <cell r="AJ87">
            <v>12</v>
          </cell>
          <cell r="AK87">
            <v>1.25</v>
          </cell>
          <cell r="AL87">
            <v>84500</v>
          </cell>
          <cell r="AM87">
            <v>30000</v>
          </cell>
          <cell r="AN87">
            <v>2.8166666666666669</v>
          </cell>
          <cell r="AO87">
            <v>2.0333333333333332</v>
          </cell>
          <cell r="AP87">
            <v>142</v>
          </cell>
          <cell r="AQ87">
            <v>0</v>
          </cell>
          <cell r="AR87">
            <v>12</v>
          </cell>
          <cell r="AS87">
            <v>0</v>
          </cell>
          <cell r="AT87">
            <v>0</v>
          </cell>
          <cell r="AU87">
            <v>30000</v>
          </cell>
          <cell r="AV87">
            <v>0</v>
          </cell>
          <cell r="AW87">
            <v>0</v>
          </cell>
        </row>
        <row r="88">
          <cell r="F88" t="str">
            <v>Balayev Tural Aslan</v>
          </cell>
          <cell r="K88">
            <v>2</v>
          </cell>
          <cell r="M88" t="str">
            <v xml:space="preserve"> </v>
          </cell>
          <cell r="N88">
            <v>11000</v>
          </cell>
          <cell r="O88">
            <v>0</v>
          </cell>
          <cell r="P88" t="str">
            <v xml:space="preserve"> </v>
          </cell>
          <cell r="Q88" t="str">
            <v xml:space="preserve"> </v>
          </cell>
          <cell r="S88">
            <v>1</v>
          </cell>
          <cell r="T88">
            <v>0</v>
          </cell>
          <cell r="U88" t="str">
            <v xml:space="preserve"> </v>
          </cell>
          <cell r="V88">
            <v>2000</v>
          </cell>
          <cell r="W88">
            <v>0</v>
          </cell>
          <cell r="X88" t="str">
            <v xml:space="preserve"> </v>
          </cell>
          <cell r="Y88" t="str">
            <v xml:space="preserve"> </v>
          </cell>
          <cell r="AA88">
            <v>0</v>
          </cell>
          <cell r="AB88">
            <v>0</v>
          </cell>
          <cell r="AC88" t="str">
            <v xml:space="preserve"> </v>
          </cell>
          <cell r="AD88">
            <v>0</v>
          </cell>
          <cell r="AE88">
            <v>0</v>
          </cell>
          <cell r="AF88" t="str">
            <v xml:space="preserve"> </v>
          </cell>
          <cell r="AG88" t="str">
            <v xml:space="preserve"> </v>
          </cell>
          <cell r="AI88">
            <v>0</v>
          </cell>
          <cell r="AJ88">
            <v>0</v>
          </cell>
          <cell r="AK88" t="str">
            <v xml:space="preserve"> </v>
          </cell>
          <cell r="AL88">
            <v>0</v>
          </cell>
          <cell r="AM88">
            <v>0</v>
          </cell>
          <cell r="AN88" t="str">
            <v xml:space="preserve"> </v>
          </cell>
          <cell r="AO88" t="str">
            <v xml:space="preserve"> </v>
          </cell>
          <cell r="AQ88">
            <v>0</v>
          </cell>
          <cell r="AR88">
            <v>0</v>
          </cell>
          <cell r="AS88" t="str">
            <v xml:space="preserve"> </v>
          </cell>
          <cell r="AT88">
            <v>0</v>
          </cell>
          <cell r="AU88">
            <v>0</v>
          </cell>
          <cell r="AV88" t="str">
            <v xml:space="preserve"> </v>
          </cell>
          <cell r="AW88" t="str">
            <v xml:space="preserve"> </v>
          </cell>
        </row>
        <row r="89">
          <cell r="F89" t="str">
            <v>Eldarova Aynura Xeyrulla</v>
          </cell>
          <cell r="G89">
            <v>42936</v>
          </cell>
          <cell r="M89" t="str">
            <v xml:space="preserve"> </v>
          </cell>
          <cell r="P89" t="str">
            <v xml:space="preserve"> </v>
          </cell>
          <cell r="Q89" t="str">
            <v xml:space="preserve"> </v>
          </cell>
          <cell r="T89">
            <v>0</v>
          </cell>
          <cell r="U89" t="str">
            <v xml:space="preserve"> </v>
          </cell>
          <cell r="W89">
            <v>0</v>
          </cell>
          <cell r="X89" t="str">
            <v xml:space="preserve"> </v>
          </cell>
          <cell r="Y89" t="str">
            <v xml:space="preserve"> </v>
          </cell>
          <cell r="Z89">
            <v>11</v>
          </cell>
          <cell r="AA89">
            <v>3</v>
          </cell>
          <cell r="AB89">
            <v>1.8333333333333333</v>
          </cell>
          <cell r="AC89">
            <v>1.6363636363636365</v>
          </cell>
          <cell r="AD89">
            <v>5700</v>
          </cell>
          <cell r="AE89">
            <v>4583.3333333333339</v>
          </cell>
          <cell r="AF89">
            <v>1.2436363636363634</v>
          </cell>
          <cell r="AG89">
            <v>1.44</v>
          </cell>
          <cell r="AH89">
            <v>41</v>
          </cell>
          <cell r="AI89">
            <v>10</v>
          </cell>
          <cell r="AJ89">
            <v>8</v>
          </cell>
          <cell r="AK89">
            <v>1.25</v>
          </cell>
          <cell r="AL89">
            <v>24350</v>
          </cell>
          <cell r="AM89">
            <v>20000</v>
          </cell>
          <cell r="AN89">
            <v>1.2175</v>
          </cell>
          <cell r="AO89">
            <v>1.2337500000000001</v>
          </cell>
          <cell r="AP89">
            <v>70</v>
          </cell>
          <cell r="AQ89">
            <v>0</v>
          </cell>
          <cell r="AR89">
            <v>10</v>
          </cell>
          <cell r="AS89">
            <v>0</v>
          </cell>
          <cell r="AT89">
            <v>0</v>
          </cell>
          <cell r="AU89">
            <v>25000</v>
          </cell>
          <cell r="AV89">
            <v>0</v>
          </cell>
          <cell r="AW89">
            <v>0</v>
          </cell>
        </row>
        <row r="90">
          <cell r="F90" t="str">
            <v>Nazirov Elshan Qiyasaddin</v>
          </cell>
          <cell r="G90">
            <v>42951</v>
          </cell>
          <cell r="AH90">
            <v>27</v>
          </cell>
          <cell r="AI90">
            <v>7</v>
          </cell>
          <cell r="AJ90">
            <v>4.5</v>
          </cell>
          <cell r="AK90">
            <v>1.5555555555555556</v>
          </cell>
          <cell r="AL90">
            <v>15000</v>
          </cell>
          <cell r="AM90">
            <v>11250</v>
          </cell>
          <cell r="AN90">
            <v>1.3333333333333333</v>
          </cell>
          <cell r="AO90">
            <v>1.4444444444444444</v>
          </cell>
          <cell r="AP90">
            <v>56</v>
          </cell>
          <cell r="AQ90">
            <v>0</v>
          </cell>
          <cell r="AR90">
            <v>8</v>
          </cell>
          <cell r="AS90">
            <v>0</v>
          </cell>
          <cell r="AT90">
            <v>0</v>
          </cell>
          <cell r="AU90">
            <v>20000</v>
          </cell>
          <cell r="AV90">
            <v>0</v>
          </cell>
          <cell r="AW90">
            <v>0</v>
          </cell>
        </row>
        <row r="91">
          <cell r="F91" t="str">
            <v>Qasimov Fuad Tahir</v>
          </cell>
          <cell r="G91">
            <v>42930</v>
          </cell>
          <cell r="M91" t="str">
            <v xml:space="preserve"> </v>
          </cell>
          <cell r="P91" t="str">
            <v xml:space="preserve"> </v>
          </cell>
          <cell r="Q91" t="str">
            <v xml:space="preserve"> </v>
          </cell>
          <cell r="T91">
            <v>0</v>
          </cell>
          <cell r="U91" t="str">
            <v xml:space="preserve"> </v>
          </cell>
          <cell r="W91">
            <v>0</v>
          </cell>
          <cell r="X91" t="str">
            <v xml:space="preserve"> </v>
          </cell>
          <cell r="Y91" t="str">
            <v xml:space="preserve"> </v>
          </cell>
          <cell r="Z91">
            <v>17</v>
          </cell>
          <cell r="AA91">
            <v>5</v>
          </cell>
          <cell r="AB91">
            <v>2.833333333333333</v>
          </cell>
          <cell r="AC91">
            <v>1.7647058823529413</v>
          </cell>
          <cell r="AD91">
            <v>8600</v>
          </cell>
          <cell r="AE91">
            <v>7083.3333333333339</v>
          </cell>
          <cell r="AF91">
            <v>1.2141176470588235</v>
          </cell>
          <cell r="AG91">
            <v>1.4894117647058824</v>
          </cell>
          <cell r="AH91">
            <v>47</v>
          </cell>
          <cell r="AI91">
            <v>8</v>
          </cell>
          <cell r="AJ91">
            <v>8</v>
          </cell>
          <cell r="AK91">
            <v>1</v>
          </cell>
          <cell r="AL91">
            <v>17600</v>
          </cell>
          <cell r="AM91">
            <v>20000</v>
          </cell>
          <cell r="AN91">
            <v>0.88</v>
          </cell>
          <cell r="AO91">
            <v>0.94</v>
          </cell>
          <cell r="AP91">
            <v>76</v>
          </cell>
          <cell r="AQ91">
            <v>0</v>
          </cell>
          <cell r="AR91">
            <v>10</v>
          </cell>
          <cell r="AS91">
            <v>0</v>
          </cell>
          <cell r="AT91">
            <v>0</v>
          </cell>
          <cell r="AU91">
            <v>25000</v>
          </cell>
          <cell r="AV91">
            <v>0</v>
          </cell>
          <cell r="AW91">
            <v>0</v>
          </cell>
        </row>
        <row r="92">
          <cell r="F92" t="str">
            <v>  YEVLAX</v>
          </cell>
          <cell r="I92">
            <v>0</v>
          </cell>
          <cell r="K92">
            <v>5</v>
          </cell>
          <cell r="M92" t="str">
            <v xml:space="preserve"> </v>
          </cell>
          <cell r="N92">
            <v>23100</v>
          </cell>
          <cell r="P92" t="str">
            <v xml:space="preserve"> </v>
          </cell>
          <cell r="Q92" t="str">
            <v xml:space="preserve"> </v>
          </cell>
          <cell r="S92">
            <v>7</v>
          </cell>
          <cell r="T92">
            <v>0</v>
          </cell>
          <cell r="U92" t="str">
            <v xml:space="preserve"> </v>
          </cell>
          <cell r="V92">
            <v>54700</v>
          </cell>
          <cell r="W92">
            <v>0</v>
          </cell>
          <cell r="X92" t="str">
            <v xml:space="preserve"> </v>
          </cell>
          <cell r="Y92" t="str">
            <v xml:space="preserve"> </v>
          </cell>
          <cell r="AA92">
            <v>11</v>
          </cell>
          <cell r="AB92">
            <v>0</v>
          </cell>
          <cell r="AC92" t="str">
            <v xml:space="preserve"> </v>
          </cell>
          <cell r="AD92">
            <v>35500</v>
          </cell>
          <cell r="AE92">
            <v>0</v>
          </cell>
          <cell r="AF92" t="str">
            <v xml:space="preserve"> </v>
          </cell>
          <cell r="AG92" t="str">
            <v xml:space="preserve"> </v>
          </cell>
          <cell r="AI92">
            <v>18</v>
          </cell>
          <cell r="AJ92">
            <v>25</v>
          </cell>
          <cell r="AK92">
            <v>0.72</v>
          </cell>
          <cell r="AL92">
            <v>107500</v>
          </cell>
          <cell r="AM92">
            <v>62500</v>
          </cell>
          <cell r="AN92">
            <v>1.72</v>
          </cell>
          <cell r="AO92">
            <v>1.22</v>
          </cell>
          <cell r="AQ92">
            <v>0</v>
          </cell>
          <cell r="AR92">
            <v>33.833333333333329</v>
          </cell>
          <cell r="AS92">
            <v>0</v>
          </cell>
          <cell r="AT92">
            <v>0</v>
          </cell>
          <cell r="AU92">
            <v>84583.333333333343</v>
          </cell>
          <cell r="AV92">
            <v>0</v>
          </cell>
          <cell r="AW92">
            <v>0</v>
          </cell>
        </row>
        <row r="93">
          <cell r="F93" t="str">
            <v>Cabbarli Amil Adil</v>
          </cell>
          <cell r="G93">
            <v>42863</v>
          </cell>
          <cell r="J93">
            <v>23</v>
          </cell>
          <cell r="K93">
            <v>2</v>
          </cell>
          <cell r="L93">
            <v>3.7096774193548385</v>
          </cell>
          <cell r="M93">
            <v>0.53913043478260869</v>
          </cell>
          <cell r="N93">
            <v>4300</v>
          </cell>
          <cell r="O93">
            <v>9274.1935483870966</v>
          </cell>
          <cell r="P93">
            <v>0.46365217391304347</v>
          </cell>
          <cell r="Q93">
            <v>0.50139130434782608</v>
          </cell>
          <cell r="R93">
            <v>52</v>
          </cell>
          <cell r="S93">
            <v>3</v>
          </cell>
          <cell r="T93">
            <v>8</v>
          </cell>
          <cell r="U93">
            <v>0.375</v>
          </cell>
          <cell r="V93">
            <v>21000</v>
          </cell>
          <cell r="W93">
            <v>20000</v>
          </cell>
          <cell r="X93">
            <v>1.05</v>
          </cell>
          <cell r="Y93">
            <v>0.71250000000000002</v>
          </cell>
          <cell r="Z93">
            <v>83</v>
          </cell>
          <cell r="AA93">
            <v>9</v>
          </cell>
          <cell r="AB93">
            <v>10</v>
          </cell>
          <cell r="AC93">
            <v>0.9</v>
          </cell>
          <cell r="AD93">
            <v>24000</v>
          </cell>
          <cell r="AE93">
            <v>25000</v>
          </cell>
          <cell r="AF93">
            <v>0.96</v>
          </cell>
          <cell r="AG93">
            <v>0.92999999999999994</v>
          </cell>
          <cell r="AH93">
            <v>113</v>
          </cell>
          <cell r="AI93">
            <v>12</v>
          </cell>
          <cell r="AJ93">
            <v>12</v>
          </cell>
          <cell r="AK93">
            <v>1</v>
          </cell>
          <cell r="AL93">
            <v>64000</v>
          </cell>
          <cell r="AM93">
            <v>30000</v>
          </cell>
          <cell r="AN93">
            <v>2.1333333333333333</v>
          </cell>
          <cell r="AO93">
            <v>1.5666666666666667</v>
          </cell>
          <cell r="AP93">
            <v>142</v>
          </cell>
          <cell r="AQ93">
            <v>0</v>
          </cell>
          <cell r="AR93">
            <v>12</v>
          </cell>
          <cell r="AS93">
            <v>0</v>
          </cell>
          <cell r="AT93">
            <v>0</v>
          </cell>
          <cell r="AU93">
            <v>30000</v>
          </cell>
          <cell r="AV93">
            <v>0</v>
          </cell>
          <cell r="AW93">
            <v>0</v>
          </cell>
        </row>
        <row r="94">
          <cell r="F94" t="str">
            <v>Qarayev Kanan</v>
          </cell>
          <cell r="G94">
            <v>42996</v>
          </cell>
          <cell r="AP94">
            <v>12</v>
          </cell>
          <cell r="AR94">
            <v>2</v>
          </cell>
          <cell r="AU94">
            <v>5000</v>
          </cell>
        </row>
        <row r="95">
          <cell r="F95" t="str">
            <v>Qaffarov Elxan Etiqad</v>
          </cell>
          <cell r="G95">
            <v>42972</v>
          </cell>
          <cell r="AH95">
            <v>6</v>
          </cell>
          <cell r="AJ95">
            <v>1</v>
          </cell>
          <cell r="AM95">
            <v>2500</v>
          </cell>
          <cell r="AP95">
            <v>35</v>
          </cell>
          <cell r="AR95">
            <v>5</v>
          </cell>
          <cell r="AU95">
            <v>12500</v>
          </cell>
        </row>
        <row r="96">
          <cell r="F96" t="str">
            <v>Nabiyev Taleh Camaladdin</v>
          </cell>
          <cell r="G96">
            <v>42991</v>
          </cell>
          <cell r="AP96">
            <v>17</v>
          </cell>
          <cell r="AR96">
            <v>2.833333333333333</v>
          </cell>
          <cell r="AU96">
            <v>7083.3333333333339</v>
          </cell>
        </row>
        <row r="97">
          <cell r="F97" t="str">
            <v>Yusifzada Orxan Ilqar</v>
          </cell>
          <cell r="G97">
            <v>41124</v>
          </cell>
          <cell r="H97">
            <v>0</v>
          </cell>
          <cell r="I97">
            <v>0</v>
          </cell>
          <cell r="J97">
            <v>1738</v>
          </cell>
          <cell r="K97">
            <v>3</v>
          </cell>
          <cell r="L97">
            <v>5</v>
          </cell>
          <cell r="M97">
            <v>0.6</v>
          </cell>
          <cell r="N97">
            <v>18800</v>
          </cell>
          <cell r="O97">
            <v>12500</v>
          </cell>
          <cell r="P97">
            <v>1.504</v>
          </cell>
          <cell r="Q97">
            <v>1.052</v>
          </cell>
          <cell r="R97">
            <v>1767</v>
          </cell>
          <cell r="S97">
            <v>4</v>
          </cell>
          <cell r="T97">
            <v>8</v>
          </cell>
          <cell r="U97">
            <v>0.5</v>
          </cell>
          <cell r="V97">
            <v>33700</v>
          </cell>
          <cell r="W97">
            <v>20000</v>
          </cell>
          <cell r="X97">
            <v>1.6850000000000001</v>
          </cell>
          <cell r="Y97">
            <v>1.0925</v>
          </cell>
          <cell r="Z97">
            <v>1798</v>
          </cell>
          <cell r="AA97">
            <v>2</v>
          </cell>
          <cell r="AB97">
            <v>10</v>
          </cell>
          <cell r="AC97">
            <v>0.2</v>
          </cell>
          <cell r="AD97">
            <v>11500</v>
          </cell>
          <cell r="AE97">
            <v>25000</v>
          </cell>
          <cell r="AF97">
            <v>0.46</v>
          </cell>
          <cell r="AG97">
            <v>0.33</v>
          </cell>
          <cell r="AH97">
            <v>1828</v>
          </cell>
          <cell r="AI97">
            <v>6</v>
          </cell>
          <cell r="AJ97">
            <v>12</v>
          </cell>
          <cell r="AK97">
            <v>0.5</v>
          </cell>
          <cell r="AL97">
            <v>43500</v>
          </cell>
          <cell r="AM97">
            <v>30000</v>
          </cell>
          <cell r="AN97">
            <v>1.45</v>
          </cell>
          <cell r="AO97">
            <v>0.97499999999999998</v>
          </cell>
          <cell r="AP97">
            <v>1857</v>
          </cell>
          <cell r="AQ97">
            <v>0</v>
          </cell>
          <cell r="AR97">
            <v>12</v>
          </cell>
          <cell r="AS97">
            <v>0</v>
          </cell>
          <cell r="AT97">
            <v>0</v>
          </cell>
          <cell r="AU97">
            <v>30000</v>
          </cell>
          <cell r="AV97">
            <v>0</v>
          </cell>
          <cell r="AW97">
            <v>0</v>
          </cell>
        </row>
        <row r="98">
          <cell r="F98" t="str">
            <v>  ZAQATALA</v>
          </cell>
          <cell r="H98">
            <v>2</v>
          </cell>
          <cell r="I98">
            <v>26000</v>
          </cell>
          <cell r="K98">
            <v>8</v>
          </cell>
          <cell r="M98" t="str">
            <v xml:space="preserve"> </v>
          </cell>
          <cell r="N98">
            <v>54100</v>
          </cell>
          <cell r="P98" t="str">
            <v xml:space="preserve"> </v>
          </cell>
          <cell r="Q98" t="str">
            <v xml:space="preserve"> </v>
          </cell>
          <cell r="S98">
            <v>17</v>
          </cell>
          <cell r="T98">
            <v>0</v>
          </cell>
          <cell r="U98" t="str">
            <v xml:space="preserve"> </v>
          </cell>
          <cell r="V98">
            <v>81700</v>
          </cell>
          <cell r="W98">
            <v>0</v>
          </cell>
          <cell r="X98" t="str">
            <v xml:space="preserve"> </v>
          </cell>
          <cell r="Y98" t="str">
            <v xml:space="preserve"> </v>
          </cell>
          <cell r="AA98">
            <v>34</v>
          </cell>
          <cell r="AB98">
            <v>0</v>
          </cell>
          <cell r="AC98" t="str">
            <v xml:space="preserve"> </v>
          </cell>
          <cell r="AD98">
            <v>131100</v>
          </cell>
          <cell r="AE98">
            <v>0</v>
          </cell>
          <cell r="AF98" t="str">
            <v xml:space="preserve"> </v>
          </cell>
          <cell r="AG98" t="str">
            <v xml:space="preserve"> </v>
          </cell>
          <cell r="AI98">
            <v>51</v>
          </cell>
          <cell r="AJ98">
            <v>38.5</v>
          </cell>
          <cell r="AK98">
            <v>1.3246753246753247</v>
          </cell>
          <cell r="AL98">
            <v>121500</v>
          </cell>
          <cell r="AM98">
            <v>96250</v>
          </cell>
          <cell r="AN98">
            <v>1.2623376623376623</v>
          </cell>
          <cell r="AO98">
            <v>1.2935064935064935</v>
          </cell>
          <cell r="AQ98">
            <v>0</v>
          </cell>
          <cell r="AR98">
            <v>52.666666666666671</v>
          </cell>
          <cell r="AS98">
            <v>0</v>
          </cell>
          <cell r="AT98">
            <v>0</v>
          </cell>
          <cell r="AU98">
            <v>131666.66666666669</v>
          </cell>
          <cell r="AV98">
            <v>0</v>
          </cell>
          <cell r="AW98">
            <v>0</v>
          </cell>
        </row>
        <row r="99">
          <cell r="F99" t="str">
            <v>Balayev Abdulla Mustafa</v>
          </cell>
          <cell r="G99">
            <v>42894</v>
          </cell>
          <cell r="M99" t="str">
            <v xml:space="preserve"> </v>
          </cell>
          <cell r="P99" t="str">
            <v xml:space="preserve"> </v>
          </cell>
          <cell r="Q99" t="str">
            <v xml:space="preserve"> </v>
          </cell>
          <cell r="R99">
            <v>22</v>
          </cell>
          <cell r="S99">
            <v>6</v>
          </cell>
          <cell r="T99">
            <v>3.6666666666666665</v>
          </cell>
          <cell r="U99">
            <v>1.6363636363636365</v>
          </cell>
          <cell r="V99">
            <v>24500</v>
          </cell>
          <cell r="W99">
            <v>9166.6666666666679</v>
          </cell>
          <cell r="X99">
            <v>2.6727272727272724</v>
          </cell>
          <cell r="Y99">
            <v>2.1545454545454543</v>
          </cell>
          <cell r="Z99">
            <v>53</v>
          </cell>
          <cell r="AA99">
            <v>13</v>
          </cell>
          <cell r="AB99">
            <v>8</v>
          </cell>
          <cell r="AC99">
            <v>1.625</v>
          </cell>
          <cell r="AD99">
            <v>47200</v>
          </cell>
          <cell r="AE99">
            <v>20000</v>
          </cell>
          <cell r="AF99">
            <v>2.36</v>
          </cell>
          <cell r="AG99">
            <v>1.9924999999999999</v>
          </cell>
          <cell r="AH99">
            <v>83</v>
          </cell>
          <cell r="AI99">
            <v>19</v>
          </cell>
          <cell r="AJ99">
            <v>10</v>
          </cell>
          <cell r="AK99">
            <v>1.9</v>
          </cell>
          <cell r="AL99">
            <v>39900</v>
          </cell>
          <cell r="AM99">
            <v>25000</v>
          </cell>
          <cell r="AN99">
            <v>1.5960000000000001</v>
          </cell>
          <cell r="AO99">
            <v>1.748</v>
          </cell>
          <cell r="AP99">
            <v>112</v>
          </cell>
          <cell r="AQ99">
            <v>0</v>
          </cell>
          <cell r="AR99">
            <v>12</v>
          </cell>
          <cell r="AS99">
            <v>0</v>
          </cell>
          <cell r="AT99">
            <v>0</v>
          </cell>
          <cell r="AU99">
            <v>30000</v>
          </cell>
          <cell r="AV99">
            <v>0</v>
          </cell>
          <cell r="AW99">
            <v>0</v>
          </cell>
        </row>
        <row r="100">
          <cell r="F100" t="str">
            <v>Husanov Elmir Qurban</v>
          </cell>
          <cell r="G100">
            <v>40817</v>
          </cell>
          <cell r="H100">
            <v>2</v>
          </cell>
          <cell r="I100">
            <v>26000</v>
          </cell>
          <cell r="J100">
            <v>2040</v>
          </cell>
          <cell r="K100">
            <v>5</v>
          </cell>
          <cell r="L100">
            <v>5</v>
          </cell>
          <cell r="M100">
            <v>1</v>
          </cell>
          <cell r="N100">
            <v>32100</v>
          </cell>
          <cell r="O100">
            <v>12500</v>
          </cell>
          <cell r="P100">
            <v>2.5680000000000001</v>
          </cell>
          <cell r="Q100">
            <v>1.784</v>
          </cell>
          <cell r="R100">
            <v>2069</v>
          </cell>
          <cell r="S100">
            <v>6</v>
          </cell>
          <cell r="T100">
            <v>8</v>
          </cell>
          <cell r="U100">
            <v>0.75</v>
          </cell>
          <cell r="V100">
            <v>28000</v>
          </cell>
          <cell r="W100">
            <v>20000</v>
          </cell>
          <cell r="X100">
            <v>1.4</v>
          </cell>
          <cell r="Y100">
            <v>1.075</v>
          </cell>
          <cell r="Z100">
            <v>2100</v>
          </cell>
          <cell r="AA100">
            <v>11</v>
          </cell>
          <cell r="AB100">
            <v>10</v>
          </cell>
          <cell r="AC100">
            <v>1.1000000000000001</v>
          </cell>
          <cell r="AD100">
            <v>34100</v>
          </cell>
          <cell r="AE100">
            <v>25000</v>
          </cell>
          <cell r="AF100">
            <v>1.3640000000000001</v>
          </cell>
          <cell r="AG100">
            <v>1.2320000000000002</v>
          </cell>
          <cell r="AH100">
            <v>2130</v>
          </cell>
          <cell r="AI100">
            <v>12</v>
          </cell>
          <cell r="AJ100">
            <v>12</v>
          </cell>
          <cell r="AK100">
            <v>1</v>
          </cell>
          <cell r="AL100">
            <v>24800</v>
          </cell>
          <cell r="AM100">
            <v>30000</v>
          </cell>
          <cell r="AN100">
            <v>0.82666666666666666</v>
          </cell>
          <cell r="AO100">
            <v>0.91333333333333333</v>
          </cell>
          <cell r="AP100">
            <v>2159</v>
          </cell>
          <cell r="AQ100">
            <v>0</v>
          </cell>
          <cell r="AR100">
            <v>12</v>
          </cell>
          <cell r="AS100">
            <v>0</v>
          </cell>
          <cell r="AT100">
            <v>0</v>
          </cell>
          <cell r="AU100">
            <v>30000</v>
          </cell>
          <cell r="AV100">
            <v>0</v>
          </cell>
          <cell r="AW100">
            <v>0</v>
          </cell>
        </row>
        <row r="101">
          <cell r="F101" t="str">
            <v>Muhumayev Eldar Racab</v>
          </cell>
          <cell r="G101">
            <v>42992</v>
          </cell>
          <cell r="AP101">
            <v>16</v>
          </cell>
          <cell r="AR101">
            <v>2.6666666666666665</v>
          </cell>
          <cell r="AU101">
            <v>6666.666666666667</v>
          </cell>
        </row>
        <row r="102">
          <cell r="F102" t="str">
            <v>Mammadov Vusal Abid</v>
          </cell>
          <cell r="G102">
            <v>42996</v>
          </cell>
          <cell r="AP102">
            <v>12</v>
          </cell>
          <cell r="AR102">
            <v>2</v>
          </cell>
          <cell r="AU102">
            <v>5000</v>
          </cell>
        </row>
        <row r="103">
          <cell r="F103" t="str">
            <v>Sabanov Rafiq Rauf</v>
          </cell>
          <cell r="G103">
            <v>42951</v>
          </cell>
          <cell r="R103">
            <v>-34</v>
          </cell>
          <cell r="Z103">
            <v>-3</v>
          </cell>
          <cell r="AB103">
            <v>-0.5</v>
          </cell>
          <cell r="AE103">
            <v>-1250</v>
          </cell>
          <cell r="AH103">
            <v>27</v>
          </cell>
          <cell r="AI103">
            <v>9</v>
          </cell>
          <cell r="AJ103">
            <v>4.5</v>
          </cell>
          <cell r="AK103">
            <v>2</v>
          </cell>
          <cell r="AL103">
            <v>15100</v>
          </cell>
          <cell r="AM103">
            <v>11250</v>
          </cell>
          <cell r="AN103">
            <v>1.3422222222222222</v>
          </cell>
          <cell r="AO103">
            <v>1.6711111111111112</v>
          </cell>
          <cell r="AP103">
            <v>56</v>
          </cell>
          <cell r="AQ103">
            <v>0</v>
          </cell>
          <cell r="AR103">
            <v>8</v>
          </cell>
          <cell r="AS103">
            <v>0</v>
          </cell>
          <cell r="AT103">
            <v>0</v>
          </cell>
          <cell r="AU103">
            <v>20000</v>
          </cell>
          <cell r="AV103">
            <v>0</v>
          </cell>
          <cell r="AW103">
            <v>0</v>
          </cell>
        </row>
        <row r="104">
          <cell r="F104" t="str">
            <v>Karimov Ulvi Feyzulla</v>
          </cell>
          <cell r="G104">
            <v>42984</v>
          </cell>
          <cell r="R104">
            <v>-66</v>
          </cell>
          <cell r="Z104">
            <v>-35</v>
          </cell>
          <cell r="AB104">
            <v>-5.833333333333333</v>
          </cell>
          <cell r="AE104">
            <v>-14583.333333333334</v>
          </cell>
          <cell r="AM104">
            <v>0</v>
          </cell>
          <cell r="AP104">
            <v>24</v>
          </cell>
          <cell r="AR104">
            <v>4</v>
          </cell>
          <cell r="AU104">
            <v>10000</v>
          </cell>
        </row>
        <row r="105">
          <cell r="F105" t="str">
            <v>Rasidov Hikmat M.</v>
          </cell>
          <cell r="G105">
            <v>40492</v>
          </cell>
          <cell r="H105">
            <v>0</v>
          </cell>
          <cell r="I105">
            <v>0</v>
          </cell>
          <cell r="J105">
            <v>2361</v>
          </cell>
          <cell r="K105">
            <v>3</v>
          </cell>
          <cell r="L105">
            <v>5</v>
          </cell>
          <cell r="M105">
            <v>0.6</v>
          </cell>
          <cell r="N105">
            <v>22000</v>
          </cell>
          <cell r="O105">
            <v>12500</v>
          </cell>
          <cell r="P105">
            <v>1.76</v>
          </cell>
          <cell r="Q105">
            <v>1.18</v>
          </cell>
          <cell r="R105">
            <v>2390</v>
          </cell>
          <cell r="S105">
            <v>5</v>
          </cell>
          <cell r="T105">
            <v>8</v>
          </cell>
          <cell r="U105">
            <v>0.625</v>
          </cell>
          <cell r="V105">
            <v>29200</v>
          </cell>
          <cell r="W105">
            <v>20000</v>
          </cell>
          <cell r="X105">
            <v>1.46</v>
          </cell>
          <cell r="Y105">
            <v>1.0425</v>
          </cell>
          <cell r="Z105">
            <v>2421</v>
          </cell>
          <cell r="AA105">
            <v>10</v>
          </cell>
          <cell r="AB105">
            <v>10</v>
          </cell>
          <cell r="AC105">
            <v>1</v>
          </cell>
          <cell r="AD105">
            <v>49800</v>
          </cell>
          <cell r="AE105">
            <v>25000</v>
          </cell>
          <cell r="AF105">
            <v>1.992</v>
          </cell>
          <cell r="AG105">
            <v>1.496</v>
          </cell>
          <cell r="AH105">
            <v>2451</v>
          </cell>
          <cell r="AI105">
            <v>11</v>
          </cell>
          <cell r="AJ105">
            <v>12</v>
          </cell>
          <cell r="AK105">
            <v>0.91666666666666663</v>
          </cell>
          <cell r="AL105">
            <v>41700</v>
          </cell>
          <cell r="AM105">
            <v>30000</v>
          </cell>
          <cell r="AN105">
            <v>1.39</v>
          </cell>
          <cell r="AO105">
            <v>1.1533333333333333</v>
          </cell>
          <cell r="AP105">
            <v>2480</v>
          </cell>
          <cell r="AQ105">
            <v>0</v>
          </cell>
          <cell r="AR105">
            <v>12</v>
          </cell>
          <cell r="AS105">
            <v>0</v>
          </cell>
          <cell r="AT105">
            <v>0</v>
          </cell>
          <cell r="AU105">
            <v>30000</v>
          </cell>
          <cell r="AV105">
            <v>0</v>
          </cell>
          <cell r="AW105">
            <v>0</v>
          </cell>
        </row>
        <row r="106">
          <cell r="F106" t="str">
            <v>Grand Total</v>
          </cell>
          <cell r="H106">
            <v>16</v>
          </cell>
          <cell r="I106">
            <v>108800</v>
          </cell>
          <cell r="K106">
            <v>150</v>
          </cell>
          <cell r="N106">
            <v>572400</v>
          </cell>
          <cell r="S106">
            <v>284</v>
          </cell>
          <cell r="V106">
            <v>755100</v>
          </cell>
          <cell r="AA106">
            <v>408</v>
          </cell>
          <cell r="AD106">
            <v>1372792</v>
          </cell>
          <cell r="AI106">
            <v>408</v>
          </cell>
          <cell r="AL106">
            <v>2064740</v>
          </cell>
          <cell r="AQ106">
            <v>408</v>
          </cell>
          <cell r="AT106">
            <v>0</v>
          </cell>
        </row>
      </sheetData>
      <sheetData sheetId="2">
        <row r="4">
          <cell r="C4" t="str">
            <v>  BAKIXANOV</v>
          </cell>
        </row>
        <row r="5">
          <cell r="C5" t="str">
            <v>  YASAMAL</v>
          </cell>
        </row>
        <row r="6">
          <cell r="C6" t="str">
            <v>  NEFTCILAR</v>
          </cell>
        </row>
        <row r="7">
          <cell r="C7" t="str">
            <v>  AHMADLI</v>
          </cell>
        </row>
        <row r="8">
          <cell r="C8" t="str">
            <v>  NASIMI</v>
          </cell>
        </row>
        <row r="9">
          <cell r="C9" t="str">
            <v>  MEMAR</v>
          </cell>
        </row>
        <row r="10">
          <cell r="C10" t="str">
            <v xml:space="preserve">  AGA NEMATULLA</v>
          </cell>
        </row>
        <row r="11">
          <cell r="C11" t="str">
            <v>  SUMQAYIT</v>
          </cell>
        </row>
        <row r="12">
          <cell r="C12" t="str">
            <v>  AZNEFT</v>
          </cell>
        </row>
        <row r="13">
          <cell r="C13" t="str">
            <v>  NARIMANOV</v>
          </cell>
        </row>
        <row r="14">
          <cell r="C14" t="str">
            <v>  AZADLIQ</v>
          </cell>
        </row>
      </sheetData>
      <sheetData sheetId="3">
        <row r="4">
          <cell r="C4" t="str">
            <v>  BAKIXANOV</v>
          </cell>
          <cell r="D4">
            <v>16</v>
          </cell>
          <cell r="E4">
            <v>12</v>
          </cell>
          <cell r="F4">
            <v>36</v>
          </cell>
          <cell r="G4">
            <v>75500</v>
          </cell>
          <cell r="H4">
            <v>12</v>
          </cell>
          <cell r="I4">
            <v>24</v>
          </cell>
          <cell r="J4">
            <v>4</v>
          </cell>
          <cell r="K4">
            <v>4</v>
          </cell>
          <cell r="L4">
            <v>8</v>
          </cell>
          <cell r="M4">
            <v>4</v>
          </cell>
          <cell r="N4">
            <v>6</v>
          </cell>
          <cell r="O4">
            <v>18</v>
          </cell>
          <cell r="P4">
            <v>18875</v>
          </cell>
          <cell r="Q4">
            <v>7</v>
          </cell>
          <cell r="R4">
            <v>7</v>
          </cell>
          <cell r="T4">
            <v>0</v>
          </cell>
          <cell r="U4">
            <v>0</v>
          </cell>
          <cell r="W4">
            <v>0</v>
          </cell>
          <cell r="X4">
            <v>0</v>
          </cell>
          <cell r="Y4">
            <v>0</v>
          </cell>
          <cell r="Z4">
            <v>1</v>
          </cell>
          <cell r="AA4">
            <v>0</v>
          </cell>
          <cell r="AB4">
            <v>0</v>
          </cell>
          <cell r="AC4">
            <v>1</v>
          </cell>
          <cell r="AD4">
            <v>0</v>
          </cell>
          <cell r="AE4">
            <v>46</v>
          </cell>
          <cell r="AF4">
            <v>0.34782608695652173</v>
          </cell>
          <cell r="AG4">
            <v>9</v>
          </cell>
          <cell r="AH4">
            <v>18</v>
          </cell>
          <cell r="AJ4" t="e">
            <v>#DIV/0!</v>
          </cell>
          <cell r="AK4" t="e">
            <v>#DIV/0!</v>
          </cell>
          <cell r="AL4" t="e">
            <v>#DIV/0!</v>
          </cell>
        </row>
        <row r="5">
          <cell r="C5" t="str">
            <v>  YASAMAL</v>
          </cell>
          <cell r="D5">
            <v>8</v>
          </cell>
          <cell r="E5">
            <v>8</v>
          </cell>
          <cell r="F5">
            <v>24</v>
          </cell>
          <cell r="G5">
            <v>27500</v>
          </cell>
          <cell r="H5">
            <v>6</v>
          </cell>
          <cell r="I5">
            <v>12</v>
          </cell>
          <cell r="J5">
            <v>2</v>
          </cell>
          <cell r="K5">
            <v>2</v>
          </cell>
          <cell r="L5">
            <v>4</v>
          </cell>
          <cell r="M5">
            <v>4</v>
          </cell>
          <cell r="N5">
            <v>6</v>
          </cell>
          <cell r="O5">
            <v>18</v>
          </cell>
          <cell r="P5">
            <v>13750</v>
          </cell>
          <cell r="Q5">
            <v>5</v>
          </cell>
          <cell r="R5">
            <v>5</v>
          </cell>
          <cell r="T5">
            <v>0</v>
          </cell>
          <cell r="U5">
            <v>0</v>
          </cell>
          <cell r="W5">
            <v>0</v>
          </cell>
          <cell r="X5">
            <v>0</v>
          </cell>
          <cell r="Y5">
            <v>0</v>
          </cell>
          <cell r="Z5">
            <v>1</v>
          </cell>
          <cell r="AA5">
            <v>0</v>
          </cell>
          <cell r="AB5">
            <v>0</v>
          </cell>
          <cell r="AC5">
            <v>1</v>
          </cell>
          <cell r="AD5">
            <v>0</v>
          </cell>
          <cell r="AE5">
            <v>24</v>
          </cell>
          <cell r="AF5">
            <v>0.33333333333333331</v>
          </cell>
          <cell r="AG5">
            <v>6</v>
          </cell>
          <cell r="AH5">
            <v>12</v>
          </cell>
          <cell r="AJ5" t="e">
            <v>#DIV/0!</v>
          </cell>
          <cell r="AK5" t="e">
            <v>#DIV/0!</v>
          </cell>
          <cell r="AL5" t="e">
            <v>#DIV/0!</v>
          </cell>
        </row>
        <row r="6">
          <cell r="C6" t="str">
            <v>  NEFTCILAR</v>
          </cell>
          <cell r="D6">
            <v>12</v>
          </cell>
          <cell r="E6">
            <v>11</v>
          </cell>
          <cell r="F6">
            <v>33</v>
          </cell>
          <cell r="G6">
            <v>51500</v>
          </cell>
          <cell r="H6">
            <v>10</v>
          </cell>
          <cell r="I6">
            <v>20</v>
          </cell>
          <cell r="J6">
            <v>4</v>
          </cell>
          <cell r="K6">
            <v>4</v>
          </cell>
          <cell r="L6">
            <v>8</v>
          </cell>
          <cell r="M6">
            <v>3</v>
          </cell>
          <cell r="N6">
            <v>5</v>
          </cell>
          <cell r="O6">
            <v>15</v>
          </cell>
          <cell r="P6">
            <v>12875</v>
          </cell>
          <cell r="Q6">
            <v>4</v>
          </cell>
          <cell r="R6">
            <v>4</v>
          </cell>
          <cell r="T6">
            <v>0</v>
          </cell>
          <cell r="U6">
            <v>0</v>
          </cell>
          <cell r="W6">
            <v>0</v>
          </cell>
          <cell r="X6">
            <v>0</v>
          </cell>
          <cell r="Y6">
            <v>0</v>
          </cell>
          <cell r="Z6">
            <v>1</v>
          </cell>
          <cell r="AA6">
            <v>0</v>
          </cell>
          <cell r="AB6">
            <v>0</v>
          </cell>
          <cell r="AC6">
            <v>1</v>
          </cell>
          <cell r="AD6">
            <v>0</v>
          </cell>
          <cell r="AE6">
            <v>41</v>
          </cell>
          <cell r="AF6">
            <v>0.29268292682926828</v>
          </cell>
          <cell r="AG6">
            <v>5</v>
          </cell>
          <cell r="AH6">
            <v>10</v>
          </cell>
          <cell r="AJ6" t="e">
            <v>#DIV/0!</v>
          </cell>
          <cell r="AK6" t="e">
            <v>#DIV/0!</v>
          </cell>
          <cell r="AL6" t="e">
            <v>#DIV/0!</v>
          </cell>
        </row>
        <row r="7">
          <cell r="C7" t="str">
            <v>  AHMADLI</v>
          </cell>
          <cell r="D7">
            <v>8</v>
          </cell>
          <cell r="E7">
            <v>8</v>
          </cell>
          <cell r="F7">
            <v>24</v>
          </cell>
          <cell r="G7">
            <v>33500</v>
          </cell>
          <cell r="H7">
            <v>8</v>
          </cell>
          <cell r="I7">
            <v>16</v>
          </cell>
          <cell r="J7">
            <v>2</v>
          </cell>
          <cell r="K7">
            <v>2</v>
          </cell>
          <cell r="L7">
            <v>4</v>
          </cell>
          <cell r="M7">
            <v>4</v>
          </cell>
          <cell r="N7">
            <v>6</v>
          </cell>
          <cell r="O7">
            <v>18</v>
          </cell>
          <cell r="P7">
            <v>16750</v>
          </cell>
          <cell r="Q7">
            <v>6</v>
          </cell>
          <cell r="R7">
            <v>6</v>
          </cell>
          <cell r="T7">
            <v>0</v>
          </cell>
          <cell r="U7">
            <v>0</v>
          </cell>
          <cell r="W7">
            <v>0</v>
          </cell>
          <cell r="X7">
            <v>0</v>
          </cell>
          <cell r="Y7">
            <v>0</v>
          </cell>
          <cell r="Z7">
            <v>1</v>
          </cell>
          <cell r="AA7">
            <v>0</v>
          </cell>
          <cell r="AB7">
            <v>0</v>
          </cell>
          <cell r="AC7">
            <v>1</v>
          </cell>
          <cell r="AD7">
            <v>0</v>
          </cell>
          <cell r="AE7">
            <v>24</v>
          </cell>
          <cell r="AF7">
            <v>0.33333333333333331</v>
          </cell>
          <cell r="AG7">
            <v>6</v>
          </cell>
          <cell r="AH7">
            <v>12</v>
          </cell>
          <cell r="AJ7" t="e">
            <v>#DIV/0!</v>
          </cell>
          <cell r="AK7" t="e">
            <v>#DIV/0!</v>
          </cell>
          <cell r="AL7" t="e">
            <v>#DIV/0!</v>
          </cell>
        </row>
        <row r="8">
          <cell r="C8" t="str">
            <v>  NASIMI</v>
          </cell>
          <cell r="D8">
            <v>4</v>
          </cell>
          <cell r="E8">
            <v>5</v>
          </cell>
          <cell r="F8">
            <v>15</v>
          </cell>
          <cell r="G8">
            <v>34000</v>
          </cell>
          <cell r="H8">
            <v>9</v>
          </cell>
          <cell r="I8">
            <v>18</v>
          </cell>
          <cell r="J8">
            <v>1</v>
          </cell>
          <cell r="K8">
            <v>1</v>
          </cell>
          <cell r="L8">
            <v>2</v>
          </cell>
          <cell r="M8">
            <v>4</v>
          </cell>
          <cell r="N8">
            <v>6</v>
          </cell>
          <cell r="O8">
            <v>18</v>
          </cell>
          <cell r="P8">
            <v>34000</v>
          </cell>
          <cell r="Q8">
            <v>12</v>
          </cell>
          <cell r="R8">
            <v>12</v>
          </cell>
          <cell r="T8">
            <v>0</v>
          </cell>
          <cell r="U8">
            <v>0</v>
          </cell>
          <cell r="W8">
            <v>0</v>
          </cell>
          <cell r="X8">
            <v>0</v>
          </cell>
          <cell r="Y8">
            <v>0</v>
          </cell>
          <cell r="Z8">
            <v>1</v>
          </cell>
          <cell r="AA8">
            <v>0</v>
          </cell>
          <cell r="AB8">
            <v>0</v>
          </cell>
          <cell r="AC8">
            <v>1</v>
          </cell>
          <cell r="AD8">
            <v>0</v>
          </cell>
          <cell r="AE8">
            <v>12</v>
          </cell>
          <cell r="AF8">
            <v>0.33333333333333331</v>
          </cell>
          <cell r="AG8">
            <v>6</v>
          </cell>
          <cell r="AH8">
            <v>12</v>
          </cell>
          <cell r="AJ8" t="e">
            <v>#DIV/0!</v>
          </cell>
          <cell r="AK8" t="e">
            <v>#DIV/0!</v>
          </cell>
          <cell r="AL8" t="e">
            <v>#DIV/0!</v>
          </cell>
        </row>
        <row r="9">
          <cell r="C9" t="str">
            <v>  MEMAR</v>
          </cell>
          <cell r="D9">
            <v>2</v>
          </cell>
          <cell r="E9">
            <v>3</v>
          </cell>
          <cell r="F9">
            <v>9</v>
          </cell>
          <cell r="G9">
            <v>8000</v>
          </cell>
          <cell r="H9">
            <v>3</v>
          </cell>
          <cell r="I9">
            <v>6</v>
          </cell>
          <cell r="J9">
            <v>1</v>
          </cell>
          <cell r="K9">
            <v>1</v>
          </cell>
          <cell r="L9">
            <v>2</v>
          </cell>
          <cell r="M9">
            <v>2</v>
          </cell>
          <cell r="N9">
            <v>3</v>
          </cell>
          <cell r="O9">
            <v>9</v>
          </cell>
          <cell r="P9">
            <v>8000</v>
          </cell>
          <cell r="Q9">
            <v>3</v>
          </cell>
          <cell r="R9">
            <v>3</v>
          </cell>
          <cell r="T9">
            <v>0</v>
          </cell>
          <cell r="U9">
            <v>0</v>
          </cell>
          <cell r="W9">
            <v>0</v>
          </cell>
          <cell r="X9">
            <v>0</v>
          </cell>
          <cell r="Y9">
            <v>0</v>
          </cell>
          <cell r="Z9">
            <v>1</v>
          </cell>
          <cell r="AA9">
            <v>0</v>
          </cell>
          <cell r="AB9">
            <v>0</v>
          </cell>
          <cell r="AC9">
            <v>1</v>
          </cell>
          <cell r="AD9">
            <v>0</v>
          </cell>
          <cell r="AE9">
            <v>12</v>
          </cell>
          <cell r="AF9">
            <v>0.16666666666666666</v>
          </cell>
          <cell r="AG9">
            <v>3</v>
          </cell>
          <cell r="AH9">
            <v>6</v>
          </cell>
          <cell r="AJ9" t="e">
            <v>#DIV/0!</v>
          </cell>
          <cell r="AK9" t="e">
            <v>#DIV/0!</v>
          </cell>
          <cell r="AL9" t="e">
            <v>#DIV/0!</v>
          </cell>
        </row>
        <row r="10">
          <cell r="C10" t="str">
            <v xml:space="preserve">  AGA NEMATULLA</v>
          </cell>
          <cell r="D10">
            <v>5</v>
          </cell>
          <cell r="E10">
            <v>6</v>
          </cell>
          <cell r="F10">
            <v>18</v>
          </cell>
          <cell r="G10">
            <v>20000</v>
          </cell>
          <cell r="H10">
            <v>4</v>
          </cell>
          <cell r="I10">
            <v>8</v>
          </cell>
          <cell r="J10">
            <v>1</v>
          </cell>
          <cell r="K10">
            <v>1</v>
          </cell>
          <cell r="L10">
            <v>2</v>
          </cell>
          <cell r="M10">
            <v>5</v>
          </cell>
          <cell r="N10">
            <v>11</v>
          </cell>
          <cell r="O10">
            <v>33</v>
          </cell>
          <cell r="P10">
            <v>20000</v>
          </cell>
          <cell r="Q10">
            <v>8</v>
          </cell>
          <cell r="R10">
            <v>8</v>
          </cell>
          <cell r="T10">
            <v>0</v>
          </cell>
          <cell r="U10">
            <v>0</v>
          </cell>
          <cell r="W10">
            <v>0</v>
          </cell>
          <cell r="X10">
            <v>0</v>
          </cell>
          <cell r="Y10">
            <v>0</v>
          </cell>
          <cell r="Z10">
            <v>1</v>
          </cell>
          <cell r="AA10">
            <v>0</v>
          </cell>
          <cell r="AB10">
            <v>0</v>
          </cell>
          <cell r="AC10">
            <v>1</v>
          </cell>
          <cell r="AD10">
            <v>0</v>
          </cell>
          <cell r="AE10">
            <v>12</v>
          </cell>
          <cell r="AF10">
            <v>0.41666666666666669</v>
          </cell>
          <cell r="AG10">
            <v>11</v>
          </cell>
          <cell r="AH10">
            <v>22</v>
          </cell>
          <cell r="AJ10" t="e">
            <v>#DIV/0!</v>
          </cell>
          <cell r="AK10" t="e">
            <v>#DIV/0!</v>
          </cell>
          <cell r="AL10" t="e">
            <v>#DIV/0!</v>
          </cell>
        </row>
        <row r="11">
          <cell r="C11" t="str">
            <v>  SUMQAYIT</v>
          </cell>
          <cell r="D11">
            <v>5</v>
          </cell>
          <cell r="E11">
            <v>6</v>
          </cell>
          <cell r="F11">
            <v>18</v>
          </cell>
          <cell r="G11">
            <v>33000</v>
          </cell>
          <cell r="H11">
            <v>7</v>
          </cell>
          <cell r="I11">
            <v>14</v>
          </cell>
          <cell r="J11">
            <v>1</v>
          </cell>
          <cell r="K11">
            <v>1</v>
          </cell>
          <cell r="L11">
            <v>2</v>
          </cell>
          <cell r="M11">
            <v>5</v>
          </cell>
          <cell r="N11">
            <v>11</v>
          </cell>
          <cell r="O11">
            <v>33</v>
          </cell>
          <cell r="P11">
            <v>33000</v>
          </cell>
          <cell r="Q11">
            <v>11</v>
          </cell>
          <cell r="R11">
            <v>11</v>
          </cell>
          <cell r="T11">
            <v>0</v>
          </cell>
          <cell r="U11">
            <v>0</v>
          </cell>
          <cell r="W11">
            <v>0</v>
          </cell>
          <cell r="X11">
            <v>0</v>
          </cell>
          <cell r="Y11">
            <v>0</v>
          </cell>
          <cell r="Z11">
            <v>1</v>
          </cell>
          <cell r="AA11">
            <v>0</v>
          </cell>
          <cell r="AB11">
            <v>0</v>
          </cell>
          <cell r="AC11">
            <v>1</v>
          </cell>
          <cell r="AD11">
            <v>0</v>
          </cell>
          <cell r="AE11">
            <v>12</v>
          </cell>
          <cell r="AF11">
            <v>0.41666666666666669</v>
          </cell>
          <cell r="AG11">
            <v>11</v>
          </cell>
          <cell r="AH11">
            <v>22</v>
          </cell>
          <cell r="AJ11" t="e">
            <v>#DIV/0!</v>
          </cell>
          <cell r="AK11" t="e">
            <v>#DIV/0!</v>
          </cell>
          <cell r="AL11" t="e">
            <v>#DIV/0!</v>
          </cell>
        </row>
        <row r="12">
          <cell r="C12" t="str">
            <v>  AZNEFT</v>
          </cell>
          <cell r="D12">
            <v>9</v>
          </cell>
          <cell r="E12">
            <v>10</v>
          </cell>
          <cell r="F12">
            <v>30</v>
          </cell>
          <cell r="G12">
            <v>54500</v>
          </cell>
          <cell r="H12">
            <v>11</v>
          </cell>
          <cell r="I12">
            <v>22</v>
          </cell>
          <cell r="J12">
            <v>2</v>
          </cell>
          <cell r="K12">
            <v>2</v>
          </cell>
          <cell r="L12">
            <v>4</v>
          </cell>
          <cell r="M12">
            <v>4.5</v>
          </cell>
          <cell r="N12">
            <v>10</v>
          </cell>
          <cell r="O12">
            <v>30</v>
          </cell>
          <cell r="P12">
            <v>27250</v>
          </cell>
          <cell r="Q12">
            <v>10</v>
          </cell>
          <cell r="R12">
            <v>10</v>
          </cell>
          <cell r="T12">
            <v>0</v>
          </cell>
          <cell r="U12">
            <v>0</v>
          </cell>
          <cell r="W12">
            <v>0</v>
          </cell>
          <cell r="X12">
            <v>0</v>
          </cell>
          <cell r="Y12">
            <v>0</v>
          </cell>
          <cell r="Z12">
            <v>1</v>
          </cell>
          <cell r="AA12">
            <v>0</v>
          </cell>
          <cell r="AB12">
            <v>0</v>
          </cell>
          <cell r="AC12">
            <v>1</v>
          </cell>
          <cell r="AD12">
            <v>0</v>
          </cell>
          <cell r="AE12">
            <v>24</v>
          </cell>
          <cell r="AF12">
            <v>0.375</v>
          </cell>
          <cell r="AG12">
            <v>10</v>
          </cell>
          <cell r="AH12">
            <v>20</v>
          </cell>
          <cell r="AJ12" t="e">
            <v>#DIV/0!</v>
          </cell>
          <cell r="AK12" t="e">
            <v>#DIV/0!</v>
          </cell>
          <cell r="AL12" t="e">
            <v>#DIV/0!</v>
          </cell>
        </row>
        <row r="13">
          <cell r="C13" t="str">
            <v>  NARIMANOV</v>
          </cell>
          <cell r="D13">
            <v>2</v>
          </cell>
          <cell r="E13">
            <v>3</v>
          </cell>
          <cell r="F13">
            <v>9</v>
          </cell>
          <cell r="G13">
            <v>22000</v>
          </cell>
          <cell r="H13">
            <v>5</v>
          </cell>
          <cell r="I13">
            <v>10</v>
          </cell>
          <cell r="J13">
            <v>1</v>
          </cell>
          <cell r="K13">
            <v>1</v>
          </cell>
          <cell r="L13">
            <v>2</v>
          </cell>
          <cell r="M13">
            <v>2</v>
          </cell>
          <cell r="N13">
            <v>3</v>
          </cell>
          <cell r="O13">
            <v>9</v>
          </cell>
          <cell r="P13">
            <v>22000</v>
          </cell>
          <cell r="Q13">
            <v>9</v>
          </cell>
          <cell r="R13">
            <v>9</v>
          </cell>
          <cell r="T13">
            <v>0</v>
          </cell>
          <cell r="U13">
            <v>0</v>
          </cell>
          <cell r="W13">
            <v>0</v>
          </cell>
          <cell r="X13">
            <v>0</v>
          </cell>
          <cell r="Y13">
            <v>0</v>
          </cell>
          <cell r="Z13">
            <v>1</v>
          </cell>
          <cell r="AA13">
            <v>0</v>
          </cell>
          <cell r="AB13">
            <v>0</v>
          </cell>
          <cell r="AC13">
            <v>1</v>
          </cell>
          <cell r="AD13">
            <v>0</v>
          </cell>
          <cell r="AE13">
            <v>12</v>
          </cell>
          <cell r="AF13">
            <v>0.16666666666666666</v>
          </cell>
          <cell r="AG13">
            <v>3</v>
          </cell>
          <cell r="AH13">
            <v>6</v>
          </cell>
          <cell r="AJ13" t="e">
            <v>#DIV/0!</v>
          </cell>
          <cell r="AK13" t="e">
            <v>#DIV/0!</v>
          </cell>
          <cell r="AL13" t="e">
            <v>#DIV/0!</v>
          </cell>
        </row>
        <row r="14">
          <cell r="C14" t="str">
            <v>  AZADLIQ</v>
          </cell>
          <cell r="D14">
            <v>1</v>
          </cell>
          <cell r="E14">
            <v>1</v>
          </cell>
          <cell r="F14">
            <v>3</v>
          </cell>
          <cell r="G14">
            <v>3000</v>
          </cell>
          <cell r="H14">
            <v>2</v>
          </cell>
          <cell r="I14">
            <v>4</v>
          </cell>
          <cell r="J14">
            <v>1</v>
          </cell>
          <cell r="K14">
            <v>1</v>
          </cell>
          <cell r="L14">
            <v>2</v>
          </cell>
          <cell r="M14">
            <v>1</v>
          </cell>
          <cell r="N14">
            <v>1</v>
          </cell>
          <cell r="O14">
            <v>3</v>
          </cell>
          <cell r="P14">
            <v>3000</v>
          </cell>
          <cell r="Q14">
            <v>2</v>
          </cell>
          <cell r="R14">
            <v>2</v>
          </cell>
          <cell r="T14">
            <v>0</v>
          </cell>
          <cell r="U14">
            <v>0</v>
          </cell>
          <cell r="W14">
            <v>0</v>
          </cell>
          <cell r="X14">
            <v>0</v>
          </cell>
          <cell r="Y14">
            <v>0</v>
          </cell>
          <cell r="Z14">
            <v>1</v>
          </cell>
          <cell r="AA14">
            <v>0</v>
          </cell>
          <cell r="AB14">
            <v>0</v>
          </cell>
          <cell r="AC14">
            <v>1</v>
          </cell>
          <cell r="AD14">
            <v>0</v>
          </cell>
          <cell r="AE14">
            <v>12</v>
          </cell>
          <cell r="AF14">
            <v>8.3333333333333329E-2</v>
          </cell>
          <cell r="AG14">
            <v>1</v>
          </cell>
          <cell r="AH14">
            <v>2</v>
          </cell>
          <cell r="AJ14" t="e">
            <v>#DIV/0!</v>
          </cell>
          <cell r="AK14" t="e">
            <v>#DIV/0!</v>
          </cell>
          <cell r="AL14" t="e">
            <v>#DIV/0!</v>
          </cell>
        </row>
        <row r="15">
          <cell r="C15" t="str">
            <v>  MXD</v>
          </cell>
          <cell r="D15">
            <v>1</v>
          </cell>
          <cell r="E15">
            <v>1</v>
          </cell>
          <cell r="F15">
            <v>3</v>
          </cell>
          <cell r="G15">
            <v>1400</v>
          </cell>
          <cell r="H15">
            <v>1</v>
          </cell>
          <cell r="I15">
            <v>2</v>
          </cell>
          <cell r="J15">
            <v>1</v>
          </cell>
          <cell r="K15">
            <v>1</v>
          </cell>
          <cell r="L15">
            <v>2</v>
          </cell>
          <cell r="M15">
            <v>1</v>
          </cell>
          <cell r="N15">
            <v>1</v>
          </cell>
          <cell r="O15">
            <v>3</v>
          </cell>
          <cell r="P15">
            <v>1400</v>
          </cell>
          <cell r="Q15">
            <v>1</v>
          </cell>
          <cell r="R15">
            <v>1</v>
          </cell>
          <cell r="T15">
            <v>0</v>
          </cell>
          <cell r="U15">
            <v>0</v>
          </cell>
          <cell r="W15">
            <v>0</v>
          </cell>
          <cell r="X15">
            <v>0</v>
          </cell>
          <cell r="Y15">
            <v>0</v>
          </cell>
          <cell r="Z15">
            <v>1</v>
          </cell>
          <cell r="AA15">
            <v>0</v>
          </cell>
          <cell r="AB15">
            <v>0</v>
          </cell>
          <cell r="AC15">
            <v>1</v>
          </cell>
          <cell r="AD15">
            <v>0</v>
          </cell>
          <cell r="AE15">
            <v>10</v>
          </cell>
          <cell r="AF15">
            <v>0.1</v>
          </cell>
          <cell r="AG15">
            <v>2</v>
          </cell>
          <cell r="AH15">
            <v>4</v>
          </cell>
          <cell r="AJ15" t="e">
            <v>#DIV/0!</v>
          </cell>
          <cell r="AK15" t="e">
            <v>#DIV/0!</v>
          </cell>
          <cell r="AL15" t="e">
            <v>#DIV/0!</v>
          </cell>
        </row>
        <row r="16">
          <cell r="C16" t="str">
            <v>  GANCA</v>
          </cell>
          <cell r="D16">
            <v>49</v>
          </cell>
          <cell r="E16">
            <v>14</v>
          </cell>
          <cell r="F16">
            <v>42</v>
          </cell>
          <cell r="G16">
            <v>171200</v>
          </cell>
          <cell r="H16">
            <v>14</v>
          </cell>
          <cell r="I16">
            <v>28</v>
          </cell>
          <cell r="J16">
            <v>9</v>
          </cell>
          <cell r="K16">
            <v>9</v>
          </cell>
          <cell r="L16">
            <v>18</v>
          </cell>
          <cell r="M16">
            <v>5.4444444444444446</v>
          </cell>
          <cell r="N16">
            <v>11</v>
          </cell>
          <cell r="O16">
            <v>33</v>
          </cell>
          <cell r="P16">
            <v>19022.222222222223</v>
          </cell>
          <cell r="Q16">
            <v>12</v>
          </cell>
          <cell r="R16">
            <v>12</v>
          </cell>
          <cell r="T16">
            <v>0</v>
          </cell>
          <cell r="U16">
            <v>0</v>
          </cell>
          <cell r="W16">
            <v>0</v>
          </cell>
          <cell r="X16">
            <v>0</v>
          </cell>
          <cell r="Y16">
            <v>0</v>
          </cell>
          <cell r="Z16">
            <v>1</v>
          </cell>
          <cell r="AA16">
            <v>0</v>
          </cell>
          <cell r="AB16">
            <v>0</v>
          </cell>
          <cell r="AC16">
            <v>1</v>
          </cell>
          <cell r="AD16">
            <v>0</v>
          </cell>
          <cell r="AE16">
            <v>90.833333333333329</v>
          </cell>
          <cell r="AF16">
            <v>0.5394495412844037</v>
          </cell>
          <cell r="AG16">
            <v>11</v>
          </cell>
          <cell r="AH16">
            <v>22</v>
          </cell>
          <cell r="AJ16" t="e">
            <v>#DIV/0!</v>
          </cell>
          <cell r="AK16" t="e">
            <v>#DIV/0!</v>
          </cell>
          <cell r="AL16" t="e">
            <v>#DIV/0!</v>
          </cell>
        </row>
        <row r="17">
          <cell r="C17" t="str">
            <v>  TOVUZ</v>
          </cell>
          <cell r="D17">
            <v>44</v>
          </cell>
          <cell r="E17">
            <v>13</v>
          </cell>
          <cell r="F17">
            <v>39</v>
          </cell>
          <cell r="G17">
            <v>100620</v>
          </cell>
          <cell r="H17">
            <v>12</v>
          </cell>
          <cell r="I17">
            <v>24</v>
          </cell>
          <cell r="J17">
            <v>6</v>
          </cell>
          <cell r="K17">
            <v>6</v>
          </cell>
          <cell r="L17">
            <v>12</v>
          </cell>
          <cell r="M17">
            <v>7.333333333333333</v>
          </cell>
          <cell r="N17">
            <v>13</v>
          </cell>
          <cell r="O17">
            <v>39</v>
          </cell>
          <cell r="P17">
            <v>16770</v>
          </cell>
          <cell r="Q17">
            <v>11</v>
          </cell>
          <cell r="R17">
            <v>11</v>
          </cell>
          <cell r="T17">
            <v>0</v>
          </cell>
          <cell r="U17">
            <v>0</v>
          </cell>
          <cell r="W17">
            <v>0</v>
          </cell>
          <cell r="X17">
            <v>0</v>
          </cell>
          <cell r="Y17">
            <v>0</v>
          </cell>
          <cell r="Z17">
            <v>1</v>
          </cell>
          <cell r="AA17">
            <v>0</v>
          </cell>
          <cell r="AB17">
            <v>0</v>
          </cell>
          <cell r="AC17">
            <v>1</v>
          </cell>
          <cell r="AD17">
            <v>0</v>
          </cell>
          <cell r="AE17">
            <v>59.333333333333329</v>
          </cell>
          <cell r="AF17">
            <v>0.7415730337078652</v>
          </cell>
          <cell r="AG17">
            <v>14</v>
          </cell>
          <cell r="AH17">
            <v>28</v>
          </cell>
          <cell r="AJ17" t="e">
            <v>#DIV/0!</v>
          </cell>
          <cell r="AK17" t="e">
            <v>#DIV/0!</v>
          </cell>
          <cell r="AL17" t="e">
            <v>#DIV/0!</v>
          </cell>
        </row>
        <row r="18">
          <cell r="C18" t="str">
            <v>  MINGACEVIR</v>
          </cell>
          <cell r="D18">
            <v>16</v>
          </cell>
          <cell r="E18">
            <v>6</v>
          </cell>
          <cell r="F18">
            <v>18</v>
          </cell>
          <cell r="G18">
            <v>50900</v>
          </cell>
          <cell r="H18">
            <v>7</v>
          </cell>
          <cell r="I18">
            <v>14</v>
          </cell>
          <cell r="J18">
            <v>5</v>
          </cell>
          <cell r="K18">
            <v>5</v>
          </cell>
          <cell r="L18">
            <v>10</v>
          </cell>
          <cell r="M18">
            <v>3.2</v>
          </cell>
          <cell r="N18">
            <v>4</v>
          </cell>
          <cell r="O18">
            <v>12</v>
          </cell>
          <cell r="P18">
            <v>10180</v>
          </cell>
          <cell r="Q18">
            <v>8</v>
          </cell>
          <cell r="R18">
            <v>8</v>
          </cell>
          <cell r="T18">
            <v>0</v>
          </cell>
          <cell r="U18">
            <v>0</v>
          </cell>
          <cell r="W18">
            <v>0</v>
          </cell>
          <cell r="X18">
            <v>0</v>
          </cell>
          <cell r="Y18">
            <v>0</v>
          </cell>
          <cell r="Z18">
            <v>1</v>
          </cell>
          <cell r="AA18">
            <v>0</v>
          </cell>
          <cell r="AB18">
            <v>0</v>
          </cell>
          <cell r="AC18">
            <v>1</v>
          </cell>
          <cell r="AD18">
            <v>0</v>
          </cell>
          <cell r="AE18">
            <v>44.833333333333336</v>
          </cell>
          <cell r="AF18">
            <v>0.35687732342007433</v>
          </cell>
          <cell r="AG18">
            <v>6</v>
          </cell>
          <cell r="AH18">
            <v>12</v>
          </cell>
          <cell r="AJ18" t="e">
            <v>#DIV/0!</v>
          </cell>
          <cell r="AK18" t="e">
            <v>#DIV/0!</v>
          </cell>
          <cell r="AL18" t="e">
            <v>#DIV/0!</v>
          </cell>
        </row>
        <row r="19">
          <cell r="C19" t="str">
            <v>  ZAQATALA</v>
          </cell>
          <cell r="D19">
            <v>15</v>
          </cell>
          <cell r="E19">
            <v>5</v>
          </cell>
          <cell r="F19">
            <v>15</v>
          </cell>
          <cell r="G19">
            <v>37850</v>
          </cell>
          <cell r="H19">
            <v>4</v>
          </cell>
          <cell r="I19">
            <v>8</v>
          </cell>
          <cell r="J19">
            <v>4</v>
          </cell>
          <cell r="K19">
            <v>4</v>
          </cell>
          <cell r="L19">
            <v>8</v>
          </cell>
          <cell r="M19">
            <v>3.75</v>
          </cell>
          <cell r="N19">
            <v>7</v>
          </cell>
          <cell r="O19">
            <v>21</v>
          </cell>
          <cell r="P19">
            <v>9462.5</v>
          </cell>
          <cell r="Q19">
            <v>6</v>
          </cell>
          <cell r="R19">
            <v>6</v>
          </cell>
          <cell r="T19">
            <v>0</v>
          </cell>
          <cell r="U19">
            <v>0</v>
          </cell>
          <cell r="W19">
            <v>0</v>
          </cell>
          <cell r="X19">
            <v>0</v>
          </cell>
          <cell r="Y19">
            <v>0</v>
          </cell>
          <cell r="Z19">
            <v>1</v>
          </cell>
          <cell r="AA19">
            <v>0</v>
          </cell>
          <cell r="AB19">
            <v>0</v>
          </cell>
          <cell r="AC19">
            <v>1</v>
          </cell>
          <cell r="AD19">
            <v>0</v>
          </cell>
          <cell r="AE19">
            <v>50.666666666666671</v>
          </cell>
          <cell r="AF19">
            <v>0.29605263157894735</v>
          </cell>
          <cell r="AG19">
            <v>4</v>
          </cell>
          <cell r="AH19">
            <v>8</v>
          </cell>
          <cell r="AJ19" t="e">
            <v>#DIV/0!</v>
          </cell>
          <cell r="AK19" t="e">
            <v>#DIV/0!</v>
          </cell>
          <cell r="AL19" t="e">
            <v>#DIV/0!</v>
          </cell>
        </row>
        <row r="20">
          <cell r="C20" t="str">
            <v>  BARDA</v>
          </cell>
          <cell r="D20">
            <v>32</v>
          </cell>
          <cell r="E20">
            <v>11</v>
          </cell>
          <cell r="F20">
            <v>33</v>
          </cell>
          <cell r="G20">
            <v>50500</v>
          </cell>
          <cell r="H20">
            <v>6</v>
          </cell>
          <cell r="I20">
            <v>12</v>
          </cell>
          <cell r="J20">
            <v>6</v>
          </cell>
          <cell r="K20">
            <v>6</v>
          </cell>
          <cell r="L20">
            <v>12</v>
          </cell>
          <cell r="M20">
            <v>5.333333333333333</v>
          </cell>
          <cell r="N20">
            <v>10</v>
          </cell>
          <cell r="O20">
            <v>30</v>
          </cell>
          <cell r="P20">
            <v>8416.6666666666661</v>
          </cell>
          <cell r="Q20">
            <v>4</v>
          </cell>
          <cell r="R20">
            <v>4</v>
          </cell>
          <cell r="T20">
            <v>0</v>
          </cell>
          <cell r="U20">
            <v>0</v>
          </cell>
          <cell r="W20">
            <v>0</v>
          </cell>
          <cell r="X20">
            <v>0</v>
          </cell>
          <cell r="Y20">
            <v>0</v>
          </cell>
          <cell r="Z20">
            <v>1</v>
          </cell>
          <cell r="AA20">
            <v>0</v>
          </cell>
          <cell r="AB20">
            <v>0</v>
          </cell>
          <cell r="AC20">
            <v>1</v>
          </cell>
          <cell r="AD20">
            <v>0</v>
          </cell>
          <cell r="AE20">
            <v>62</v>
          </cell>
          <cell r="AF20">
            <v>0.5161290322580645</v>
          </cell>
          <cell r="AG20">
            <v>9</v>
          </cell>
          <cell r="AH20">
            <v>18</v>
          </cell>
          <cell r="AJ20" t="e">
            <v>#DIV/0!</v>
          </cell>
          <cell r="AK20" t="e">
            <v>#DIV/0!</v>
          </cell>
          <cell r="AL20" t="e">
            <v>#DIV/0!</v>
          </cell>
        </row>
        <row r="21">
          <cell r="C21" t="str">
            <v>  LANKARAN</v>
          </cell>
          <cell r="D21">
            <v>40</v>
          </cell>
          <cell r="E21">
            <v>12</v>
          </cell>
          <cell r="F21">
            <v>36</v>
          </cell>
          <cell r="G21">
            <v>149700</v>
          </cell>
          <cell r="H21">
            <v>13</v>
          </cell>
          <cell r="I21">
            <v>26</v>
          </cell>
          <cell r="J21">
            <v>5</v>
          </cell>
          <cell r="K21">
            <v>5</v>
          </cell>
          <cell r="L21">
            <v>10</v>
          </cell>
          <cell r="M21">
            <v>8</v>
          </cell>
          <cell r="N21">
            <v>14</v>
          </cell>
          <cell r="O21">
            <v>42</v>
          </cell>
          <cell r="P21">
            <v>29940</v>
          </cell>
          <cell r="Q21">
            <v>14</v>
          </cell>
          <cell r="R21">
            <v>14</v>
          </cell>
          <cell r="T21">
            <v>0</v>
          </cell>
          <cell r="U21">
            <v>0</v>
          </cell>
          <cell r="W21">
            <v>0</v>
          </cell>
          <cell r="X21">
            <v>0</v>
          </cell>
          <cell r="Y21">
            <v>0</v>
          </cell>
          <cell r="Z21">
            <v>1</v>
          </cell>
          <cell r="AA21">
            <v>0</v>
          </cell>
          <cell r="AB21">
            <v>0</v>
          </cell>
          <cell r="AC21">
            <v>1</v>
          </cell>
          <cell r="AD21">
            <v>0</v>
          </cell>
          <cell r="AE21">
            <v>58.5</v>
          </cell>
          <cell r="AF21">
            <v>0.68376068376068377</v>
          </cell>
          <cell r="AG21">
            <v>13</v>
          </cell>
          <cell r="AH21">
            <v>26</v>
          </cell>
          <cell r="AJ21" t="e">
            <v>#DIV/0!</v>
          </cell>
          <cell r="AK21" t="e">
            <v>#DIV/0!</v>
          </cell>
          <cell r="AL21" t="e">
            <v>#DIV/0!</v>
          </cell>
        </row>
        <row r="22">
          <cell r="C22" t="str">
            <v>  CALILABAD</v>
          </cell>
          <cell r="D22">
            <v>23</v>
          </cell>
          <cell r="E22">
            <v>8</v>
          </cell>
          <cell r="F22">
            <v>24</v>
          </cell>
          <cell r="G22">
            <v>83300</v>
          </cell>
          <cell r="H22">
            <v>11</v>
          </cell>
          <cell r="I22">
            <v>22</v>
          </cell>
          <cell r="J22">
            <v>5</v>
          </cell>
          <cell r="K22">
            <v>5</v>
          </cell>
          <cell r="L22">
            <v>10</v>
          </cell>
          <cell r="M22">
            <v>4.5999999999999996</v>
          </cell>
          <cell r="N22">
            <v>9</v>
          </cell>
          <cell r="O22">
            <v>27</v>
          </cell>
          <cell r="P22">
            <v>16660</v>
          </cell>
          <cell r="Q22">
            <v>10</v>
          </cell>
          <cell r="R22">
            <v>10</v>
          </cell>
          <cell r="T22">
            <v>0</v>
          </cell>
          <cell r="U22">
            <v>0</v>
          </cell>
          <cell r="W22">
            <v>0</v>
          </cell>
          <cell r="X22">
            <v>0</v>
          </cell>
          <cell r="Y22">
            <v>0</v>
          </cell>
          <cell r="Z22">
            <v>1</v>
          </cell>
          <cell r="AA22">
            <v>0</v>
          </cell>
          <cell r="AB22">
            <v>0</v>
          </cell>
          <cell r="AC22">
            <v>1</v>
          </cell>
          <cell r="AD22">
            <v>0</v>
          </cell>
          <cell r="AE22">
            <v>43.833333333333329</v>
          </cell>
          <cell r="AF22">
            <v>0.52471482889733845</v>
          </cell>
          <cell r="AG22">
            <v>10</v>
          </cell>
          <cell r="AH22">
            <v>20</v>
          </cell>
          <cell r="AJ22" t="e">
            <v>#DIV/0!</v>
          </cell>
          <cell r="AK22" t="e">
            <v>#DIV/0!</v>
          </cell>
          <cell r="AL22" t="e">
            <v>#DIV/0!</v>
          </cell>
        </row>
        <row r="23">
          <cell r="C23" t="str">
            <v>  QAX</v>
          </cell>
          <cell r="D23">
            <v>14</v>
          </cell>
          <cell r="E23">
            <v>4</v>
          </cell>
          <cell r="F23">
            <v>12</v>
          </cell>
          <cell r="G23">
            <v>25700</v>
          </cell>
          <cell r="H23">
            <v>2</v>
          </cell>
          <cell r="I23">
            <v>4</v>
          </cell>
          <cell r="J23">
            <v>4</v>
          </cell>
          <cell r="K23">
            <v>4</v>
          </cell>
          <cell r="L23">
            <v>8</v>
          </cell>
          <cell r="M23">
            <v>3.5</v>
          </cell>
          <cell r="N23">
            <v>6</v>
          </cell>
          <cell r="O23">
            <v>18</v>
          </cell>
          <cell r="P23">
            <v>6425</v>
          </cell>
          <cell r="Q23">
            <v>1</v>
          </cell>
          <cell r="R23">
            <v>1</v>
          </cell>
          <cell r="T23">
            <v>0</v>
          </cell>
          <cell r="U23">
            <v>0</v>
          </cell>
          <cell r="W23">
            <v>0</v>
          </cell>
          <cell r="X23">
            <v>0</v>
          </cell>
          <cell r="Y23">
            <v>0</v>
          </cell>
          <cell r="Z23">
            <v>1</v>
          </cell>
          <cell r="AA23">
            <v>0</v>
          </cell>
          <cell r="AB23">
            <v>0</v>
          </cell>
          <cell r="AC23">
            <v>1</v>
          </cell>
          <cell r="AD23">
            <v>0</v>
          </cell>
          <cell r="AE23">
            <v>44</v>
          </cell>
          <cell r="AF23">
            <v>0.31818181818181818</v>
          </cell>
          <cell r="AG23">
            <v>5</v>
          </cell>
          <cell r="AH23">
            <v>10</v>
          </cell>
          <cell r="AJ23" t="e">
            <v>#DIV/0!</v>
          </cell>
          <cell r="AK23" t="e">
            <v>#DIV/0!</v>
          </cell>
          <cell r="AL23" t="e">
            <v>#DIV/0!</v>
          </cell>
        </row>
        <row r="24">
          <cell r="C24" t="str">
            <v>  SABIRABAD</v>
          </cell>
          <cell r="D24">
            <v>18</v>
          </cell>
          <cell r="E24">
            <v>7</v>
          </cell>
          <cell r="F24">
            <v>21</v>
          </cell>
          <cell r="G24">
            <v>58500</v>
          </cell>
          <cell r="H24">
            <v>9</v>
          </cell>
          <cell r="I24">
            <v>18</v>
          </cell>
          <cell r="J24">
            <v>6</v>
          </cell>
          <cell r="K24">
            <v>6</v>
          </cell>
          <cell r="L24">
            <v>12</v>
          </cell>
          <cell r="M24">
            <v>3</v>
          </cell>
          <cell r="N24">
            <v>2</v>
          </cell>
          <cell r="O24">
            <v>6</v>
          </cell>
          <cell r="P24">
            <v>9750</v>
          </cell>
          <cell r="Q24">
            <v>7</v>
          </cell>
          <cell r="R24">
            <v>7</v>
          </cell>
          <cell r="T24">
            <v>0</v>
          </cell>
          <cell r="U24">
            <v>0</v>
          </cell>
          <cell r="W24">
            <v>0</v>
          </cell>
          <cell r="X24">
            <v>0</v>
          </cell>
          <cell r="Y24">
            <v>0</v>
          </cell>
          <cell r="Z24">
            <v>1</v>
          </cell>
          <cell r="AA24">
            <v>0</v>
          </cell>
          <cell r="AB24">
            <v>0</v>
          </cell>
          <cell r="AC24">
            <v>1</v>
          </cell>
          <cell r="AD24">
            <v>0</v>
          </cell>
          <cell r="AE24">
            <v>66</v>
          </cell>
          <cell r="AF24">
            <v>0.27272727272727271</v>
          </cell>
          <cell r="AG24">
            <v>2</v>
          </cell>
          <cell r="AH24">
            <v>4</v>
          </cell>
          <cell r="AJ24" t="e">
            <v>#DIV/0!</v>
          </cell>
          <cell r="AK24" t="e">
            <v>#DIV/0!</v>
          </cell>
          <cell r="AL24" t="e">
            <v>#DIV/0!</v>
          </cell>
        </row>
        <row r="25">
          <cell r="C25" t="str">
            <v>  MASALLI</v>
          </cell>
          <cell r="D25">
            <v>8</v>
          </cell>
          <cell r="E25">
            <v>1</v>
          </cell>
          <cell r="F25">
            <v>3</v>
          </cell>
          <cell r="G25">
            <v>26600</v>
          </cell>
          <cell r="H25">
            <v>3</v>
          </cell>
          <cell r="I25">
            <v>6</v>
          </cell>
          <cell r="J25">
            <v>3</v>
          </cell>
          <cell r="K25">
            <v>3</v>
          </cell>
          <cell r="L25">
            <v>6</v>
          </cell>
          <cell r="M25">
            <v>2.6666666666666665</v>
          </cell>
          <cell r="N25">
            <v>1</v>
          </cell>
          <cell r="O25">
            <v>3</v>
          </cell>
          <cell r="P25">
            <v>8866.6666666666661</v>
          </cell>
          <cell r="Q25">
            <v>5</v>
          </cell>
          <cell r="R25">
            <v>5</v>
          </cell>
          <cell r="T25">
            <v>0</v>
          </cell>
          <cell r="U25">
            <v>0</v>
          </cell>
          <cell r="W25">
            <v>0</v>
          </cell>
          <cell r="X25">
            <v>0</v>
          </cell>
          <cell r="Y25">
            <v>0</v>
          </cell>
          <cell r="Z25">
            <v>1</v>
          </cell>
          <cell r="AA25">
            <v>0</v>
          </cell>
          <cell r="AB25">
            <v>0</v>
          </cell>
          <cell r="AC25">
            <v>1</v>
          </cell>
          <cell r="AD25">
            <v>0</v>
          </cell>
          <cell r="AE25">
            <v>41.5</v>
          </cell>
          <cell r="AF25">
            <v>0.19277108433734941</v>
          </cell>
          <cell r="AG25">
            <v>1</v>
          </cell>
          <cell r="AH25">
            <v>2</v>
          </cell>
          <cell r="AJ25" t="e">
            <v>#DIV/0!</v>
          </cell>
          <cell r="AK25" t="e">
            <v>#DIV/0!</v>
          </cell>
          <cell r="AL25" t="e">
            <v>#DIV/0!</v>
          </cell>
        </row>
        <row r="26">
          <cell r="C26" t="str">
            <v>  QUBA</v>
          </cell>
          <cell r="D26">
            <v>24</v>
          </cell>
          <cell r="E26">
            <v>9</v>
          </cell>
          <cell r="F26">
            <v>27</v>
          </cell>
          <cell r="G26">
            <v>44700</v>
          </cell>
          <cell r="H26">
            <v>5</v>
          </cell>
          <cell r="I26">
            <v>10</v>
          </cell>
          <cell r="J26">
            <v>6</v>
          </cell>
          <cell r="K26">
            <v>6</v>
          </cell>
          <cell r="L26">
            <v>12</v>
          </cell>
          <cell r="M26">
            <v>4</v>
          </cell>
          <cell r="N26">
            <v>8</v>
          </cell>
          <cell r="O26">
            <v>24</v>
          </cell>
          <cell r="P26">
            <v>7450</v>
          </cell>
          <cell r="Q26">
            <v>3</v>
          </cell>
          <cell r="R26">
            <v>3</v>
          </cell>
          <cell r="T26">
            <v>0</v>
          </cell>
          <cell r="U26">
            <v>0</v>
          </cell>
          <cell r="W26">
            <v>0</v>
          </cell>
          <cell r="X26">
            <v>0</v>
          </cell>
          <cell r="Y26">
            <v>0</v>
          </cell>
          <cell r="Z26">
            <v>1</v>
          </cell>
          <cell r="AA26">
            <v>0</v>
          </cell>
          <cell r="AB26">
            <v>0</v>
          </cell>
          <cell r="AC26">
            <v>1</v>
          </cell>
          <cell r="AD26">
            <v>0</v>
          </cell>
          <cell r="AE26">
            <v>50.166666666666664</v>
          </cell>
          <cell r="AF26">
            <v>0.47840531561461797</v>
          </cell>
          <cell r="AG26">
            <v>8</v>
          </cell>
          <cell r="AH26">
            <v>16</v>
          </cell>
          <cell r="AJ26" t="e">
            <v>#DIV/0!</v>
          </cell>
          <cell r="AK26" t="e">
            <v>#DIV/0!</v>
          </cell>
          <cell r="AL26" t="e">
            <v>#DIV/0!</v>
          </cell>
        </row>
        <row r="27">
          <cell r="C27" t="str">
            <v>  SIRVAN</v>
          </cell>
          <cell r="D27">
            <v>9</v>
          </cell>
          <cell r="E27">
            <v>2</v>
          </cell>
          <cell r="F27">
            <v>6</v>
          </cell>
          <cell r="G27">
            <v>19400</v>
          </cell>
          <cell r="H27">
            <v>1</v>
          </cell>
          <cell r="I27">
            <v>2</v>
          </cell>
          <cell r="J27">
            <v>3</v>
          </cell>
          <cell r="K27">
            <v>3</v>
          </cell>
          <cell r="L27">
            <v>6</v>
          </cell>
          <cell r="M27">
            <v>3</v>
          </cell>
          <cell r="N27">
            <v>2</v>
          </cell>
          <cell r="O27">
            <v>6</v>
          </cell>
          <cell r="P27">
            <v>6466.666666666667</v>
          </cell>
          <cell r="Q27">
            <v>2</v>
          </cell>
          <cell r="R27">
            <v>2</v>
          </cell>
          <cell r="T27">
            <v>0</v>
          </cell>
          <cell r="U27">
            <v>0</v>
          </cell>
          <cell r="W27">
            <v>0</v>
          </cell>
          <cell r="X27">
            <v>0</v>
          </cell>
          <cell r="Y27">
            <v>0</v>
          </cell>
          <cell r="Z27">
            <v>1</v>
          </cell>
          <cell r="AA27">
            <v>0</v>
          </cell>
          <cell r="AB27">
            <v>0</v>
          </cell>
          <cell r="AC27">
            <v>1</v>
          </cell>
          <cell r="AD27">
            <v>0</v>
          </cell>
          <cell r="AE27">
            <v>32</v>
          </cell>
          <cell r="AF27">
            <v>0.28125</v>
          </cell>
          <cell r="AG27">
            <v>3</v>
          </cell>
          <cell r="AH27">
            <v>6</v>
          </cell>
          <cell r="AJ27" t="e">
            <v>#DIV/0!</v>
          </cell>
          <cell r="AK27" t="e">
            <v>#DIV/0!</v>
          </cell>
          <cell r="AL27" t="e">
            <v>#DIV/0!</v>
          </cell>
        </row>
        <row r="28">
          <cell r="C28" t="str">
            <v>  XACMAZ</v>
          </cell>
          <cell r="D28">
            <v>26</v>
          </cell>
          <cell r="E28">
            <v>10</v>
          </cell>
          <cell r="F28">
            <v>30</v>
          </cell>
          <cell r="G28">
            <v>54700</v>
          </cell>
          <cell r="H28">
            <v>8</v>
          </cell>
          <cell r="I28">
            <v>16</v>
          </cell>
          <cell r="J28">
            <v>4</v>
          </cell>
          <cell r="K28">
            <v>4</v>
          </cell>
          <cell r="L28">
            <v>8</v>
          </cell>
          <cell r="M28">
            <v>6.5</v>
          </cell>
          <cell r="N28">
            <v>12</v>
          </cell>
          <cell r="O28">
            <v>36</v>
          </cell>
          <cell r="P28">
            <v>13675</v>
          </cell>
          <cell r="Q28">
            <v>9</v>
          </cell>
          <cell r="R28">
            <v>9</v>
          </cell>
          <cell r="T28">
            <v>0</v>
          </cell>
          <cell r="U28">
            <v>0</v>
          </cell>
          <cell r="W28">
            <v>0</v>
          </cell>
          <cell r="X28">
            <v>0</v>
          </cell>
          <cell r="Y28">
            <v>0</v>
          </cell>
          <cell r="Z28">
            <v>1</v>
          </cell>
          <cell r="AA28">
            <v>0</v>
          </cell>
          <cell r="AB28">
            <v>0</v>
          </cell>
          <cell r="AC28">
            <v>1</v>
          </cell>
          <cell r="AD28">
            <v>0</v>
          </cell>
          <cell r="AE28">
            <v>40</v>
          </cell>
          <cell r="AF28">
            <v>0.65</v>
          </cell>
          <cell r="AG28">
            <v>12</v>
          </cell>
          <cell r="AH28">
            <v>24</v>
          </cell>
          <cell r="AJ28" t="e">
            <v>#DIV/0!</v>
          </cell>
          <cell r="AK28" t="e">
            <v>#DIV/0!</v>
          </cell>
          <cell r="AL28" t="e">
            <v>#DIV/0!</v>
          </cell>
        </row>
        <row r="29">
          <cell r="C29" t="str">
            <v>  YEVLAX</v>
          </cell>
          <cell r="D29">
            <v>13</v>
          </cell>
          <cell r="E29">
            <v>3</v>
          </cell>
          <cell r="F29">
            <v>9</v>
          </cell>
          <cell r="G29">
            <v>76100</v>
          </cell>
          <cell r="H29">
            <v>10</v>
          </cell>
          <cell r="I29">
            <v>20</v>
          </cell>
          <cell r="J29">
            <v>4</v>
          </cell>
          <cell r="K29">
            <v>4</v>
          </cell>
          <cell r="L29">
            <v>8</v>
          </cell>
          <cell r="M29">
            <v>3.25</v>
          </cell>
          <cell r="N29">
            <v>5</v>
          </cell>
          <cell r="O29">
            <v>15</v>
          </cell>
          <cell r="P29">
            <v>19025</v>
          </cell>
          <cell r="Q29">
            <v>13</v>
          </cell>
          <cell r="R29">
            <v>13</v>
          </cell>
          <cell r="T29">
            <v>0</v>
          </cell>
          <cell r="U29">
            <v>0</v>
          </cell>
          <cell r="W29">
            <v>0</v>
          </cell>
          <cell r="X29">
            <v>0</v>
          </cell>
          <cell r="Y29">
            <v>0</v>
          </cell>
          <cell r="Z29">
            <v>1</v>
          </cell>
          <cell r="AA29">
            <v>0</v>
          </cell>
          <cell r="AB29">
            <v>0</v>
          </cell>
          <cell r="AC29">
            <v>1</v>
          </cell>
          <cell r="AD29">
            <v>0</v>
          </cell>
          <cell r="AE29">
            <v>31</v>
          </cell>
          <cell r="AF29">
            <v>0.41935483870967744</v>
          </cell>
          <cell r="AG29">
            <v>7</v>
          </cell>
          <cell r="AH29">
            <v>14</v>
          </cell>
          <cell r="AJ29" t="e">
            <v>#DIV/0!</v>
          </cell>
          <cell r="AK29" t="e">
            <v>#DIV/0!</v>
          </cell>
          <cell r="AL29" t="e">
            <v>#DIV/0!</v>
          </cell>
        </row>
        <row r="34">
          <cell r="I34" t="str">
            <v>  BAKIXANOV</v>
          </cell>
          <cell r="J34">
            <v>16</v>
          </cell>
          <cell r="K34">
            <v>75500</v>
          </cell>
          <cell r="O34" t="str">
            <v>  BAKIXANOV</v>
          </cell>
          <cell r="P34">
            <v>46</v>
          </cell>
          <cell r="Q34">
            <v>115000</v>
          </cell>
        </row>
        <row r="35">
          <cell r="I35" t="str">
            <v>  YASAMAL</v>
          </cell>
          <cell r="J35">
            <v>8</v>
          </cell>
          <cell r="K35">
            <v>27500</v>
          </cell>
          <cell r="O35" t="str">
            <v>  YASAMAL</v>
          </cell>
          <cell r="P35">
            <v>24</v>
          </cell>
          <cell r="Q35">
            <v>60000</v>
          </cell>
        </row>
        <row r="36">
          <cell r="I36" t="str">
            <v>  NEFTCILAR</v>
          </cell>
          <cell r="J36">
            <v>12</v>
          </cell>
          <cell r="K36">
            <v>51500</v>
          </cell>
          <cell r="O36" t="str">
            <v>  NEFTCILAR</v>
          </cell>
          <cell r="P36">
            <v>41</v>
          </cell>
          <cell r="Q36">
            <v>102500</v>
          </cell>
        </row>
        <row r="37">
          <cell r="I37" t="str">
            <v>  AHMADLI</v>
          </cell>
          <cell r="J37">
            <v>8</v>
          </cell>
          <cell r="K37">
            <v>33500</v>
          </cell>
          <cell r="O37" t="str">
            <v>  AHMADLI</v>
          </cell>
          <cell r="P37">
            <v>24</v>
          </cell>
          <cell r="Q37">
            <v>60000</v>
          </cell>
        </row>
        <row r="38">
          <cell r="I38" t="str">
            <v>  NASIMI</v>
          </cell>
          <cell r="J38">
            <v>4</v>
          </cell>
          <cell r="K38">
            <v>34000</v>
          </cell>
          <cell r="O38" t="str">
            <v>  NASIMI</v>
          </cell>
          <cell r="P38">
            <v>12</v>
          </cell>
          <cell r="Q38">
            <v>60000</v>
          </cell>
        </row>
        <row r="39">
          <cell r="I39" t="str">
            <v>  MEMAR</v>
          </cell>
          <cell r="J39">
            <v>2</v>
          </cell>
          <cell r="K39">
            <v>8000</v>
          </cell>
          <cell r="O39" t="str">
            <v>  MEMAR</v>
          </cell>
          <cell r="P39">
            <v>12</v>
          </cell>
          <cell r="Q39">
            <v>30000</v>
          </cell>
        </row>
        <row r="40">
          <cell r="I40" t="str">
            <v xml:space="preserve">  AGA NEMATULLA</v>
          </cell>
          <cell r="J40">
            <v>5</v>
          </cell>
          <cell r="K40">
            <v>20000</v>
          </cell>
          <cell r="O40" t="str">
            <v xml:space="preserve">  AGA NEMATULLA</v>
          </cell>
          <cell r="P40">
            <v>12</v>
          </cell>
          <cell r="Q40">
            <v>30000</v>
          </cell>
        </row>
        <row r="41">
          <cell r="I41" t="str">
            <v>  SUMQAYIT</v>
          </cell>
          <cell r="J41">
            <v>5</v>
          </cell>
          <cell r="K41">
            <v>33000</v>
          </cell>
          <cell r="O41" t="str">
            <v>  SUMQAYIT</v>
          </cell>
          <cell r="P41">
            <v>12</v>
          </cell>
          <cell r="Q41">
            <v>30000</v>
          </cell>
        </row>
        <row r="42">
          <cell r="I42" t="str">
            <v>  AZNEFT</v>
          </cell>
          <cell r="J42">
            <v>9</v>
          </cell>
          <cell r="K42">
            <v>54500</v>
          </cell>
          <cell r="O42" t="str">
            <v>  AZNEFT</v>
          </cell>
          <cell r="P42">
            <v>24</v>
          </cell>
          <cell r="Q42">
            <v>60000</v>
          </cell>
        </row>
        <row r="43">
          <cell r="I43" t="str">
            <v>  NARIMANOV</v>
          </cell>
          <cell r="J43">
            <v>2</v>
          </cell>
          <cell r="K43">
            <v>22000</v>
          </cell>
          <cell r="O43" t="str">
            <v>  NARIMANOV</v>
          </cell>
          <cell r="P43">
            <v>12</v>
          </cell>
          <cell r="Q43">
            <v>30000</v>
          </cell>
        </row>
        <row r="44">
          <cell r="I44" t="str">
            <v>  AZADLIQ</v>
          </cell>
          <cell r="J44">
            <v>1</v>
          </cell>
          <cell r="K44">
            <v>3000</v>
          </cell>
          <cell r="O44" t="str">
            <v>  AZADLIQ</v>
          </cell>
          <cell r="P44">
            <v>12</v>
          </cell>
          <cell r="Q44">
            <v>30000</v>
          </cell>
        </row>
        <row r="45">
          <cell r="I45" t="str">
            <v>  MXD</v>
          </cell>
          <cell r="J45">
            <v>1</v>
          </cell>
          <cell r="K45">
            <v>1400</v>
          </cell>
          <cell r="O45" t="str">
            <v>  MXD</v>
          </cell>
          <cell r="P45">
            <v>10</v>
          </cell>
          <cell r="Q45">
            <v>25000</v>
          </cell>
        </row>
        <row r="46">
          <cell r="I46" t="str">
            <v>  GANCA</v>
          </cell>
          <cell r="J46">
            <v>49</v>
          </cell>
          <cell r="K46">
            <v>171200</v>
          </cell>
          <cell r="O46" t="str">
            <v>  GANCA</v>
          </cell>
          <cell r="P46">
            <v>90.833333333333329</v>
          </cell>
          <cell r="Q46">
            <v>227083.33333333331</v>
          </cell>
        </row>
        <row r="47">
          <cell r="I47" t="str">
            <v>  TOVUZ</v>
          </cell>
          <cell r="J47">
            <v>44</v>
          </cell>
          <cell r="K47">
            <v>100620</v>
          </cell>
          <cell r="O47" t="str">
            <v>  TOVUZ</v>
          </cell>
          <cell r="P47">
            <v>59.333333333333329</v>
          </cell>
          <cell r="Q47">
            <v>148333.33333333334</v>
          </cell>
        </row>
        <row r="48">
          <cell r="I48" t="str">
            <v>  MINGACEVIR</v>
          </cell>
          <cell r="J48">
            <v>16</v>
          </cell>
          <cell r="K48">
            <v>50900</v>
          </cell>
          <cell r="O48" t="str">
            <v>  MINGACEVIR</v>
          </cell>
          <cell r="P48">
            <v>44.833333333333336</v>
          </cell>
          <cell r="Q48">
            <v>112083.33333333333</v>
          </cell>
        </row>
        <row r="49">
          <cell r="I49" t="str">
            <v>  ZAQATALA</v>
          </cell>
          <cell r="J49">
            <v>15</v>
          </cell>
          <cell r="K49">
            <v>37850</v>
          </cell>
          <cell r="O49" t="str">
            <v>  ZAQATALA</v>
          </cell>
          <cell r="P49">
            <v>50.666666666666671</v>
          </cell>
          <cell r="Q49">
            <v>126666.66666666667</v>
          </cell>
        </row>
        <row r="50">
          <cell r="I50" t="str">
            <v>  BARDA</v>
          </cell>
          <cell r="J50">
            <v>32</v>
          </cell>
          <cell r="K50">
            <v>50500</v>
          </cell>
          <cell r="O50" t="str">
            <v>  BARDA</v>
          </cell>
          <cell r="P50">
            <v>62</v>
          </cell>
          <cell r="Q50">
            <v>155000</v>
          </cell>
        </row>
        <row r="51">
          <cell r="I51" t="str">
            <v>  LANKARAN</v>
          </cell>
          <cell r="J51">
            <v>40</v>
          </cell>
          <cell r="K51">
            <v>149700</v>
          </cell>
          <cell r="O51" t="str">
            <v>  LANKARAN</v>
          </cell>
          <cell r="P51">
            <v>58.5</v>
          </cell>
          <cell r="Q51">
            <v>146250</v>
          </cell>
        </row>
        <row r="52">
          <cell r="I52" t="str">
            <v>  CALILABAD</v>
          </cell>
          <cell r="J52">
            <v>23</v>
          </cell>
          <cell r="K52">
            <v>83300</v>
          </cell>
          <cell r="O52" t="str">
            <v>  CALILABAD</v>
          </cell>
          <cell r="P52">
            <v>43.833333333333329</v>
          </cell>
          <cell r="Q52">
            <v>109583.33333333333</v>
          </cell>
        </row>
        <row r="53">
          <cell r="I53" t="str">
            <v>  QAX</v>
          </cell>
          <cell r="J53">
            <v>14</v>
          </cell>
          <cell r="K53">
            <v>25700</v>
          </cell>
          <cell r="O53" t="str">
            <v>  QAX</v>
          </cell>
          <cell r="P53">
            <v>44</v>
          </cell>
          <cell r="Q53">
            <v>110000</v>
          </cell>
        </row>
        <row r="54">
          <cell r="I54" t="str">
            <v>  SABIRABAD</v>
          </cell>
          <cell r="J54">
            <v>18</v>
          </cell>
          <cell r="K54">
            <v>58500</v>
          </cell>
          <cell r="O54" t="str">
            <v>  SABIRABAD</v>
          </cell>
          <cell r="P54">
            <v>66</v>
          </cell>
          <cell r="Q54">
            <v>165000</v>
          </cell>
        </row>
        <row r="55">
          <cell r="I55" t="str">
            <v>  MASALLI</v>
          </cell>
          <cell r="J55">
            <v>8</v>
          </cell>
          <cell r="K55">
            <v>26600</v>
          </cell>
          <cell r="O55" t="str">
            <v>  MASALLI</v>
          </cell>
          <cell r="P55">
            <v>41.5</v>
          </cell>
          <cell r="Q55">
            <v>103750</v>
          </cell>
        </row>
        <row r="56">
          <cell r="I56" t="str">
            <v>  QUBA</v>
          </cell>
          <cell r="J56">
            <v>24</v>
          </cell>
          <cell r="K56">
            <v>44700</v>
          </cell>
          <cell r="O56" t="str">
            <v>  QUBA</v>
          </cell>
          <cell r="P56">
            <v>50.166666666666664</v>
          </cell>
          <cell r="Q56">
            <v>125416.66666666667</v>
          </cell>
        </row>
        <row r="57">
          <cell r="I57" t="str">
            <v>  SIRVAN</v>
          </cell>
          <cell r="J57">
            <v>9</v>
          </cell>
          <cell r="K57">
            <v>19400</v>
          </cell>
          <cell r="O57" t="str">
            <v>  SIRVAN</v>
          </cell>
          <cell r="P57">
            <v>32</v>
          </cell>
          <cell r="Q57">
            <v>80000</v>
          </cell>
        </row>
        <row r="58">
          <cell r="I58" t="str">
            <v>  XACMAZ</v>
          </cell>
          <cell r="J58">
            <v>26</v>
          </cell>
          <cell r="K58">
            <v>54700</v>
          </cell>
          <cell r="O58" t="str">
            <v>  XACMAZ</v>
          </cell>
          <cell r="P58">
            <v>40</v>
          </cell>
          <cell r="Q58">
            <v>100000</v>
          </cell>
        </row>
        <row r="59">
          <cell r="I59" t="str">
            <v>  YEVLAX</v>
          </cell>
          <cell r="J59">
            <v>13</v>
          </cell>
          <cell r="K59">
            <v>76100</v>
          </cell>
          <cell r="O59" t="str">
            <v>  YEVLAX</v>
          </cell>
          <cell r="P59">
            <v>31</v>
          </cell>
          <cell r="Q59">
            <v>77500</v>
          </cell>
        </row>
      </sheetData>
      <sheetData sheetId="4">
        <row r="4">
          <cell r="C4" t="str">
            <v>  BAKIXANOV</v>
          </cell>
          <cell r="D4">
            <v>16</v>
          </cell>
          <cell r="E4">
            <v>12</v>
          </cell>
          <cell r="F4">
            <v>36</v>
          </cell>
          <cell r="G4">
            <v>75500</v>
          </cell>
          <cell r="H4">
            <v>12</v>
          </cell>
          <cell r="I4">
            <v>24</v>
          </cell>
          <cell r="J4">
            <v>4</v>
          </cell>
          <cell r="K4">
            <v>4</v>
          </cell>
          <cell r="L4">
            <v>8</v>
          </cell>
          <cell r="M4">
            <v>4</v>
          </cell>
          <cell r="N4">
            <v>6</v>
          </cell>
          <cell r="O4">
            <v>18</v>
          </cell>
          <cell r="P4">
            <v>18875</v>
          </cell>
          <cell r="Q4">
            <v>7</v>
          </cell>
          <cell r="R4">
            <v>7</v>
          </cell>
          <cell r="T4">
            <v>0</v>
          </cell>
          <cell r="U4">
            <v>0</v>
          </cell>
          <cell r="W4">
            <v>0</v>
          </cell>
          <cell r="X4">
            <v>0</v>
          </cell>
          <cell r="Y4">
            <v>0</v>
          </cell>
          <cell r="Z4">
            <v>1</v>
          </cell>
          <cell r="AA4">
            <v>0</v>
          </cell>
          <cell r="AB4">
            <v>0</v>
          </cell>
          <cell r="AC4">
            <v>1</v>
          </cell>
          <cell r="AD4">
            <v>0</v>
          </cell>
          <cell r="AE4">
            <v>46</v>
          </cell>
          <cell r="AF4">
            <v>0.34782608695652173</v>
          </cell>
          <cell r="AG4">
            <v>9</v>
          </cell>
          <cell r="AH4">
            <v>18</v>
          </cell>
          <cell r="AI4">
            <v>40</v>
          </cell>
          <cell r="AJ4">
            <v>52</v>
          </cell>
          <cell r="AK4">
            <v>1.3</v>
          </cell>
          <cell r="AL4">
            <v>12</v>
          </cell>
          <cell r="AM4">
            <v>24</v>
          </cell>
        </row>
        <row r="5">
          <cell r="C5" t="str">
            <v>  YASAMAL</v>
          </cell>
          <cell r="D5">
            <v>8</v>
          </cell>
          <cell r="E5">
            <v>8</v>
          </cell>
          <cell r="F5">
            <v>24</v>
          </cell>
          <cell r="G5">
            <v>27500</v>
          </cell>
          <cell r="H5">
            <v>6</v>
          </cell>
          <cell r="I5">
            <v>12</v>
          </cell>
          <cell r="J5">
            <v>2</v>
          </cell>
          <cell r="K5">
            <v>2</v>
          </cell>
          <cell r="L5">
            <v>4</v>
          </cell>
          <cell r="M5">
            <v>4</v>
          </cell>
          <cell r="N5">
            <v>6</v>
          </cell>
          <cell r="O5">
            <v>18</v>
          </cell>
          <cell r="P5">
            <v>13750</v>
          </cell>
          <cell r="Q5">
            <v>5</v>
          </cell>
          <cell r="R5">
            <v>5</v>
          </cell>
          <cell r="T5">
            <v>0</v>
          </cell>
          <cell r="U5">
            <v>0</v>
          </cell>
          <cell r="W5">
            <v>0</v>
          </cell>
          <cell r="X5">
            <v>0</v>
          </cell>
          <cell r="Y5">
            <v>0</v>
          </cell>
          <cell r="Z5">
            <v>1</v>
          </cell>
          <cell r="AA5">
            <v>0</v>
          </cell>
          <cell r="AB5">
            <v>0</v>
          </cell>
          <cell r="AC5">
            <v>1</v>
          </cell>
          <cell r="AD5">
            <v>0</v>
          </cell>
          <cell r="AE5">
            <v>24</v>
          </cell>
          <cell r="AF5">
            <v>0.33333333333333331</v>
          </cell>
          <cell r="AG5">
            <v>6</v>
          </cell>
          <cell r="AH5">
            <v>12</v>
          </cell>
          <cell r="AI5">
            <v>22</v>
          </cell>
          <cell r="AJ5">
            <v>25</v>
          </cell>
          <cell r="AK5">
            <v>1.1363636363636365</v>
          </cell>
          <cell r="AL5">
            <v>9</v>
          </cell>
          <cell r="AM5">
            <v>18</v>
          </cell>
        </row>
        <row r="6">
          <cell r="C6" t="str">
            <v>  NEFTCILAR</v>
          </cell>
          <cell r="D6">
            <v>12</v>
          </cell>
          <cell r="E6">
            <v>11</v>
          </cell>
          <cell r="F6">
            <v>33</v>
          </cell>
          <cell r="G6">
            <v>51500</v>
          </cell>
          <cell r="H6">
            <v>10</v>
          </cell>
          <cell r="I6">
            <v>20</v>
          </cell>
          <cell r="J6">
            <v>4</v>
          </cell>
          <cell r="K6">
            <v>4</v>
          </cell>
          <cell r="L6">
            <v>8</v>
          </cell>
          <cell r="M6">
            <v>3</v>
          </cell>
          <cell r="N6">
            <v>5</v>
          </cell>
          <cell r="O6">
            <v>15</v>
          </cell>
          <cell r="P6">
            <v>12875</v>
          </cell>
          <cell r="Q6">
            <v>4</v>
          </cell>
          <cell r="R6">
            <v>4</v>
          </cell>
          <cell r="T6">
            <v>0</v>
          </cell>
          <cell r="U6">
            <v>0</v>
          </cell>
          <cell r="W6">
            <v>0</v>
          </cell>
          <cell r="X6">
            <v>0</v>
          </cell>
          <cell r="Y6">
            <v>0</v>
          </cell>
          <cell r="Z6">
            <v>1</v>
          </cell>
          <cell r="AA6">
            <v>0</v>
          </cell>
          <cell r="AB6">
            <v>0</v>
          </cell>
          <cell r="AC6">
            <v>1</v>
          </cell>
          <cell r="AD6">
            <v>0</v>
          </cell>
          <cell r="AE6">
            <v>41</v>
          </cell>
          <cell r="AF6">
            <v>0.29268292682926828</v>
          </cell>
          <cell r="AG6">
            <v>5</v>
          </cell>
          <cell r="AH6">
            <v>10</v>
          </cell>
          <cell r="AI6">
            <v>35.5</v>
          </cell>
          <cell r="AJ6">
            <v>25</v>
          </cell>
          <cell r="AK6">
            <v>0.70422535211267601</v>
          </cell>
          <cell r="AL6">
            <v>7</v>
          </cell>
          <cell r="AM6">
            <v>14</v>
          </cell>
        </row>
        <row r="7">
          <cell r="C7" t="str">
            <v>  AHMADLI</v>
          </cell>
          <cell r="D7">
            <v>8</v>
          </cell>
          <cell r="E7">
            <v>8</v>
          </cell>
          <cell r="F7">
            <v>24</v>
          </cell>
          <cell r="G7">
            <v>33500</v>
          </cell>
          <cell r="H7">
            <v>8</v>
          </cell>
          <cell r="I7">
            <v>16</v>
          </cell>
          <cell r="J7">
            <v>2</v>
          </cell>
          <cell r="K7">
            <v>2</v>
          </cell>
          <cell r="L7">
            <v>4</v>
          </cell>
          <cell r="M7">
            <v>4</v>
          </cell>
          <cell r="N7">
            <v>6</v>
          </cell>
          <cell r="O7">
            <v>18</v>
          </cell>
          <cell r="P7">
            <v>16750</v>
          </cell>
          <cell r="Q7">
            <v>6</v>
          </cell>
          <cell r="R7">
            <v>6</v>
          </cell>
          <cell r="T7">
            <v>0</v>
          </cell>
          <cell r="U7">
            <v>0</v>
          </cell>
          <cell r="W7">
            <v>0</v>
          </cell>
          <cell r="X7">
            <v>0</v>
          </cell>
          <cell r="Y7">
            <v>0</v>
          </cell>
          <cell r="Z7">
            <v>1</v>
          </cell>
          <cell r="AA7">
            <v>0</v>
          </cell>
          <cell r="AB7">
            <v>0</v>
          </cell>
          <cell r="AC7">
            <v>1</v>
          </cell>
          <cell r="AD7">
            <v>0</v>
          </cell>
          <cell r="AE7">
            <v>24</v>
          </cell>
          <cell r="AF7">
            <v>0.33333333333333331</v>
          </cell>
          <cell r="AG7">
            <v>6</v>
          </cell>
          <cell r="AH7">
            <v>12</v>
          </cell>
          <cell r="AI7">
            <v>24</v>
          </cell>
          <cell r="AJ7">
            <v>18</v>
          </cell>
          <cell r="AK7">
            <v>0.75</v>
          </cell>
          <cell r="AL7">
            <v>8</v>
          </cell>
          <cell r="AM7">
            <v>16</v>
          </cell>
        </row>
        <row r="8">
          <cell r="C8" t="str">
            <v>  NASIMI</v>
          </cell>
          <cell r="D8">
            <v>4</v>
          </cell>
          <cell r="E8">
            <v>5</v>
          </cell>
          <cell r="F8">
            <v>15</v>
          </cell>
          <cell r="G8">
            <v>34000</v>
          </cell>
          <cell r="H8">
            <v>9</v>
          </cell>
          <cell r="I8">
            <v>18</v>
          </cell>
          <cell r="J8">
            <v>1</v>
          </cell>
          <cell r="K8">
            <v>1</v>
          </cell>
          <cell r="L8">
            <v>2</v>
          </cell>
          <cell r="M8">
            <v>4</v>
          </cell>
          <cell r="N8">
            <v>6</v>
          </cell>
          <cell r="O8">
            <v>18</v>
          </cell>
          <cell r="P8">
            <v>34000</v>
          </cell>
          <cell r="Q8">
            <v>12</v>
          </cell>
          <cell r="R8">
            <v>12</v>
          </cell>
          <cell r="T8">
            <v>0</v>
          </cell>
          <cell r="U8">
            <v>0</v>
          </cell>
          <cell r="W8">
            <v>0</v>
          </cell>
          <cell r="X8">
            <v>0</v>
          </cell>
          <cell r="Y8">
            <v>0</v>
          </cell>
          <cell r="Z8">
            <v>1</v>
          </cell>
          <cell r="AA8">
            <v>0</v>
          </cell>
          <cell r="AB8">
            <v>0</v>
          </cell>
          <cell r="AC8">
            <v>1</v>
          </cell>
          <cell r="AD8">
            <v>0</v>
          </cell>
          <cell r="AE8">
            <v>12</v>
          </cell>
          <cell r="AF8">
            <v>0.33333333333333331</v>
          </cell>
          <cell r="AG8">
            <v>6</v>
          </cell>
          <cell r="AH8">
            <v>12</v>
          </cell>
          <cell r="AI8">
            <v>12</v>
          </cell>
          <cell r="AJ8">
            <v>15</v>
          </cell>
          <cell r="AK8">
            <v>1.25</v>
          </cell>
          <cell r="AL8">
            <v>11</v>
          </cell>
          <cell r="AM8">
            <v>22</v>
          </cell>
        </row>
        <row r="9">
          <cell r="C9" t="str">
            <v>  MEMAR</v>
          </cell>
          <cell r="D9">
            <v>2</v>
          </cell>
          <cell r="E9">
            <v>3</v>
          </cell>
          <cell r="F9">
            <v>9</v>
          </cell>
          <cell r="G9">
            <v>8000</v>
          </cell>
          <cell r="H9">
            <v>3</v>
          </cell>
          <cell r="I9">
            <v>6</v>
          </cell>
          <cell r="J9">
            <v>1</v>
          </cell>
          <cell r="K9">
            <v>1</v>
          </cell>
          <cell r="L9">
            <v>2</v>
          </cell>
          <cell r="M9">
            <v>2</v>
          </cell>
          <cell r="N9">
            <v>3</v>
          </cell>
          <cell r="O9">
            <v>9</v>
          </cell>
          <cell r="P9">
            <v>8000</v>
          </cell>
          <cell r="Q9">
            <v>3</v>
          </cell>
          <cell r="R9">
            <v>3</v>
          </cell>
          <cell r="T9">
            <v>0</v>
          </cell>
          <cell r="U9">
            <v>0</v>
          </cell>
          <cell r="W9">
            <v>0</v>
          </cell>
          <cell r="X9">
            <v>0</v>
          </cell>
          <cell r="Y9">
            <v>0</v>
          </cell>
          <cell r="Z9">
            <v>1</v>
          </cell>
          <cell r="AA9">
            <v>0</v>
          </cell>
          <cell r="AB9">
            <v>0</v>
          </cell>
          <cell r="AC9">
            <v>1</v>
          </cell>
          <cell r="AD9">
            <v>0</v>
          </cell>
          <cell r="AE9">
            <v>12</v>
          </cell>
          <cell r="AF9">
            <v>0.16666666666666666</v>
          </cell>
          <cell r="AG9">
            <v>3</v>
          </cell>
          <cell r="AH9">
            <v>6</v>
          </cell>
          <cell r="AI9">
            <v>12</v>
          </cell>
          <cell r="AJ9">
            <v>14</v>
          </cell>
          <cell r="AK9">
            <v>1.1666666666666667</v>
          </cell>
          <cell r="AL9">
            <v>10</v>
          </cell>
          <cell r="AM9">
            <v>20</v>
          </cell>
        </row>
        <row r="10">
          <cell r="C10" t="str">
            <v xml:space="preserve">  AGA NEMATULLA</v>
          </cell>
          <cell r="D10">
            <v>5</v>
          </cell>
          <cell r="E10">
            <v>6</v>
          </cell>
          <cell r="F10">
            <v>18</v>
          </cell>
          <cell r="G10">
            <v>20000</v>
          </cell>
          <cell r="H10">
            <v>4</v>
          </cell>
          <cell r="I10">
            <v>8</v>
          </cell>
          <cell r="J10">
            <v>1</v>
          </cell>
          <cell r="K10">
            <v>1</v>
          </cell>
          <cell r="L10">
            <v>2</v>
          </cell>
          <cell r="M10">
            <v>5</v>
          </cell>
          <cell r="N10">
            <v>11</v>
          </cell>
          <cell r="O10">
            <v>33</v>
          </cell>
          <cell r="P10">
            <v>20000</v>
          </cell>
          <cell r="Q10">
            <v>8</v>
          </cell>
          <cell r="R10">
            <v>8</v>
          </cell>
          <cell r="T10">
            <v>0</v>
          </cell>
          <cell r="U10">
            <v>0</v>
          </cell>
          <cell r="W10">
            <v>0</v>
          </cell>
          <cell r="X10">
            <v>0</v>
          </cell>
          <cell r="Y10">
            <v>0</v>
          </cell>
          <cell r="Z10">
            <v>1</v>
          </cell>
          <cell r="AA10">
            <v>0</v>
          </cell>
          <cell r="AB10">
            <v>0</v>
          </cell>
          <cell r="AC10">
            <v>1</v>
          </cell>
          <cell r="AD10">
            <v>0</v>
          </cell>
          <cell r="AE10">
            <v>12</v>
          </cell>
          <cell r="AF10">
            <v>0.41666666666666669</v>
          </cell>
          <cell r="AG10">
            <v>11</v>
          </cell>
          <cell r="AH10">
            <v>22</v>
          </cell>
          <cell r="AI10">
            <v>12</v>
          </cell>
          <cell r="AJ10">
            <v>5</v>
          </cell>
          <cell r="AK10">
            <v>0.41666666666666669</v>
          </cell>
          <cell r="AL10">
            <v>3</v>
          </cell>
          <cell r="AM10">
            <v>6</v>
          </cell>
        </row>
        <row r="11">
          <cell r="C11" t="str">
            <v>  SUMQAYIT</v>
          </cell>
          <cell r="D11">
            <v>5</v>
          </cell>
          <cell r="E11">
            <v>6</v>
          </cell>
          <cell r="F11">
            <v>18</v>
          </cell>
          <cell r="G11">
            <v>33000</v>
          </cell>
          <cell r="H11">
            <v>7</v>
          </cell>
          <cell r="I11">
            <v>14</v>
          </cell>
          <cell r="J11">
            <v>1</v>
          </cell>
          <cell r="K11">
            <v>1</v>
          </cell>
          <cell r="L11">
            <v>2</v>
          </cell>
          <cell r="M11">
            <v>5</v>
          </cell>
          <cell r="N11">
            <v>11</v>
          </cell>
          <cell r="O11">
            <v>33</v>
          </cell>
          <cell r="P11">
            <v>33000</v>
          </cell>
          <cell r="Q11">
            <v>11</v>
          </cell>
          <cell r="R11">
            <v>11</v>
          </cell>
          <cell r="T11">
            <v>0</v>
          </cell>
          <cell r="U11">
            <v>0</v>
          </cell>
          <cell r="W11">
            <v>0</v>
          </cell>
          <cell r="X11">
            <v>0</v>
          </cell>
          <cell r="Y11">
            <v>0</v>
          </cell>
          <cell r="Z11">
            <v>1</v>
          </cell>
          <cell r="AA11">
            <v>0</v>
          </cell>
          <cell r="AB11">
            <v>0</v>
          </cell>
          <cell r="AC11">
            <v>1</v>
          </cell>
          <cell r="AD11">
            <v>0</v>
          </cell>
          <cell r="AE11">
            <v>12</v>
          </cell>
          <cell r="AF11">
            <v>0.41666666666666669</v>
          </cell>
          <cell r="AG11">
            <v>11</v>
          </cell>
          <cell r="AH11">
            <v>22</v>
          </cell>
          <cell r="AI11">
            <v>12</v>
          </cell>
          <cell r="AJ11">
            <v>4</v>
          </cell>
          <cell r="AK11">
            <v>0.33333333333333331</v>
          </cell>
          <cell r="AL11">
            <v>2</v>
          </cell>
          <cell r="AM11">
            <v>4</v>
          </cell>
        </row>
        <row r="12">
          <cell r="C12" t="str">
            <v>  AZNEFT</v>
          </cell>
          <cell r="D12">
            <v>9</v>
          </cell>
          <cell r="E12">
            <v>10</v>
          </cell>
          <cell r="F12">
            <v>30</v>
          </cell>
          <cell r="G12">
            <v>54500</v>
          </cell>
          <cell r="H12">
            <v>11</v>
          </cell>
          <cell r="I12">
            <v>22</v>
          </cell>
          <cell r="J12">
            <v>2</v>
          </cell>
          <cell r="K12">
            <v>2</v>
          </cell>
          <cell r="L12">
            <v>4</v>
          </cell>
          <cell r="M12">
            <v>4.5</v>
          </cell>
          <cell r="N12">
            <v>10</v>
          </cell>
          <cell r="O12">
            <v>30</v>
          </cell>
          <cell r="P12">
            <v>27250</v>
          </cell>
          <cell r="Q12">
            <v>10</v>
          </cell>
          <cell r="R12">
            <v>10</v>
          </cell>
          <cell r="T12">
            <v>0</v>
          </cell>
          <cell r="U12">
            <v>0</v>
          </cell>
          <cell r="W12">
            <v>0</v>
          </cell>
          <cell r="X12">
            <v>0</v>
          </cell>
          <cell r="Y12">
            <v>0</v>
          </cell>
          <cell r="Z12">
            <v>1</v>
          </cell>
          <cell r="AA12">
            <v>0</v>
          </cell>
          <cell r="AB12">
            <v>0</v>
          </cell>
          <cell r="AC12">
            <v>1</v>
          </cell>
          <cell r="AD12">
            <v>0</v>
          </cell>
          <cell r="AE12">
            <v>24</v>
          </cell>
          <cell r="AF12">
            <v>0.375</v>
          </cell>
          <cell r="AG12">
            <v>10</v>
          </cell>
          <cell r="AH12">
            <v>20</v>
          </cell>
          <cell r="AI12">
            <v>24</v>
          </cell>
          <cell r="AJ12">
            <v>11</v>
          </cell>
          <cell r="AK12">
            <v>0.45833333333333331</v>
          </cell>
          <cell r="AL12">
            <v>6</v>
          </cell>
          <cell r="AM12">
            <v>12</v>
          </cell>
        </row>
        <row r="13">
          <cell r="C13" t="str">
            <v>  NARIMANOV</v>
          </cell>
          <cell r="D13">
            <v>2</v>
          </cell>
          <cell r="E13">
            <v>3</v>
          </cell>
          <cell r="F13">
            <v>9</v>
          </cell>
          <cell r="G13">
            <v>22000</v>
          </cell>
          <cell r="H13">
            <v>5</v>
          </cell>
          <cell r="I13">
            <v>10</v>
          </cell>
          <cell r="J13">
            <v>1</v>
          </cell>
          <cell r="K13">
            <v>1</v>
          </cell>
          <cell r="L13">
            <v>2</v>
          </cell>
          <cell r="M13">
            <v>2</v>
          </cell>
          <cell r="N13">
            <v>3</v>
          </cell>
          <cell r="O13">
            <v>9</v>
          </cell>
          <cell r="P13">
            <v>22000</v>
          </cell>
          <cell r="Q13">
            <v>9</v>
          </cell>
          <cell r="R13">
            <v>9</v>
          </cell>
          <cell r="T13">
            <v>0</v>
          </cell>
          <cell r="U13">
            <v>0</v>
          </cell>
          <cell r="W13">
            <v>0</v>
          </cell>
          <cell r="X13">
            <v>0</v>
          </cell>
          <cell r="Y13">
            <v>0</v>
          </cell>
          <cell r="Z13">
            <v>1</v>
          </cell>
          <cell r="AA13">
            <v>0</v>
          </cell>
          <cell r="AB13">
            <v>0</v>
          </cell>
          <cell r="AC13">
            <v>1</v>
          </cell>
          <cell r="AD13">
            <v>0</v>
          </cell>
          <cell r="AE13">
            <v>12</v>
          </cell>
          <cell r="AF13">
            <v>0.16666666666666666</v>
          </cell>
          <cell r="AG13">
            <v>3</v>
          </cell>
          <cell r="AH13">
            <v>6</v>
          </cell>
          <cell r="AI13">
            <v>12</v>
          </cell>
          <cell r="AJ13">
            <v>5</v>
          </cell>
          <cell r="AK13">
            <v>0.41666666666666669</v>
          </cell>
          <cell r="AL13">
            <v>3</v>
          </cell>
          <cell r="AM13">
            <v>6</v>
          </cell>
        </row>
        <row r="14">
          <cell r="C14" t="str">
            <v>  AZADLIQ</v>
          </cell>
          <cell r="D14">
            <v>1</v>
          </cell>
          <cell r="E14">
            <v>1</v>
          </cell>
          <cell r="F14">
            <v>3</v>
          </cell>
          <cell r="G14">
            <v>3000</v>
          </cell>
          <cell r="H14">
            <v>2</v>
          </cell>
          <cell r="I14">
            <v>4</v>
          </cell>
          <cell r="J14">
            <v>1</v>
          </cell>
          <cell r="K14">
            <v>1</v>
          </cell>
          <cell r="L14">
            <v>2</v>
          </cell>
          <cell r="M14">
            <v>1</v>
          </cell>
          <cell r="N14">
            <v>1</v>
          </cell>
          <cell r="O14">
            <v>3</v>
          </cell>
          <cell r="P14">
            <v>3000</v>
          </cell>
          <cell r="Q14">
            <v>2</v>
          </cell>
          <cell r="R14">
            <v>2</v>
          </cell>
          <cell r="T14">
            <v>0</v>
          </cell>
          <cell r="U14">
            <v>0</v>
          </cell>
          <cell r="W14">
            <v>0</v>
          </cell>
          <cell r="X14">
            <v>0</v>
          </cell>
          <cell r="Y14">
            <v>0</v>
          </cell>
          <cell r="Z14">
            <v>1</v>
          </cell>
          <cell r="AA14">
            <v>0</v>
          </cell>
          <cell r="AB14">
            <v>0</v>
          </cell>
          <cell r="AC14">
            <v>1</v>
          </cell>
          <cell r="AD14">
            <v>0</v>
          </cell>
          <cell r="AE14">
            <v>12</v>
          </cell>
          <cell r="AF14">
            <v>8.3333333333333329E-2</v>
          </cell>
          <cell r="AG14">
            <v>1</v>
          </cell>
          <cell r="AH14">
            <v>2</v>
          </cell>
          <cell r="AI14">
            <v>12</v>
          </cell>
          <cell r="AJ14">
            <v>5</v>
          </cell>
          <cell r="AK14">
            <v>0.41666666666666669</v>
          </cell>
          <cell r="AL14">
            <v>3</v>
          </cell>
          <cell r="AM14">
            <v>6</v>
          </cell>
        </row>
        <row r="15">
          <cell r="C15" t="str">
            <v>  MXD</v>
          </cell>
          <cell r="D15">
            <v>1</v>
          </cell>
          <cell r="E15">
            <v>1</v>
          </cell>
          <cell r="F15">
            <v>3</v>
          </cell>
          <cell r="G15">
            <v>1400</v>
          </cell>
          <cell r="H15">
            <v>1</v>
          </cell>
          <cell r="I15">
            <v>2</v>
          </cell>
          <cell r="J15">
            <v>1</v>
          </cell>
          <cell r="K15">
            <v>1</v>
          </cell>
          <cell r="L15">
            <v>2</v>
          </cell>
          <cell r="M15">
            <v>1</v>
          </cell>
          <cell r="N15">
            <v>1</v>
          </cell>
          <cell r="O15">
            <v>3</v>
          </cell>
          <cell r="P15">
            <v>1400</v>
          </cell>
          <cell r="Q15">
            <v>1</v>
          </cell>
          <cell r="R15">
            <v>1</v>
          </cell>
          <cell r="T15">
            <v>0</v>
          </cell>
          <cell r="U15">
            <v>0</v>
          </cell>
          <cell r="W15">
            <v>0</v>
          </cell>
          <cell r="X15">
            <v>0</v>
          </cell>
          <cell r="Y15">
            <v>0</v>
          </cell>
          <cell r="Z15">
            <v>1</v>
          </cell>
          <cell r="AA15">
            <v>0</v>
          </cell>
          <cell r="AB15">
            <v>0</v>
          </cell>
          <cell r="AC15">
            <v>1</v>
          </cell>
          <cell r="AD15">
            <v>0</v>
          </cell>
          <cell r="AE15">
            <v>10</v>
          </cell>
          <cell r="AF15">
            <v>0.1</v>
          </cell>
          <cell r="AG15">
            <v>2</v>
          </cell>
          <cell r="AH15">
            <v>4</v>
          </cell>
          <cell r="AI15">
            <v>8</v>
          </cell>
          <cell r="AJ15">
            <v>2</v>
          </cell>
          <cell r="AK15">
            <v>0.25</v>
          </cell>
          <cell r="AL15">
            <v>1</v>
          </cell>
          <cell r="AM15">
            <v>2</v>
          </cell>
        </row>
        <row r="16">
          <cell r="C16" t="str">
            <v>  GANCA</v>
          </cell>
          <cell r="D16">
            <v>49</v>
          </cell>
          <cell r="E16">
            <v>14</v>
          </cell>
          <cell r="F16">
            <v>42</v>
          </cell>
          <cell r="G16">
            <v>171200</v>
          </cell>
          <cell r="H16">
            <v>14</v>
          </cell>
          <cell r="I16">
            <v>28</v>
          </cell>
          <cell r="J16">
            <v>9</v>
          </cell>
          <cell r="K16">
            <v>9</v>
          </cell>
          <cell r="L16">
            <v>18</v>
          </cell>
          <cell r="M16">
            <v>5.4444444444444446</v>
          </cell>
          <cell r="N16">
            <v>11</v>
          </cell>
          <cell r="O16">
            <v>33</v>
          </cell>
          <cell r="P16">
            <v>19022.222222222223</v>
          </cell>
          <cell r="Q16">
            <v>12</v>
          </cell>
          <cell r="R16">
            <v>12</v>
          </cell>
          <cell r="T16">
            <v>0</v>
          </cell>
          <cell r="U16">
            <v>0</v>
          </cell>
          <cell r="W16">
            <v>0</v>
          </cell>
          <cell r="X16">
            <v>0</v>
          </cell>
          <cell r="Y16">
            <v>0</v>
          </cell>
          <cell r="Z16">
            <v>1</v>
          </cell>
          <cell r="AA16">
            <v>0</v>
          </cell>
          <cell r="AB16">
            <v>0</v>
          </cell>
          <cell r="AC16">
            <v>1</v>
          </cell>
          <cell r="AD16">
            <v>0</v>
          </cell>
          <cell r="AE16">
            <v>90.833333333333329</v>
          </cell>
          <cell r="AF16">
            <v>0.5394495412844037</v>
          </cell>
          <cell r="AG16">
            <v>11</v>
          </cell>
          <cell r="AH16">
            <v>22</v>
          </cell>
          <cell r="AI16">
            <v>69.666666666666671</v>
          </cell>
          <cell r="AJ16">
            <v>107</v>
          </cell>
          <cell r="AK16">
            <v>1.5358851674641147</v>
          </cell>
          <cell r="AL16">
            <v>13</v>
          </cell>
          <cell r="AM16">
            <v>26</v>
          </cell>
        </row>
        <row r="17">
          <cell r="C17" t="str">
            <v>  TOVUZ</v>
          </cell>
          <cell r="D17">
            <v>44</v>
          </cell>
          <cell r="E17">
            <v>13</v>
          </cell>
          <cell r="F17">
            <v>39</v>
          </cell>
          <cell r="G17">
            <v>100620</v>
          </cell>
          <cell r="H17">
            <v>12</v>
          </cell>
          <cell r="I17">
            <v>24</v>
          </cell>
          <cell r="J17">
            <v>6</v>
          </cell>
          <cell r="K17">
            <v>6</v>
          </cell>
          <cell r="L17">
            <v>12</v>
          </cell>
          <cell r="M17">
            <v>7.333333333333333</v>
          </cell>
          <cell r="N17">
            <v>13</v>
          </cell>
          <cell r="O17">
            <v>39</v>
          </cell>
          <cell r="P17">
            <v>16770</v>
          </cell>
          <cell r="Q17">
            <v>11</v>
          </cell>
          <cell r="R17">
            <v>11</v>
          </cell>
          <cell r="T17">
            <v>0</v>
          </cell>
          <cell r="U17">
            <v>0</v>
          </cell>
          <cell r="W17">
            <v>0</v>
          </cell>
          <cell r="X17">
            <v>0</v>
          </cell>
          <cell r="Y17">
            <v>0</v>
          </cell>
          <cell r="Z17">
            <v>1</v>
          </cell>
          <cell r="AA17">
            <v>0</v>
          </cell>
          <cell r="AB17">
            <v>0</v>
          </cell>
          <cell r="AC17">
            <v>1</v>
          </cell>
          <cell r="AD17">
            <v>0</v>
          </cell>
          <cell r="AE17">
            <v>59.333333333333329</v>
          </cell>
          <cell r="AF17">
            <v>0.7415730337078652</v>
          </cell>
          <cell r="AG17">
            <v>14</v>
          </cell>
          <cell r="AH17">
            <v>28</v>
          </cell>
          <cell r="AI17">
            <v>43.333333333333336</v>
          </cell>
          <cell r="AJ17">
            <v>50</v>
          </cell>
          <cell r="AK17">
            <v>1.1538461538461537</v>
          </cell>
          <cell r="AL17">
            <v>7</v>
          </cell>
          <cell r="AM17">
            <v>14</v>
          </cell>
        </row>
        <row r="18">
          <cell r="C18" t="str">
            <v>  MINGACEVIR</v>
          </cell>
          <cell r="D18">
            <v>16</v>
          </cell>
          <cell r="E18">
            <v>6</v>
          </cell>
          <cell r="F18">
            <v>18</v>
          </cell>
          <cell r="G18">
            <v>50900</v>
          </cell>
          <cell r="H18">
            <v>7</v>
          </cell>
          <cell r="I18">
            <v>14</v>
          </cell>
          <cell r="J18">
            <v>5</v>
          </cell>
          <cell r="K18">
            <v>5</v>
          </cell>
          <cell r="L18">
            <v>10</v>
          </cell>
          <cell r="M18">
            <v>3.2</v>
          </cell>
          <cell r="N18">
            <v>4</v>
          </cell>
          <cell r="O18">
            <v>12</v>
          </cell>
          <cell r="P18">
            <v>10180</v>
          </cell>
          <cell r="Q18">
            <v>8</v>
          </cell>
          <cell r="R18">
            <v>8</v>
          </cell>
          <cell r="T18">
            <v>0</v>
          </cell>
          <cell r="U18">
            <v>0</v>
          </cell>
          <cell r="W18">
            <v>0</v>
          </cell>
          <cell r="X18">
            <v>0</v>
          </cell>
          <cell r="Y18">
            <v>0</v>
          </cell>
          <cell r="Z18">
            <v>1</v>
          </cell>
          <cell r="AA18">
            <v>0</v>
          </cell>
          <cell r="AB18">
            <v>0</v>
          </cell>
          <cell r="AC18">
            <v>1</v>
          </cell>
          <cell r="AD18">
            <v>0</v>
          </cell>
          <cell r="AE18">
            <v>44.833333333333336</v>
          </cell>
          <cell r="AF18">
            <v>0.35687732342007433</v>
          </cell>
          <cell r="AG18">
            <v>6</v>
          </cell>
          <cell r="AH18">
            <v>12</v>
          </cell>
          <cell r="AI18">
            <v>37</v>
          </cell>
          <cell r="AJ18">
            <v>43</v>
          </cell>
          <cell r="AK18">
            <v>1.1621621621621621</v>
          </cell>
          <cell r="AL18">
            <v>8</v>
          </cell>
          <cell r="AM18">
            <v>16</v>
          </cell>
        </row>
        <row r="19">
          <cell r="C19" t="str">
            <v>  ZAQATALA</v>
          </cell>
          <cell r="D19">
            <v>15</v>
          </cell>
          <cell r="E19">
            <v>5</v>
          </cell>
          <cell r="F19">
            <v>15</v>
          </cell>
          <cell r="G19">
            <v>37850</v>
          </cell>
          <cell r="H19">
            <v>4</v>
          </cell>
          <cell r="I19">
            <v>8</v>
          </cell>
          <cell r="J19">
            <v>4</v>
          </cell>
          <cell r="K19">
            <v>4</v>
          </cell>
          <cell r="L19">
            <v>8</v>
          </cell>
          <cell r="M19">
            <v>3.75</v>
          </cell>
          <cell r="N19">
            <v>7</v>
          </cell>
          <cell r="O19">
            <v>21</v>
          </cell>
          <cell r="P19">
            <v>9462.5</v>
          </cell>
          <cell r="Q19">
            <v>6</v>
          </cell>
          <cell r="R19">
            <v>6</v>
          </cell>
          <cell r="T19">
            <v>0</v>
          </cell>
          <cell r="U19">
            <v>0</v>
          </cell>
          <cell r="W19">
            <v>0</v>
          </cell>
          <cell r="X19">
            <v>0</v>
          </cell>
          <cell r="Y19">
            <v>0</v>
          </cell>
          <cell r="Z19">
            <v>1</v>
          </cell>
          <cell r="AA19">
            <v>0</v>
          </cell>
          <cell r="AB19">
            <v>0</v>
          </cell>
          <cell r="AC19">
            <v>1</v>
          </cell>
          <cell r="AD19">
            <v>0</v>
          </cell>
          <cell r="AE19">
            <v>50.666666666666671</v>
          </cell>
          <cell r="AF19">
            <v>0.29605263157894735</v>
          </cell>
          <cell r="AG19">
            <v>4</v>
          </cell>
          <cell r="AH19">
            <v>8</v>
          </cell>
          <cell r="AI19">
            <v>38.5</v>
          </cell>
          <cell r="AJ19">
            <v>51</v>
          </cell>
          <cell r="AK19">
            <v>1.3246753246753247</v>
          </cell>
          <cell r="AL19">
            <v>11</v>
          </cell>
          <cell r="AM19">
            <v>22</v>
          </cell>
        </row>
        <row r="20">
          <cell r="C20" t="str">
            <v>  BARDA</v>
          </cell>
          <cell r="D20">
            <v>32</v>
          </cell>
          <cell r="E20">
            <v>11</v>
          </cell>
          <cell r="F20">
            <v>33</v>
          </cell>
          <cell r="G20">
            <v>50500</v>
          </cell>
          <cell r="H20">
            <v>6</v>
          </cell>
          <cell r="I20">
            <v>12</v>
          </cell>
          <cell r="J20">
            <v>6</v>
          </cell>
          <cell r="K20">
            <v>6</v>
          </cell>
          <cell r="L20">
            <v>12</v>
          </cell>
          <cell r="M20">
            <v>5.333333333333333</v>
          </cell>
          <cell r="N20">
            <v>10</v>
          </cell>
          <cell r="O20">
            <v>30</v>
          </cell>
          <cell r="P20">
            <v>8416.6666666666661</v>
          </cell>
          <cell r="Q20">
            <v>4</v>
          </cell>
          <cell r="R20">
            <v>4</v>
          </cell>
          <cell r="T20">
            <v>0</v>
          </cell>
          <cell r="U20">
            <v>0</v>
          </cell>
          <cell r="W20">
            <v>0</v>
          </cell>
          <cell r="X20">
            <v>0</v>
          </cell>
          <cell r="Y20">
            <v>0</v>
          </cell>
          <cell r="Z20">
            <v>1</v>
          </cell>
          <cell r="AA20">
            <v>0</v>
          </cell>
          <cell r="AB20">
            <v>0</v>
          </cell>
          <cell r="AC20">
            <v>1</v>
          </cell>
          <cell r="AD20">
            <v>0</v>
          </cell>
          <cell r="AE20">
            <v>62</v>
          </cell>
          <cell r="AF20">
            <v>0.5161290322580645</v>
          </cell>
          <cell r="AG20">
            <v>9</v>
          </cell>
          <cell r="AH20">
            <v>18</v>
          </cell>
          <cell r="AI20">
            <v>49</v>
          </cell>
          <cell r="AJ20">
            <v>62</v>
          </cell>
          <cell r="AK20">
            <v>1.2653061224489797</v>
          </cell>
          <cell r="AL20">
            <v>10</v>
          </cell>
          <cell r="AM20">
            <v>20</v>
          </cell>
        </row>
        <row r="21">
          <cell r="C21" t="str">
            <v>  LANKARAN</v>
          </cell>
          <cell r="D21">
            <v>40</v>
          </cell>
          <cell r="E21">
            <v>12</v>
          </cell>
          <cell r="F21">
            <v>36</v>
          </cell>
          <cell r="G21">
            <v>149700</v>
          </cell>
          <cell r="H21">
            <v>13</v>
          </cell>
          <cell r="I21">
            <v>26</v>
          </cell>
          <cell r="J21">
            <v>5</v>
          </cell>
          <cell r="K21">
            <v>5</v>
          </cell>
          <cell r="L21">
            <v>10</v>
          </cell>
          <cell r="M21">
            <v>8</v>
          </cell>
          <cell r="N21">
            <v>14</v>
          </cell>
          <cell r="O21">
            <v>42</v>
          </cell>
          <cell r="P21">
            <v>29940</v>
          </cell>
          <cell r="Q21">
            <v>14</v>
          </cell>
          <cell r="R21">
            <v>14</v>
          </cell>
          <cell r="T21">
            <v>0</v>
          </cell>
          <cell r="U21">
            <v>0</v>
          </cell>
          <cell r="W21">
            <v>0</v>
          </cell>
          <cell r="X21">
            <v>0</v>
          </cell>
          <cell r="Y21">
            <v>0</v>
          </cell>
          <cell r="Z21">
            <v>1</v>
          </cell>
          <cell r="AA21">
            <v>0</v>
          </cell>
          <cell r="AB21">
            <v>0</v>
          </cell>
          <cell r="AC21">
            <v>1</v>
          </cell>
          <cell r="AD21">
            <v>0</v>
          </cell>
          <cell r="AE21">
            <v>58.5</v>
          </cell>
          <cell r="AF21">
            <v>0.68376068376068377</v>
          </cell>
          <cell r="AG21">
            <v>13</v>
          </cell>
          <cell r="AH21">
            <v>26</v>
          </cell>
          <cell r="AI21">
            <v>48</v>
          </cell>
          <cell r="AJ21">
            <v>78</v>
          </cell>
          <cell r="AK21">
            <v>1.625</v>
          </cell>
          <cell r="AL21">
            <v>14</v>
          </cell>
          <cell r="AM21">
            <v>28</v>
          </cell>
        </row>
        <row r="22">
          <cell r="C22" t="str">
            <v>  CALILABAD</v>
          </cell>
          <cell r="D22">
            <v>23</v>
          </cell>
          <cell r="E22">
            <v>8</v>
          </cell>
          <cell r="F22">
            <v>24</v>
          </cell>
          <cell r="G22">
            <v>83300</v>
          </cell>
          <cell r="H22">
            <v>11</v>
          </cell>
          <cell r="I22">
            <v>22</v>
          </cell>
          <cell r="J22">
            <v>5</v>
          </cell>
          <cell r="K22">
            <v>5</v>
          </cell>
          <cell r="L22">
            <v>10</v>
          </cell>
          <cell r="M22">
            <v>4.5999999999999996</v>
          </cell>
          <cell r="N22">
            <v>9</v>
          </cell>
          <cell r="O22">
            <v>27</v>
          </cell>
          <cell r="P22">
            <v>16660</v>
          </cell>
          <cell r="Q22">
            <v>10</v>
          </cell>
          <cell r="R22">
            <v>10</v>
          </cell>
          <cell r="T22">
            <v>0</v>
          </cell>
          <cell r="U22">
            <v>0</v>
          </cell>
          <cell r="W22">
            <v>0</v>
          </cell>
          <cell r="X22">
            <v>0</v>
          </cell>
          <cell r="Y22">
            <v>0</v>
          </cell>
          <cell r="Z22">
            <v>1</v>
          </cell>
          <cell r="AA22">
            <v>0</v>
          </cell>
          <cell r="AB22">
            <v>0</v>
          </cell>
          <cell r="AC22">
            <v>1</v>
          </cell>
          <cell r="AD22">
            <v>0</v>
          </cell>
          <cell r="AE22">
            <v>43.833333333333329</v>
          </cell>
          <cell r="AF22">
            <v>0.52471482889733845</v>
          </cell>
          <cell r="AG22">
            <v>10</v>
          </cell>
          <cell r="AH22">
            <v>20</v>
          </cell>
          <cell r="AI22">
            <v>31.333333333333329</v>
          </cell>
          <cell r="AJ22">
            <v>46</v>
          </cell>
          <cell r="AK22">
            <v>1.468085106382979</v>
          </cell>
          <cell r="AL22">
            <v>12</v>
          </cell>
          <cell r="AM22">
            <v>24</v>
          </cell>
        </row>
        <row r="23">
          <cell r="C23" t="str">
            <v>  QAX</v>
          </cell>
          <cell r="D23">
            <v>14</v>
          </cell>
          <cell r="E23">
            <v>4</v>
          </cell>
          <cell r="F23">
            <v>12</v>
          </cell>
          <cell r="G23">
            <v>25700</v>
          </cell>
          <cell r="H23">
            <v>2</v>
          </cell>
          <cell r="I23">
            <v>4</v>
          </cell>
          <cell r="J23">
            <v>4</v>
          </cell>
          <cell r="K23">
            <v>4</v>
          </cell>
          <cell r="L23">
            <v>8</v>
          </cell>
          <cell r="M23">
            <v>3.5</v>
          </cell>
          <cell r="N23">
            <v>6</v>
          </cell>
          <cell r="O23">
            <v>18</v>
          </cell>
          <cell r="P23">
            <v>6425</v>
          </cell>
          <cell r="Q23">
            <v>1</v>
          </cell>
          <cell r="R23">
            <v>1</v>
          </cell>
          <cell r="T23">
            <v>0</v>
          </cell>
          <cell r="U23">
            <v>0</v>
          </cell>
          <cell r="W23">
            <v>0</v>
          </cell>
          <cell r="X23">
            <v>0</v>
          </cell>
          <cell r="Y23">
            <v>0</v>
          </cell>
          <cell r="Z23">
            <v>1</v>
          </cell>
          <cell r="AA23">
            <v>0</v>
          </cell>
          <cell r="AB23">
            <v>0</v>
          </cell>
          <cell r="AC23">
            <v>1</v>
          </cell>
          <cell r="AD23">
            <v>0</v>
          </cell>
          <cell r="AE23">
            <v>44</v>
          </cell>
          <cell r="AF23">
            <v>0.31818181818181818</v>
          </cell>
          <cell r="AG23">
            <v>5</v>
          </cell>
          <cell r="AH23">
            <v>10</v>
          </cell>
          <cell r="AI23">
            <v>40</v>
          </cell>
          <cell r="AJ23">
            <v>42</v>
          </cell>
          <cell r="AK23">
            <v>1.05</v>
          </cell>
          <cell r="AL23">
            <v>6</v>
          </cell>
          <cell r="AM23">
            <v>12</v>
          </cell>
        </row>
        <row r="24">
          <cell r="C24" t="str">
            <v>  SABIRABAD</v>
          </cell>
          <cell r="D24">
            <v>18</v>
          </cell>
          <cell r="E24">
            <v>7</v>
          </cell>
          <cell r="F24">
            <v>21</v>
          </cell>
          <cell r="G24">
            <v>58500</v>
          </cell>
          <cell r="H24">
            <v>9</v>
          </cell>
          <cell r="I24">
            <v>18</v>
          </cell>
          <cell r="J24">
            <v>6</v>
          </cell>
          <cell r="K24">
            <v>6</v>
          </cell>
          <cell r="L24">
            <v>12</v>
          </cell>
          <cell r="M24">
            <v>3</v>
          </cell>
          <cell r="N24">
            <v>2</v>
          </cell>
          <cell r="O24">
            <v>6</v>
          </cell>
          <cell r="P24">
            <v>9750</v>
          </cell>
          <cell r="Q24">
            <v>7</v>
          </cell>
          <cell r="R24">
            <v>7</v>
          </cell>
          <cell r="T24">
            <v>0</v>
          </cell>
          <cell r="U24">
            <v>0</v>
          </cell>
          <cell r="W24">
            <v>0</v>
          </cell>
          <cell r="X24">
            <v>0</v>
          </cell>
          <cell r="Y24">
            <v>0</v>
          </cell>
          <cell r="Z24">
            <v>1</v>
          </cell>
          <cell r="AA24">
            <v>0</v>
          </cell>
          <cell r="AB24">
            <v>0</v>
          </cell>
          <cell r="AC24">
            <v>1</v>
          </cell>
          <cell r="AD24">
            <v>0</v>
          </cell>
          <cell r="AE24">
            <v>66</v>
          </cell>
          <cell r="AF24">
            <v>0.27272727272727271</v>
          </cell>
          <cell r="AG24">
            <v>2</v>
          </cell>
          <cell r="AH24">
            <v>4</v>
          </cell>
          <cell r="AI24">
            <v>54.3333333333333</v>
          </cell>
          <cell r="AJ24">
            <v>53</v>
          </cell>
          <cell r="AK24">
            <v>0.97546012269938709</v>
          </cell>
          <cell r="AL24">
            <v>5</v>
          </cell>
          <cell r="AM24">
            <v>10</v>
          </cell>
        </row>
        <row r="25">
          <cell r="C25" t="str">
            <v>  MASALLI</v>
          </cell>
          <cell r="D25">
            <v>8</v>
          </cell>
          <cell r="E25">
            <v>1</v>
          </cell>
          <cell r="F25">
            <v>3</v>
          </cell>
          <cell r="G25">
            <v>26600</v>
          </cell>
          <cell r="H25">
            <v>3</v>
          </cell>
          <cell r="I25">
            <v>6</v>
          </cell>
          <cell r="J25">
            <v>3</v>
          </cell>
          <cell r="K25">
            <v>3</v>
          </cell>
          <cell r="L25">
            <v>6</v>
          </cell>
          <cell r="M25">
            <v>2.6666666666666665</v>
          </cell>
          <cell r="N25">
            <v>1</v>
          </cell>
          <cell r="O25">
            <v>3</v>
          </cell>
          <cell r="P25">
            <v>8866.6666666666661</v>
          </cell>
          <cell r="Q25">
            <v>5</v>
          </cell>
          <cell r="R25">
            <v>5</v>
          </cell>
          <cell r="T25">
            <v>0</v>
          </cell>
          <cell r="U25">
            <v>0</v>
          </cell>
          <cell r="W25">
            <v>0</v>
          </cell>
          <cell r="X25">
            <v>0</v>
          </cell>
          <cell r="Y25">
            <v>0</v>
          </cell>
          <cell r="Z25">
            <v>1</v>
          </cell>
          <cell r="AA25">
            <v>0</v>
          </cell>
          <cell r="AB25">
            <v>0</v>
          </cell>
          <cell r="AC25">
            <v>1</v>
          </cell>
          <cell r="AD25">
            <v>0</v>
          </cell>
          <cell r="AE25">
            <v>41.5</v>
          </cell>
          <cell r="AF25">
            <v>0.19277108433734941</v>
          </cell>
          <cell r="AG25">
            <v>1</v>
          </cell>
          <cell r="AH25">
            <v>2</v>
          </cell>
          <cell r="AI25">
            <v>36</v>
          </cell>
          <cell r="AJ25">
            <v>33</v>
          </cell>
          <cell r="AK25">
            <v>0.91666666666666663</v>
          </cell>
          <cell r="AL25">
            <v>4</v>
          </cell>
          <cell r="AM25">
            <v>8</v>
          </cell>
        </row>
        <row r="26">
          <cell r="C26" t="str">
            <v>  QUBA</v>
          </cell>
          <cell r="D26">
            <v>24</v>
          </cell>
          <cell r="E26">
            <v>9</v>
          </cell>
          <cell r="F26">
            <v>27</v>
          </cell>
          <cell r="G26">
            <v>44700</v>
          </cell>
          <cell r="H26">
            <v>5</v>
          </cell>
          <cell r="I26">
            <v>10</v>
          </cell>
          <cell r="J26">
            <v>6</v>
          </cell>
          <cell r="K26">
            <v>6</v>
          </cell>
          <cell r="L26">
            <v>12</v>
          </cell>
          <cell r="M26">
            <v>4</v>
          </cell>
          <cell r="N26">
            <v>8</v>
          </cell>
          <cell r="O26">
            <v>24</v>
          </cell>
          <cell r="P26">
            <v>7450</v>
          </cell>
          <cell r="Q26">
            <v>3</v>
          </cell>
          <cell r="R26">
            <v>3</v>
          </cell>
          <cell r="T26">
            <v>0</v>
          </cell>
          <cell r="U26">
            <v>0</v>
          </cell>
          <cell r="W26">
            <v>0</v>
          </cell>
          <cell r="X26">
            <v>0</v>
          </cell>
          <cell r="Y26">
            <v>0</v>
          </cell>
          <cell r="Z26">
            <v>1</v>
          </cell>
          <cell r="AA26">
            <v>0</v>
          </cell>
          <cell r="AB26">
            <v>0</v>
          </cell>
          <cell r="AC26">
            <v>1</v>
          </cell>
          <cell r="AD26">
            <v>0</v>
          </cell>
          <cell r="AE26">
            <v>50.166666666666664</v>
          </cell>
          <cell r="AF26">
            <v>0.47840531561461797</v>
          </cell>
          <cell r="AG26">
            <v>8</v>
          </cell>
          <cell r="AH26">
            <v>16</v>
          </cell>
          <cell r="AI26">
            <v>33.5</v>
          </cell>
          <cell r="AJ26">
            <v>26</v>
          </cell>
          <cell r="AK26">
            <v>0.77611940298507465</v>
          </cell>
          <cell r="AL26">
            <v>3</v>
          </cell>
          <cell r="AM26">
            <v>6</v>
          </cell>
        </row>
        <row r="27">
          <cell r="C27" t="str">
            <v>  SIRVAN</v>
          </cell>
          <cell r="D27">
            <v>9</v>
          </cell>
          <cell r="E27">
            <v>2</v>
          </cell>
          <cell r="F27">
            <v>6</v>
          </cell>
          <cell r="G27">
            <v>19400</v>
          </cell>
          <cell r="H27">
            <v>1</v>
          </cell>
          <cell r="I27">
            <v>2</v>
          </cell>
          <cell r="J27">
            <v>3</v>
          </cell>
          <cell r="K27">
            <v>3</v>
          </cell>
          <cell r="L27">
            <v>6</v>
          </cell>
          <cell r="M27">
            <v>3</v>
          </cell>
          <cell r="N27">
            <v>2</v>
          </cell>
          <cell r="O27">
            <v>6</v>
          </cell>
          <cell r="P27">
            <v>6466.666666666667</v>
          </cell>
          <cell r="Q27">
            <v>2</v>
          </cell>
          <cell r="R27">
            <v>2</v>
          </cell>
          <cell r="T27">
            <v>0</v>
          </cell>
          <cell r="U27">
            <v>0</v>
          </cell>
          <cell r="W27">
            <v>0</v>
          </cell>
          <cell r="X27">
            <v>0</v>
          </cell>
          <cell r="Y27">
            <v>0</v>
          </cell>
          <cell r="Z27">
            <v>1</v>
          </cell>
          <cell r="AA27">
            <v>0</v>
          </cell>
          <cell r="AB27">
            <v>0</v>
          </cell>
          <cell r="AC27">
            <v>1</v>
          </cell>
          <cell r="AD27">
            <v>0</v>
          </cell>
          <cell r="AE27">
            <v>32</v>
          </cell>
          <cell r="AF27">
            <v>0.28125</v>
          </cell>
          <cell r="AG27">
            <v>3</v>
          </cell>
          <cell r="AH27">
            <v>6</v>
          </cell>
          <cell r="AI27">
            <v>29</v>
          </cell>
          <cell r="AJ27">
            <v>19</v>
          </cell>
          <cell r="AK27">
            <v>0.65517241379310343</v>
          </cell>
          <cell r="AL27">
            <v>1</v>
          </cell>
          <cell r="AM27">
            <v>2</v>
          </cell>
        </row>
        <row r="28">
          <cell r="C28" t="str">
            <v>  XACMAZ</v>
          </cell>
          <cell r="D28">
            <v>26</v>
          </cell>
          <cell r="E28">
            <v>10</v>
          </cell>
          <cell r="F28">
            <v>30</v>
          </cell>
          <cell r="G28">
            <v>54700</v>
          </cell>
          <cell r="H28">
            <v>8</v>
          </cell>
          <cell r="I28">
            <v>16</v>
          </cell>
          <cell r="J28">
            <v>4</v>
          </cell>
          <cell r="K28">
            <v>4</v>
          </cell>
          <cell r="L28">
            <v>8</v>
          </cell>
          <cell r="M28">
            <v>6.5</v>
          </cell>
          <cell r="N28">
            <v>12</v>
          </cell>
          <cell r="O28">
            <v>36</v>
          </cell>
          <cell r="P28">
            <v>13675</v>
          </cell>
          <cell r="Q28">
            <v>9</v>
          </cell>
          <cell r="R28">
            <v>9</v>
          </cell>
          <cell r="T28">
            <v>0</v>
          </cell>
          <cell r="U28">
            <v>0</v>
          </cell>
          <cell r="W28">
            <v>0</v>
          </cell>
          <cell r="X28">
            <v>0</v>
          </cell>
          <cell r="Y28">
            <v>0</v>
          </cell>
          <cell r="Z28">
            <v>1</v>
          </cell>
          <cell r="AA28">
            <v>0</v>
          </cell>
          <cell r="AB28">
            <v>0</v>
          </cell>
          <cell r="AC28">
            <v>1</v>
          </cell>
          <cell r="AD28">
            <v>0</v>
          </cell>
          <cell r="AE28">
            <v>40</v>
          </cell>
          <cell r="AF28">
            <v>0.65</v>
          </cell>
          <cell r="AG28">
            <v>12</v>
          </cell>
          <cell r="AH28">
            <v>24</v>
          </cell>
          <cell r="AI28">
            <v>32.5</v>
          </cell>
          <cell r="AJ28">
            <v>40</v>
          </cell>
          <cell r="AK28">
            <v>1.2307692307692308</v>
          </cell>
          <cell r="AL28">
            <v>9</v>
          </cell>
          <cell r="AM28">
            <v>18</v>
          </cell>
        </row>
        <row r="29">
          <cell r="C29" t="str">
            <v>  YEVLAX</v>
          </cell>
          <cell r="D29">
            <v>13</v>
          </cell>
          <cell r="E29">
            <v>3</v>
          </cell>
          <cell r="F29">
            <v>9</v>
          </cell>
          <cell r="G29">
            <v>76100</v>
          </cell>
          <cell r="H29">
            <v>10</v>
          </cell>
          <cell r="I29">
            <v>20</v>
          </cell>
          <cell r="J29">
            <v>4</v>
          </cell>
          <cell r="K29">
            <v>4</v>
          </cell>
          <cell r="L29">
            <v>8</v>
          </cell>
          <cell r="M29">
            <v>3.25</v>
          </cell>
          <cell r="N29">
            <v>5</v>
          </cell>
          <cell r="O29">
            <v>15</v>
          </cell>
          <cell r="P29">
            <v>19025</v>
          </cell>
          <cell r="Q29">
            <v>13</v>
          </cell>
          <cell r="R29">
            <v>13</v>
          </cell>
          <cell r="T29">
            <v>0</v>
          </cell>
          <cell r="U29">
            <v>0</v>
          </cell>
          <cell r="W29">
            <v>0</v>
          </cell>
          <cell r="X29">
            <v>0</v>
          </cell>
          <cell r="Y29">
            <v>0</v>
          </cell>
          <cell r="Z29">
            <v>1</v>
          </cell>
          <cell r="AA29">
            <v>0</v>
          </cell>
          <cell r="AB29">
            <v>0</v>
          </cell>
          <cell r="AC29">
            <v>1</v>
          </cell>
          <cell r="AD29">
            <v>0</v>
          </cell>
          <cell r="AE29">
            <v>31</v>
          </cell>
          <cell r="AF29">
            <v>0.41935483870967744</v>
          </cell>
          <cell r="AG29">
            <v>7</v>
          </cell>
          <cell r="AH29">
            <v>14</v>
          </cell>
          <cell r="AI29">
            <v>25</v>
          </cell>
          <cell r="AJ29">
            <v>18</v>
          </cell>
          <cell r="AK29">
            <v>0.72</v>
          </cell>
          <cell r="AL29">
            <v>2</v>
          </cell>
          <cell r="AM29">
            <v>4</v>
          </cell>
        </row>
        <row r="34">
          <cell r="AG34" t="str">
            <v>  BAKIXANOV</v>
          </cell>
          <cell r="AH34">
            <v>52</v>
          </cell>
          <cell r="AI34">
            <v>40</v>
          </cell>
        </row>
        <row r="35">
          <cell r="AG35" t="str">
            <v>  YASAMAL</v>
          </cell>
          <cell r="AH35">
            <v>25</v>
          </cell>
          <cell r="AI35">
            <v>22</v>
          </cell>
        </row>
        <row r="36">
          <cell r="AG36" t="str">
            <v>  NEFTCILAR</v>
          </cell>
          <cell r="AH36">
            <v>25</v>
          </cell>
          <cell r="AI36">
            <v>35.5</v>
          </cell>
        </row>
        <row r="37">
          <cell r="AG37" t="str">
            <v>  AHMADLI</v>
          </cell>
          <cell r="AH37">
            <v>18</v>
          </cell>
          <cell r="AI37">
            <v>24</v>
          </cell>
        </row>
        <row r="38">
          <cell r="AG38" t="str">
            <v>  NASIMI</v>
          </cell>
          <cell r="AH38">
            <v>15</v>
          </cell>
          <cell r="AI38">
            <v>12</v>
          </cell>
        </row>
        <row r="39">
          <cell r="AG39" t="str">
            <v>  MEMAR</v>
          </cell>
          <cell r="AH39">
            <v>14</v>
          </cell>
          <cell r="AI39">
            <v>12</v>
          </cell>
        </row>
        <row r="40">
          <cell r="AG40" t="str">
            <v xml:space="preserve">  AGA NEMATULLA</v>
          </cell>
          <cell r="AH40">
            <v>5</v>
          </cell>
          <cell r="AI40">
            <v>12</v>
          </cell>
        </row>
        <row r="41">
          <cell r="AG41" t="str">
            <v>  SUMQAYIT</v>
          </cell>
          <cell r="AH41">
            <v>4</v>
          </cell>
          <cell r="AI41">
            <v>12</v>
          </cell>
        </row>
        <row r="42">
          <cell r="AG42" t="str">
            <v>  AZNEFT</v>
          </cell>
          <cell r="AH42">
            <v>11</v>
          </cell>
          <cell r="AI42">
            <v>24</v>
          </cell>
        </row>
        <row r="43">
          <cell r="AG43" t="str">
            <v>  NARIMANOV</v>
          </cell>
          <cell r="AH43">
            <v>5</v>
          </cell>
          <cell r="AI43">
            <v>12</v>
          </cell>
        </row>
        <row r="44">
          <cell r="AG44" t="str">
            <v>  AZADLIQ</v>
          </cell>
          <cell r="AH44">
            <v>5</v>
          </cell>
          <cell r="AI44">
            <v>12</v>
          </cell>
        </row>
        <row r="45">
          <cell r="AG45" t="str">
            <v>  MXD</v>
          </cell>
          <cell r="AH45">
            <v>2</v>
          </cell>
          <cell r="AI45">
            <v>8</v>
          </cell>
        </row>
        <row r="46">
          <cell r="AG46" t="str">
            <v>  GANCA</v>
          </cell>
          <cell r="AH46">
            <v>107</v>
          </cell>
          <cell r="AI46">
            <v>69.666666666666671</v>
          </cell>
        </row>
        <row r="47">
          <cell r="AG47" t="str">
            <v>  TOVUZ</v>
          </cell>
          <cell r="AH47">
            <v>50</v>
          </cell>
          <cell r="AI47">
            <v>43.333333333333336</v>
          </cell>
        </row>
        <row r="48">
          <cell r="AG48" t="str">
            <v>  MINGACEVIR</v>
          </cell>
          <cell r="AH48">
            <v>43</v>
          </cell>
          <cell r="AI48">
            <v>37</v>
          </cell>
        </row>
        <row r="49">
          <cell r="AG49" t="str">
            <v>  ZAQATALA</v>
          </cell>
          <cell r="AH49">
            <v>51</v>
          </cell>
          <cell r="AI49">
            <v>38.5</v>
          </cell>
        </row>
        <row r="50">
          <cell r="AG50" t="str">
            <v>  BARDA</v>
          </cell>
          <cell r="AH50">
            <v>62</v>
          </cell>
          <cell r="AI50">
            <v>49</v>
          </cell>
        </row>
        <row r="51">
          <cell r="AG51" t="str">
            <v>  LANKARAN</v>
          </cell>
          <cell r="AH51">
            <v>78</v>
          </cell>
          <cell r="AI51">
            <v>48</v>
          </cell>
        </row>
        <row r="52">
          <cell r="AG52" t="str">
            <v>  CALILABAD</v>
          </cell>
          <cell r="AH52">
            <v>46</v>
          </cell>
          <cell r="AI52">
            <v>31.333333333333329</v>
          </cell>
        </row>
        <row r="53">
          <cell r="AG53" t="str">
            <v>  QAX</v>
          </cell>
          <cell r="AH53">
            <v>42</v>
          </cell>
          <cell r="AI53">
            <v>40</v>
          </cell>
        </row>
        <row r="54">
          <cell r="AG54" t="str">
            <v>  SABIRABAD</v>
          </cell>
          <cell r="AH54">
            <v>53</v>
          </cell>
          <cell r="AI54">
            <v>54.3333333333333</v>
          </cell>
        </row>
        <row r="55">
          <cell r="AG55" t="str">
            <v>  MASALLI</v>
          </cell>
          <cell r="AH55">
            <v>33</v>
          </cell>
          <cell r="AI55">
            <v>36</v>
          </cell>
        </row>
        <row r="56">
          <cell r="AG56" t="str">
            <v>  QUBA</v>
          </cell>
          <cell r="AH56">
            <v>26</v>
          </cell>
          <cell r="AI56">
            <v>33.5</v>
          </cell>
        </row>
        <row r="57">
          <cell r="AG57" t="str">
            <v>  SIRVAN</v>
          </cell>
          <cell r="AH57">
            <v>19</v>
          </cell>
          <cell r="AI57">
            <v>29</v>
          </cell>
        </row>
        <row r="58">
          <cell r="AG58" t="str">
            <v>  XACMAZ</v>
          </cell>
          <cell r="AH58">
            <v>40</v>
          </cell>
          <cell r="AI58">
            <v>32.5</v>
          </cell>
        </row>
        <row r="59">
          <cell r="AG59" t="str">
            <v>  YEVLAX</v>
          </cell>
          <cell r="AH59">
            <v>18</v>
          </cell>
          <cell r="AI59">
            <v>25</v>
          </cell>
        </row>
      </sheetData>
      <sheetData sheetId="5" refreshError="1"/>
      <sheetData sheetId="6" refreshError="1"/>
      <sheetData sheetId="7" refreshError="1"/>
      <sheetData sheetId="8" refreshError="1"/>
      <sheetData sheetId="9">
        <row r="4">
          <cell r="C4" t="str">
            <v>BAKIXANOV</v>
          </cell>
          <cell r="D4">
            <v>60</v>
          </cell>
          <cell r="E4">
            <v>11</v>
          </cell>
          <cell r="F4">
            <v>22</v>
          </cell>
          <cell r="G4">
            <v>367640</v>
          </cell>
          <cell r="H4">
            <v>8</v>
          </cell>
          <cell r="I4">
            <v>16</v>
          </cell>
          <cell r="J4">
            <v>5</v>
          </cell>
          <cell r="K4">
            <v>4</v>
          </cell>
          <cell r="L4">
            <v>0</v>
          </cell>
          <cell r="M4">
            <v>12</v>
          </cell>
          <cell r="N4">
            <v>12</v>
          </cell>
          <cell r="O4">
            <v>36</v>
          </cell>
          <cell r="P4">
            <v>73528</v>
          </cell>
          <cell r="Q4">
            <v>10</v>
          </cell>
          <cell r="R4">
            <v>30</v>
          </cell>
          <cell r="S4">
            <v>2581688.7999999998</v>
          </cell>
          <cell r="T4">
            <v>11</v>
          </cell>
          <cell r="U4">
            <v>11</v>
          </cell>
          <cell r="V4">
            <v>2581688.7999999998</v>
          </cell>
          <cell r="W4">
            <v>2477414.4699999997</v>
          </cell>
          <cell r="X4">
            <v>104274.33000000007</v>
          </cell>
          <cell r="Y4">
            <v>5</v>
          </cell>
          <cell r="Z4">
            <v>12.5</v>
          </cell>
          <cell r="AA4">
            <v>20854.866000000016</v>
          </cell>
          <cell r="AB4">
            <v>7</v>
          </cell>
          <cell r="AC4">
            <v>21</v>
          </cell>
          <cell r="AD4">
            <v>379.77</v>
          </cell>
          <cell r="AE4">
            <v>1.4710138572859751E-4</v>
          </cell>
          <cell r="AF4">
            <v>1</v>
          </cell>
          <cell r="AG4">
            <v>-1</v>
          </cell>
          <cell r="AH4">
            <v>0.1</v>
          </cell>
          <cell r="AI4">
            <v>1</v>
          </cell>
          <cell r="AJ4">
            <v>-1</v>
          </cell>
          <cell r="AK4">
            <v>9</v>
          </cell>
          <cell r="AL4">
            <v>-4.5</v>
          </cell>
        </row>
        <row r="5">
          <cell r="C5" t="str">
            <v>YASAMAL</v>
          </cell>
          <cell r="D5">
            <v>46</v>
          </cell>
          <cell r="E5">
            <v>8</v>
          </cell>
          <cell r="F5">
            <v>16</v>
          </cell>
          <cell r="G5">
            <v>589300</v>
          </cell>
          <cell r="H5">
            <v>13</v>
          </cell>
          <cell r="I5">
            <v>26</v>
          </cell>
          <cell r="J5">
            <v>5</v>
          </cell>
          <cell r="K5">
            <v>4</v>
          </cell>
          <cell r="L5">
            <v>0</v>
          </cell>
          <cell r="M5">
            <v>9.1999999999999993</v>
          </cell>
          <cell r="N5">
            <v>11</v>
          </cell>
          <cell r="O5">
            <v>33</v>
          </cell>
          <cell r="P5">
            <v>117860</v>
          </cell>
          <cell r="Q5">
            <v>13</v>
          </cell>
          <cell r="R5">
            <v>39</v>
          </cell>
          <cell r="S5">
            <v>2376082.5900000003</v>
          </cell>
          <cell r="T5">
            <v>7</v>
          </cell>
          <cell r="U5">
            <v>7</v>
          </cell>
          <cell r="V5">
            <v>2376082.5900000003</v>
          </cell>
          <cell r="W5">
            <v>2004993.6799999997</v>
          </cell>
          <cell r="X5">
            <v>371088.91000000061</v>
          </cell>
          <cell r="Y5">
            <v>13</v>
          </cell>
          <cell r="Z5">
            <v>32.5</v>
          </cell>
          <cell r="AA5">
            <v>74217.782000000123</v>
          </cell>
          <cell r="AB5">
            <v>13</v>
          </cell>
          <cell r="AC5">
            <v>39</v>
          </cell>
          <cell r="AD5">
            <v>0</v>
          </cell>
          <cell r="AE5">
            <v>0</v>
          </cell>
          <cell r="AF5">
            <v>0</v>
          </cell>
          <cell r="AG5">
            <v>0</v>
          </cell>
          <cell r="AH5">
            <v>0</v>
          </cell>
          <cell r="AI5">
            <v>0</v>
          </cell>
          <cell r="AJ5">
            <v>0</v>
          </cell>
          <cell r="AK5">
            <v>0</v>
          </cell>
          <cell r="AL5">
            <v>0</v>
          </cell>
        </row>
        <row r="6">
          <cell r="C6" t="str">
            <v>NEFTCILAR</v>
          </cell>
          <cell r="D6">
            <v>49</v>
          </cell>
          <cell r="E6">
            <v>10</v>
          </cell>
          <cell r="F6">
            <v>20</v>
          </cell>
          <cell r="G6">
            <v>317600</v>
          </cell>
          <cell r="H6">
            <v>6</v>
          </cell>
          <cell r="I6">
            <v>12</v>
          </cell>
          <cell r="J6">
            <v>7</v>
          </cell>
          <cell r="K6">
            <v>6</v>
          </cell>
          <cell r="L6">
            <v>0</v>
          </cell>
          <cell r="M6">
            <v>7</v>
          </cell>
          <cell r="N6">
            <v>8</v>
          </cell>
          <cell r="O6">
            <v>24</v>
          </cell>
          <cell r="P6">
            <v>45371.428571428572</v>
          </cell>
          <cell r="Q6">
            <v>3</v>
          </cell>
          <cell r="R6">
            <v>9</v>
          </cell>
          <cell r="S6">
            <v>2580655.38</v>
          </cell>
          <cell r="T6">
            <v>10</v>
          </cell>
          <cell r="U6">
            <v>10</v>
          </cell>
          <cell r="V6">
            <v>2580655.38</v>
          </cell>
          <cell r="W6">
            <v>2561260.1399999992</v>
          </cell>
          <cell r="X6">
            <v>19395.240000000689</v>
          </cell>
          <cell r="Y6">
            <v>2</v>
          </cell>
          <cell r="Z6">
            <v>5</v>
          </cell>
          <cell r="AA6">
            <v>2770.7485714286699</v>
          </cell>
          <cell r="AB6">
            <v>2</v>
          </cell>
          <cell r="AC6">
            <v>6</v>
          </cell>
          <cell r="AD6">
            <v>24329.399999999998</v>
          </cell>
          <cell r="AE6">
            <v>9.4276051690404313E-3</v>
          </cell>
          <cell r="AF6">
            <v>5</v>
          </cell>
          <cell r="AG6">
            <v>-5</v>
          </cell>
          <cell r="AH6">
            <v>0.4</v>
          </cell>
          <cell r="AI6">
            <v>4</v>
          </cell>
          <cell r="AJ6">
            <v>-4</v>
          </cell>
          <cell r="AK6">
            <v>4</v>
          </cell>
          <cell r="AL6">
            <v>-2</v>
          </cell>
        </row>
        <row r="7">
          <cell r="C7" t="str">
            <v>AHMADLI</v>
          </cell>
          <cell r="D7">
            <v>42</v>
          </cell>
          <cell r="E7">
            <v>6</v>
          </cell>
          <cell r="F7">
            <v>12</v>
          </cell>
          <cell r="G7">
            <v>326100</v>
          </cell>
          <cell r="H7">
            <v>7</v>
          </cell>
          <cell r="I7">
            <v>14</v>
          </cell>
          <cell r="J7">
            <v>6</v>
          </cell>
          <cell r="K7">
            <v>5</v>
          </cell>
          <cell r="L7">
            <v>0</v>
          </cell>
          <cell r="M7">
            <v>7</v>
          </cell>
          <cell r="N7">
            <v>6</v>
          </cell>
          <cell r="O7">
            <v>18</v>
          </cell>
          <cell r="P7">
            <v>54350</v>
          </cell>
          <cell r="Q7">
            <v>8</v>
          </cell>
          <cell r="R7">
            <v>24</v>
          </cell>
          <cell r="S7">
            <v>2425915.4400000004</v>
          </cell>
          <cell r="T7">
            <v>9</v>
          </cell>
          <cell r="U7">
            <v>9</v>
          </cell>
          <cell r="V7">
            <v>2425915.4400000004</v>
          </cell>
          <cell r="W7">
            <v>2297704.61</v>
          </cell>
          <cell r="X7">
            <v>128210.83000000054</v>
          </cell>
          <cell r="Y7">
            <v>8</v>
          </cell>
          <cell r="Z7">
            <v>20</v>
          </cell>
          <cell r="AA7">
            <v>21368.471666666755</v>
          </cell>
          <cell r="AB7">
            <v>8</v>
          </cell>
          <cell r="AC7">
            <v>24</v>
          </cell>
          <cell r="AD7">
            <v>1249.6300000000001</v>
          </cell>
          <cell r="AE7">
            <v>5.1511688305178516E-4</v>
          </cell>
          <cell r="AF7">
            <v>3</v>
          </cell>
          <cell r="AG7">
            <v>-3</v>
          </cell>
          <cell r="AH7">
            <v>0</v>
          </cell>
          <cell r="AI7">
            <v>0</v>
          </cell>
          <cell r="AJ7">
            <v>0</v>
          </cell>
          <cell r="AK7">
            <v>0</v>
          </cell>
          <cell r="AL7">
            <v>0</v>
          </cell>
        </row>
        <row r="8">
          <cell r="C8" t="str">
            <v>NASIMI</v>
          </cell>
          <cell r="D8">
            <v>42</v>
          </cell>
          <cell r="E8">
            <v>6</v>
          </cell>
          <cell r="F8">
            <v>12</v>
          </cell>
          <cell r="G8">
            <v>490700</v>
          </cell>
          <cell r="H8">
            <v>11</v>
          </cell>
          <cell r="I8">
            <v>22</v>
          </cell>
          <cell r="J8">
            <v>5</v>
          </cell>
          <cell r="K8">
            <v>4</v>
          </cell>
          <cell r="L8">
            <v>0</v>
          </cell>
          <cell r="M8">
            <v>8.4</v>
          </cell>
          <cell r="N8">
            <v>9</v>
          </cell>
          <cell r="O8">
            <v>27</v>
          </cell>
          <cell r="P8">
            <v>98140</v>
          </cell>
          <cell r="Q8">
            <v>12</v>
          </cell>
          <cell r="R8">
            <v>36</v>
          </cell>
          <cell r="S8">
            <v>2422549.9299999997</v>
          </cell>
          <cell r="T8">
            <v>8</v>
          </cell>
          <cell r="U8">
            <v>8</v>
          </cell>
          <cell r="V8">
            <v>2422549.9299999997</v>
          </cell>
          <cell r="W8">
            <v>2154201.1700000004</v>
          </cell>
          <cell r="X8">
            <v>268348.75999999931</v>
          </cell>
          <cell r="Y8">
            <v>11</v>
          </cell>
          <cell r="Z8">
            <v>27.5</v>
          </cell>
          <cell r="AA8">
            <v>53669.751999999862</v>
          </cell>
          <cell r="AB8">
            <v>12</v>
          </cell>
          <cell r="AC8">
            <v>36</v>
          </cell>
          <cell r="AD8">
            <v>0</v>
          </cell>
          <cell r="AE8">
            <v>0</v>
          </cell>
          <cell r="AF8">
            <v>0</v>
          </cell>
          <cell r="AG8">
            <v>0</v>
          </cell>
          <cell r="AH8">
            <v>0</v>
          </cell>
          <cell r="AI8">
            <v>0</v>
          </cell>
          <cell r="AJ8">
            <v>0</v>
          </cell>
          <cell r="AK8">
            <v>1</v>
          </cell>
          <cell r="AL8">
            <v>-0.5</v>
          </cell>
        </row>
        <row r="9">
          <cell r="C9" t="str">
            <v>MEMAR</v>
          </cell>
          <cell r="D9">
            <v>30</v>
          </cell>
          <cell r="E9">
            <v>4</v>
          </cell>
          <cell r="F9">
            <v>8</v>
          </cell>
          <cell r="G9">
            <v>263550</v>
          </cell>
          <cell r="H9">
            <v>5</v>
          </cell>
          <cell r="I9">
            <v>10</v>
          </cell>
          <cell r="J9">
            <v>5</v>
          </cell>
          <cell r="K9">
            <v>4</v>
          </cell>
          <cell r="L9">
            <v>0</v>
          </cell>
          <cell r="M9">
            <v>6</v>
          </cell>
          <cell r="N9">
            <v>3</v>
          </cell>
          <cell r="O9">
            <v>9</v>
          </cell>
          <cell r="P9">
            <v>52710</v>
          </cell>
          <cell r="Q9">
            <v>7</v>
          </cell>
          <cell r="R9">
            <v>21</v>
          </cell>
          <cell r="S9">
            <v>1594272.8299999996</v>
          </cell>
          <cell r="T9">
            <v>5</v>
          </cell>
          <cell r="U9">
            <v>5</v>
          </cell>
          <cell r="V9">
            <v>1594272.8299999996</v>
          </cell>
          <cell r="W9">
            <v>1516761.5899999999</v>
          </cell>
          <cell r="X9">
            <v>77511.239999999758</v>
          </cell>
          <cell r="Y9">
            <v>4</v>
          </cell>
          <cell r="Z9">
            <v>10</v>
          </cell>
          <cell r="AA9">
            <v>15502.247999999952</v>
          </cell>
          <cell r="AB9">
            <v>3</v>
          </cell>
          <cell r="AC9">
            <v>9</v>
          </cell>
          <cell r="AD9">
            <v>8634.43</v>
          </cell>
          <cell r="AE9">
            <v>5.4159048799696363E-3</v>
          </cell>
          <cell r="AF9">
            <v>6</v>
          </cell>
          <cell r="AG9">
            <v>-6</v>
          </cell>
          <cell r="AH9">
            <v>0.2</v>
          </cell>
          <cell r="AI9">
            <v>2</v>
          </cell>
          <cell r="AJ9">
            <v>-2</v>
          </cell>
          <cell r="AK9">
            <v>7</v>
          </cell>
          <cell r="AL9">
            <v>-3.5</v>
          </cell>
        </row>
        <row r="10">
          <cell r="C10" t="str">
            <v>SUMQAYIT</v>
          </cell>
          <cell r="D10">
            <v>80</v>
          </cell>
          <cell r="E10">
            <v>13</v>
          </cell>
          <cell r="F10">
            <v>26</v>
          </cell>
          <cell r="G10">
            <v>574450</v>
          </cell>
          <cell r="H10">
            <v>12</v>
          </cell>
          <cell r="I10">
            <v>24</v>
          </cell>
          <cell r="J10">
            <v>12</v>
          </cell>
          <cell r="K10">
            <v>8</v>
          </cell>
          <cell r="L10">
            <v>0</v>
          </cell>
          <cell r="M10">
            <v>6.666666666666667</v>
          </cell>
          <cell r="N10">
            <v>5</v>
          </cell>
          <cell r="O10">
            <v>15</v>
          </cell>
          <cell r="P10">
            <v>47870.833333333336</v>
          </cell>
          <cell r="Q10">
            <v>5</v>
          </cell>
          <cell r="R10">
            <v>15</v>
          </cell>
          <cell r="S10">
            <v>4077546.9900000007</v>
          </cell>
          <cell r="T10">
            <v>13</v>
          </cell>
          <cell r="U10">
            <v>13</v>
          </cell>
          <cell r="V10">
            <v>4077546.9900000007</v>
          </cell>
          <cell r="W10">
            <v>3851418.03</v>
          </cell>
          <cell r="X10">
            <v>226128.96000000089</v>
          </cell>
          <cell r="Y10">
            <v>10</v>
          </cell>
          <cell r="Z10">
            <v>25</v>
          </cell>
          <cell r="AA10">
            <v>18844.080000000075</v>
          </cell>
          <cell r="AB10">
            <v>6</v>
          </cell>
          <cell r="AC10">
            <v>18</v>
          </cell>
          <cell r="AD10">
            <v>3818.4</v>
          </cell>
          <cell r="AE10">
            <v>9.3644537006304363E-4</v>
          </cell>
          <cell r="AF10">
            <v>2</v>
          </cell>
          <cell r="AG10">
            <v>-2</v>
          </cell>
          <cell r="AH10">
            <v>0.1</v>
          </cell>
          <cell r="AI10">
            <v>1</v>
          </cell>
          <cell r="AJ10">
            <v>-1</v>
          </cell>
          <cell r="AK10">
            <v>2</v>
          </cell>
          <cell r="AL10">
            <v>-1</v>
          </cell>
        </row>
        <row r="11">
          <cell r="C11" t="str">
            <v>AZNEFT</v>
          </cell>
          <cell r="D11">
            <v>19</v>
          </cell>
          <cell r="E11">
            <v>2</v>
          </cell>
          <cell r="F11">
            <v>4</v>
          </cell>
          <cell r="G11">
            <v>163900</v>
          </cell>
          <cell r="H11">
            <v>3</v>
          </cell>
          <cell r="I11">
            <v>6</v>
          </cell>
          <cell r="J11">
            <v>2</v>
          </cell>
          <cell r="K11">
            <v>2</v>
          </cell>
          <cell r="L11">
            <v>0</v>
          </cell>
          <cell r="M11">
            <v>9.5</v>
          </cell>
          <cell r="N11">
            <v>10</v>
          </cell>
          <cell r="O11">
            <v>30</v>
          </cell>
          <cell r="P11">
            <v>81950</v>
          </cell>
          <cell r="Q11">
            <v>11</v>
          </cell>
          <cell r="R11">
            <v>33</v>
          </cell>
          <cell r="S11">
            <v>890320.48</v>
          </cell>
          <cell r="T11">
            <v>3</v>
          </cell>
          <cell r="U11">
            <v>3</v>
          </cell>
          <cell r="V11">
            <v>890320.48</v>
          </cell>
          <cell r="W11">
            <v>856257.94</v>
          </cell>
          <cell r="X11">
            <v>34062.540000000037</v>
          </cell>
          <cell r="Y11">
            <v>3</v>
          </cell>
          <cell r="Z11">
            <v>7.5</v>
          </cell>
          <cell r="AA11">
            <v>17031.270000000019</v>
          </cell>
          <cell r="AB11">
            <v>4</v>
          </cell>
          <cell r="AC11">
            <v>12</v>
          </cell>
          <cell r="AD11">
            <v>136.63999999999999</v>
          </cell>
          <cell r="AE11">
            <v>1.5347282587501525E-4</v>
          </cell>
          <cell r="AF11">
            <v>8</v>
          </cell>
          <cell r="AG11">
            <v>-8</v>
          </cell>
          <cell r="AH11">
            <v>0</v>
          </cell>
          <cell r="AI11">
            <v>0</v>
          </cell>
          <cell r="AJ11">
            <v>0</v>
          </cell>
          <cell r="AK11">
            <v>8</v>
          </cell>
          <cell r="AL11">
            <v>-4</v>
          </cell>
        </row>
        <row r="12">
          <cell r="C12" t="str">
            <v>NARIMANOV</v>
          </cell>
          <cell r="D12">
            <v>47</v>
          </cell>
          <cell r="E12">
            <v>9</v>
          </cell>
          <cell r="F12">
            <v>18</v>
          </cell>
          <cell r="G12">
            <v>388200</v>
          </cell>
          <cell r="H12">
            <v>9</v>
          </cell>
          <cell r="I12">
            <v>18</v>
          </cell>
          <cell r="J12">
            <v>7</v>
          </cell>
          <cell r="K12">
            <v>6</v>
          </cell>
          <cell r="L12">
            <v>0</v>
          </cell>
          <cell r="M12">
            <v>6.7142857142857144</v>
          </cell>
          <cell r="N12">
            <v>6</v>
          </cell>
          <cell r="O12">
            <v>18</v>
          </cell>
          <cell r="P12">
            <v>55457.142857142855</v>
          </cell>
          <cell r="Q12">
            <v>9</v>
          </cell>
          <cell r="R12">
            <v>27</v>
          </cell>
          <cell r="S12">
            <v>2972437.6199999996</v>
          </cell>
          <cell r="T12">
            <v>12</v>
          </cell>
          <cell r="U12">
            <v>12</v>
          </cell>
          <cell r="V12">
            <v>2972437.6199999996</v>
          </cell>
          <cell r="W12">
            <v>2844401.97</v>
          </cell>
          <cell r="X12">
            <v>128035.64999999944</v>
          </cell>
          <cell r="Y12">
            <v>7</v>
          </cell>
          <cell r="Z12">
            <v>17.5</v>
          </cell>
          <cell r="AA12">
            <v>18290.807142857062</v>
          </cell>
          <cell r="AB12">
            <v>5</v>
          </cell>
          <cell r="AC12">
            <v>15</v>
          </cell>
          <cell r="AD12">
            <v>14485.810000000001</v>
          </cell>
          <cell r="AE12">
            <v>4.8733772922709825E-3</v>
          </cell>
          <cell r="AF12">
            <v>4</v>
          </cell>
          <cell r="AG12">
            <v>-4</v>
          </cell>
          <cell r="AH12">
            <v>0.3</v>
          </cell>
          <cell r="AI12">
            <v>3</v>
          </cell>
          <cell r="AJ12">
            <v>-3</v>
          </cell>
          <cell r="AK12">
            <v>3</v>
          </cell>
          <cell r="AL12">
            <v>-1.5</v>
          </cell>
        </row>
        <row r="13">
          <cell r="C13" t="str">
            <v>AZADLIQ</v>
          </cell>
          <cell r="D13">
            <v>35</v>
          </cell>
          <cell r="E13">
            <v>5</v>
          </cell>
          <cell r="F13">
            <v>10</v>
          </cell>
          <cell r="G13">
            <v>257800</v>
          </cell>
          <cell r="H13">
            <v>4</v>
          </cell>
          <cell r="I13">
            <v>8</v>
          </cell>
          <cell r="J13">
            <v>5</v>
          </cell>
          <cell r="K13">
            <v>4</v>
          </cell>
          <cell r="L13">
            <v>0</v>
          </cell>
          <cell r="M13">
            <v>7</v>
          </cell>
          <cell r="N13">
            <v>7</v>
          </cell>
          <cell r="O13">
            <v>21</v>
          </cell>
          <cell r="P13">
            <v>51560</v>
          </cell>
          <cell r="Q13">
            <v>6</v>
          </cell>
          <cell r="R13">
            <v>18</v>
          </cell>
          <cell r="S13">
            <v>1279251.9100000001</v>
          </cell>
          <cell r="T13">
            <v>4</v>
          </cell>
          <cell r="U13">
            <v>4</v>
          </cell>
          <cell r="V13">
            <v>1279251.9100000001</v>
          </cell>
          <cell r="W13">
            <v>1133923.8600000001</v>
          </cell>
          <cell r="X13">
            <v>145328.05000000005</v>
          </cell>
          <cell r="Y13">
            <v>9</v>
          </cell>
          <cell r="Z13">
            <v>22.5</v>
          </cell>
          <cell r="AA13">
            <v>29065.610000000008</v>
          </cell>
          <cell r="AB13">
            <v>10</v>
          </cell>
          <cell r="AC13">
            <v>30</v>
          </cell>
          <cell r="AD13">
            <v>0</v>
          </cell>
          <cell r="AE13">
            <v>0</v>
          </cell>
          <cell r="AF13">
            <v>0</v>
          </cell>
          <cell r="AG13">
            <v>0</v>
          </cell>
          <cell r="AH13">
            <v>0</v>
          </cell>
          <cell r="AI13">
            <v>0</v>
          </cell>
          <cell r="AJ13">
            <v>0</v>
          </cell>
          <cell r="AK13">
            <v>5</v>
          </cell>
          <cell r="AL13">
            <v>-2.5</v>
          </cell>
        </row>
        <row r="14">
          <cell r="C14" t="str">
            <v>ABSERON</v>
          </cell>
          <cell r="D14">
            <v>63</v>
          </cell>
          <cell r="E14">
            <v>12</v>
          </cell>
          <cell r="F14">
            <v>24</v>
          </cell>
          <cell r="G14">
            <v>437600</v>
          </cell>
          <cell r="H14">
            <v>10</v>
          </cell>
          <cell r="I14">
            <v>20</v>
          </cell>
          <cell r="J14">
            <v>11</v>
          </cell>
          <cell r="K14">
            <v>7</v>
          </cell>
          <cell r="L14">
            <v>0</v>
          </cell>
          <cell r="M14">
            <v>5.7272727272727275</v>
          </cell>
          <cell r="N14">
            <v>2</v>
          </cell>
          <cell r="O14">
            <v>6</v>
          </cell>
          <cell r="P14">
            <v>39781.818181818184</v>
          </cell>
          <cell r="Q14">
            <v>2</v>
          </cell>
          <cell r="R14">
            <v>6</v>
          </cell>
          <cell r="S14">
            <v>2175352.1799999997</v>
          </cell>
          <cell r="T14">
            <v>6</v>
          </cell>
          <cell r="U14">
            <v>6</v>
          </cell>
          <cell r="V14">
            <v>2175352.1799999997</v>
          </cell>
          <cell r="W14">
            <v>1900520.3999999997</v>
          </cell>
          <cell r="X14">
            <v>274831.78000000003</v>
          </cell>
          <cell r="Y14">
            <v>12</v>
          </cell>
          <cell r="Z14">
            <v>30</v>
          </cell>
          <cell r="AA14">
            <v>24984.707272727275</v>
          </cell>
          <cell r="AB14">
            <v>9</v>
          </cell>
          <cell r="AC14">
            <v>27</v>
          </cell>
          <cell r="AD14">
            <v>0</v>
          </cell>
          <cell r="AE14">
            <v>0</v>
          </cell>
          <cell r="AF14">
            <v>0</v>
          </cell>
          <cell r="AG14">
            <v>0</v>
          </cell>
          <cell r="AH14">
            <v>0</v>
          </cell>
          <cell r="AI14">
            <v>0</v>
          </cell>
          <cell r="AJ14">
            <v>0</v>
          </cell>
          <cell r="AK14">
            <v>0</v>
          </cell>
          <cell r="AL14">
            <v>0</v>
          </cell>
        </row>
        <row r="15">
          <cell r="C15" t="str">
            <v>AGA NEMATULLA</v>
          </cell>
          <cell r="D15">
            <v>4</v>
          </cell>
          <cell r="E15">
            <v>1</v>
          </cell>
          <cell r="F15">
            <v>2</v>
          </cell>
          <cell r="G15">
            <v>15000</v>
          </cell>
          <cell r="H15">
            <v>1</v>
          </cell>
          <cell r="I15">
            <v>2</v>
          </cell>
          <cell r="J15">
            <v>1</v>
          </cell>
          <cell r="K15">
            <v>1</v>
          </cell>
          <cell r="L15">
            <v>0</v>
          </cell>
          <cell r="M15">
            <v>4</v>
          </cell>
          <cell r="N15">
            <v>1</v>
          </cell>
          <cell r="O15">
            <v>3</v>
          </cell>
          <cell r="P15">
            <v>15000</v>
          </cell>
          <cell r="Q15">
            <v>1</v>
          </cell>
          <cell r="R15">
            <v>3</v>
          </cell>
          <cell r="S15">
            <v>261260.38999999996</v>
          </cell>
          <cell r="T15">
            <v>1</v>
          </cell>
          <cell r="U15">
            <v>1</v>
          </cell>
          <cell r="V15">
            <v>261260.38999999996</v>
          </cell>
          <cell r="W15">
            <v>268656.07</v>
          </cell>
          <cell r="X15">
            <v>-7395.6800000000512</v>
          </cell>
          <cell r="Y15">
            <v>1</v>
          </cell>
          <cell r="Z15">
            <v>2.5</v>
          </cell>
          <cell r="AA15">
            <v>-7395.6800000000512</v>
          </cell>
          <cell r="AB15">
            <v>1</v>
          </cell>
          <cell r="AC15">
            <v>3</v>
          </cell>
          <cell r="AD15">
            <v>0</v>
          </cell>
          <cell r="AE15">
            <v>0</v>
          </cell>
          <cell r="AF15">
            <v>0</v>
          </cell>
          <cell r="AG15">
            <v>0</v>
          </cell>
          <cell r="AH15">
            <v>0</v>
          </cell>
          <cell r="AI15">
            <v>0</v>
          </cell>
          <cell r="AJ15">
            <v>0</v>
          </cell>
          <cell r="AK15">
            <v>10</v>
          </cell>
          <cell r="AL15">
            <v>-5</v>
          </cell>
        </row>
        <row r="16">
          <cell r="C16" t="str">
            <v>MIKRO OFIS 1</v>
          </cell>
          <cell r="D16">
            <v>19</v>
          </cell>
          <cell r="E16">
            <v>2</v>
          </cell>
          <cell r="F16">
            <v>4</v>
          </cell>
          <cell r="G16">
            <v>138800</v>
          </cell>
          <cell r="H16">
            <v>2</v>
          </cell>
          <cell r="I16">
            <v>4</v>
          </cell>
          <cell r="J16">
            <v>3</v>
          </cell>
          <cell r="K16">
            <v>3</v>
          </cell>
          <cell r="L16">
            <v>0</v>
          </cell>
          <cell r="M16">
            <v>6.333333333333333</v>
          </cell>
          <cell r="N16">
            <v>4</v>
          </cell>
          <cell r="O16">
            <v>12</v>
          </cell>
          <cell r="P16">
            <v>46266.666666666664</v>
          </cell>
          <cell r="Q16">
            <v>4</v>
          </cell>
          <cell r="R16">
            <v>12</v>
          </cell>
          <cell r="S16">
            <v>686102.45</v>
          </cell>
          <cell r="T16">
            <v>2</v>
          </cell>
          <cell r="U16">
            <v>2</v>
          </cell>
          <cell r="V16">
            <v>686102.45</v>
          </cell>
          <cell r="W16">
            <v>576995.30000000005</v>
          </cell>
          <cell r="X16">
            <v>109107.14999999991</v>
          </cell>
          <cell r="Y16">
            <v>6</v>
          </cell>
          <cell r="Z16">
            <v>15</v>
          </cell>
          <cell r="AA16">
            <v>36369.049999999967</v>
          </cell>
          <cell r="AB16">
            <v>11</v>
          </cell>
          <cell r="AC16">
            <v>33</v>
          </cell>
          <cell r="AD16">
            <v>0</v>
          </cell>
          <cell r="AE16">
            <v>0</v>
          </cell>
          <cell r="AF16">
            <v>0</v>
          </cell>
          <cell r="AG16">
            <v>0</v>
          </cell>
          <cell r="AH16">
            <v>0</v>
          </cell>
          <cell r="AI16">
            <v>0</v>
          </cell>
          <cell r="AJ16">
            <v>0</v>
          </cell>
          <cell r="AK16">
            <v>6</v>
          </cell>
          <cell r="AL16">
            <v>-3</v>
          </cell>
        </row>
        <row r="17">
          <cell r="C17" t="str">
            <v>MXD</v>
          </cell>
          <cell r="D17">
            <v>0</v>
          </cell>
          <cell r="E17" t="e">
            <v>#N/A</v>
          </cell>
          <cell r="F17" t="e">
            <v>#N/A</v>
          </cell>
          <cell r="G17">
            <v>0</v>
          </cell>
          <cell r="H17" t="e">
            <v>#N/A</v>
          </cell>
          <cell r="I17" t="e">
            <v>#N/A</v>
          </cell>
          <cell r="J17">
            <v>0</v>
          </cell>
          <cell r="K17" t="e">
            <v>#N/A</v>
          </cell>
          <cell r="L17" t="e">
            <v>#N/A</v>
          </cell>
          <cell r="M17">
            <v>0</v>
          </cell>
          <cell r="N17" t="e">
            <v>#N/A</v>
          </cell>
          <cell r="O17" t="e">
            <v>#N/A</v>
          </cell>
          <cell r="P17">
            <v>0</v>
          </cell>
          <cell r="Q17">
            <v>0</v>
          </cell>
          <cell r="R17">
            <v>0</v>
          </cell>
          <cell r="S17">
            <v>65595.98000000001</v>
          </cell>
          <cell r="T17">
            <v>0</v>
          </cell>
          <cell r="U17">
            <v>0</v>
          </cell>
          <cell r="V17">
            <v>65595.98000000001</v>
          </cell>
          <cell r="W17">
            <v>75949.750000000015</v>
          </cell>
          <cell r="X17">
            <v>-10353.770000000004</v>
          </cell>
          <cell r="Y17">
            <v>0</v>
          </cell>
          <cell r="Z17">
            <v>0</v>
          </cell>
          <cell r="AA17">
            <v>0</v>
          </cell>
          <cell r="AB17">
            <v>0</v>
          </cell>
          <cell r="AC17">
            <v>0</v>
          </cell>
          <cell r="AD17">
            <v>0</v>
          </cell>
          <cell r="AE17">
            <v>0</v>
          </cell>
          <cell r="AF17">
            <v>0</v>
          </cell>
          <cell r="AG17">
            <v>0</v>
          </cell>
          <cell r="AH17">
            <v>0.4</v>
          </cell>
          <cell r="AI17">
            <v>13</v>
          </cell>
          <cell r="AJ17">
            <v>0</v>
          </cell>
          <cell r="AK17">
            <v>0</v>
          </cell>
          <cell r="AL17">
            <v>0</v>
          </cell>
        </row>
        <row r="18">
          <cell r="C18" t="str">
            <v>GANCA</v>
          </cell>
          <cell r="D18">
            <v>167</v>
          </cell>
          <cell r="E18">
            <v>14</v>
          </cell>
          <cell r="F18">
            <v>28</v>
          </cell>
          <cell r="G18">
            <v>616450</v>
          </cell>
          <cell r="H18">
            <v>15</v>
          </cell>
          <cell r="I18">
            <v>30</v>
          </cell>
          <cell r="J18">
            <v>15</v>
          </cell>
          <cell r="K18">
            <v>9</v>
          </cell>
          <cell r="L18">
            <v>0</v>
          </cell>
          <cell r="M18">
            <v>11.133333333333333</v>
          </cell>
          <cell r="N18">
            <v>5</v>
          </cell>
          <cell r="O18">
            <v>15</v>
          </cell>
          <cell r="P18">
            <v>41096.666666666664</v>
          </cell>
          <cell r="Q18">
            <v>7</v>
          </cell>
          <cell r="R18">
            <v>21</v>
          </cell>
          <cell r="S18">
            <v>4696608.67</v>
          </cell>
          <cell r="T18">
            <v>16</v>
          </cell>
          <cell r="U18">
            <v>16</v>
          </cell>
          <cell r="V18">
            <v>4696608.67</v>
          </cell>
          <cell r="W18">
            <v>4533312.9300000006</v>
          </cell>
          <cell r="X18">
            <v>163295.73999999929</v>
          </cell>
          <cell r="Y18">
            <v>13</v>
          </cell>
          <cell r="Z18">
            <v>32.5</v>
          </cell>
          <cell r="AA18">
            <v>10886.382666666619</v>
          </cell>
          <cell r="AB18">
            <v>7</v>
          </cell>
          <cell r="AC18">
            <v>21</v>
          </cell>
          <cell r="AD18">
            <v>4942.09</v>
          </cell>
          <cell r="AE18">
            <v>1.0522677845331322E-3</v>
          </cell>
          <cell r="AF18">
            <v>2</v>
          </cell>
          <cell r="AG18">
            <v>-2</v>
          </cell>
          <cell r="AH18">
            <v>0.1</v>
          </cell>
          <cell r="AI18">
            <v>1</v>
          </cell>
          <cell r="AJ18">
            <v>-1</v>
          </cell>
          <cell r="AK18">
            <v>2</v>
          </cell>
          <cell r="AL18">
            <v>-1</v>
          </cell>
        </row>
        <row r="19">
          <cell r="C19" t="str">
            <v>TOVUZ</v>
          </cell>
          <cell r="D19">
            <v>159</v>
          </cell>
          <cell r="E19">
            <v>13</v>
          </cell>
          <cell r="F19">
            <v>26</v>
          </cell>
          <cell r="G19">
            <v>389550</v>
          </cell>
          <cell r="H19">
            <v>11</v>
          </cell>
          <cell r="I19">
            <v>22</v>
          </cell>
          <cell r="J19">
            <v>8</v>
          </cell>
          <cell r="K19">
            <v>4</v>
          </cell>
          <cell r="L19">
            <v>0</v>
          </cell>
          <cell r="M19">
            <v>19.875</v>
          </cell>
          <cell r="N19">
            <v>15</v>
          </cell>
          <cell r="O19">
            <v>45</v>
          </cell>
          <cell r="P19">
            <v>48693.75</v>
          </cell>
          <cell r="Q19">
            <v>12</v>
          </cell>
          <cell r="R19">
            <v>36</v>
          </cell>
          <cell r="S19">
            <v>3021549.4899999993</v>
          </cell>
          <cell r="T19">
            <v>11</v>
          </cell>
          <cell r="U19">
            <v>11</v>
          </cell>
          <cell r="V19">
            <v>3021549.4899999993</v>
          </cell>
          <cell r="W19">
            <v>2996846.0200000005</v>
          </cell>
          <cell r="X19">
            <v>24703.469999998808</v>
          </cell>
          <cell r="Y19">
            <v>4</v>
          </cell>
          <cell r="Z19">
            <v>10</v>
          </cell>
          <cell r="AA19">
            <v>3087.933749999851</v>
          </cell>
          <cell r="AB19">
            <v>4</v>
          </cell>
          <cell r="AC19">
            <v>12</v>
          </cell>
          <cell r="AD19">
            <v>0</v>
          </cell>
          <cell r="AE19">
            <v>0</v>
          </cell>
          <cell r="AF19">
            <v>0</v>
          </cell>
          <cell r="AG19">
            <v>0</v>
          </cell>
          <cell r="AH19">
            <v>0</v>
          </cell>
          <cell r="AI19">
            <v>0</v>
          </cell>
          <cell r="AJ19">
            <v>0</v>
          </cell>
          <cell r="AK19">
            <v>0</v>
          </cell>
          <cell r="AL19">
            <v>0</v>
          </cell>
        </row>
        <row r="20">
          <cell r="C20" t="str">
            <v>MINGACEVIR</v>
          </cell>
          <cell r="D20">
            <v>75</v>
          </cell>
          <cell r="E20">
            <v>3</v>
          </cell>
          <cell r="F20">
            <v>6</v>
          </cell>
          <cell r="G20">
            <v>213350</v>
          </cell>
          <cell r="H20">
            <v>3</v>
          </cell>
          <cell r="I20">
            <v>6</v>
          </cell>
          <cell r="J20">
            <v>6</v>
          </cell>
          <cell r="K20">
            <v>2</v>
          </cell>
          <cell r="L20">
            <v>0</v>
          </cell>
          <cell r="M20">
            <v>12.5</v>
          </cell>
          <cell r="N20">
            <v>7</v>
          </cell>
          <cell r="O20">
            <v>21</v>
          </cell>
          <cell r="P20">
            <v>35558.333333333336</v>
          </cell>
          <cell r="Q20">
            <v>5</v>
          </cell>
          <cell r="R20">
            <v>15</v>
          </cell>
          <cell r="S20">
            <v>1924806.3299999994</v>
          </cell>
          <cell r="T20">
            <v>5</v>
          </cell>
          <cell r="U20">
            <v>5</v>
          </cell>
          <cell r="V20">
            <v>1924806.3299999994</v>
          </cell>
          <cell r="W20">
            <v>1926561.1199999999</v>
          </cell>
          <cell r="X20">
            <v>-1754.7900000005029</v>
          </cell>
          <cell r="Y20">
            <v>2</v>
          </cell>
          <cell r="Z20">
            <v>5</v>
          </cell>
          <cell r="AA20">
            <v>-292.46500000008382</v>
          </cell>
          <cell r="AB20">
            <v>2</v>
          </cell>
          <cell r="AC20">
            <v>6</v>
          </cell>
          <cell r="AD20">
            <v>0</v>
          </cell>
          <cell r="AE20">
            <v>0</v>
          </cell>
          <cell r="AF20">
            <v>0</v>
          </cell>
          <cell r="AG20">
            <v>0</v>
          </cell>
          <cell r="AH20">
            <v>0</v>
          </cell>
          <cell r="AI20">
            <v>0</v>
          </cell>
          <cell r="AJ20">
            <v>0</v>
          </cell>
          <cell r="AK20">
            <v>4</v>
          </cell>
          <cell r="AL20">
            <v>-2</v>
          </cell>
        </row>
        <row r="21">
          <cell r="C21" t="str">
            <v>ZAQATALA</v>
          </cell>
          <cell r="D21">
            <v>129</v>
          </cell>
          <cell r="E21">
            <v>10</v>
          </cell>
          <cell r="F21">
            <v>20</v>
          </cell>
          <cell r="G21">
            <v>276650</v>
          </cell>
          <cell r="H21">
            <v>5</v>
          </cell>
          <cell r="I21">
            <v>10</v>
          </cell>
          <cell r="J21">
            <v>6</v>
          </cell>
          <cell r="K21">
            <v>2</v>
          </cell>
          <cell r="L21">
            <v>0</v>
          </cell>
          <cell r="M21">
            <v>21.5</v>
          </cell>
          <cell r="N21">
            <v>16</v>
          </cell>
          <cell r="O21">
            <v>48</v>
          </cell>
          <cell r="P21">
            <v>46108.333333333336</v>
          </cell>
          <cell r="Q21">
            <v>9</v>
          </cell>
          <cell r="R21">
            <v>27</v>
          </cell>
          <cell r="S21">
            <v>1865110.95</v>
          </cell>
          <cell r="T21">
            <v>3</v>
          </cell>
          <cell r="U21">
            <v>3</v>
          </cell>
          <cell r="V21">
            <v>1865110.95</v>
          </cell>
          <cell r="W21">
            <v>1761453.7499999995</v>
          </cell>
          <cell r="X21">
            <v>103657.20000000042</v>
          </cell>
          <cell r="Y21">
            <v>9</v>
          </cell>
          <cell r="Z21">
            <v>22.5</v>
          </cell>
          <cell r="AA21">
            <v>17276.20000000007</v>
          </cell>
          <cell r="AB21">
            <v>9</v>
          </cell>
          <cell r="AC21">
            <v>27</v>
          </cell>
          <cell r="AD21">
            <v>141.28</v>
          </cell>
          <cell r="AE21">
            <v>7.5748844860945141E-5</v>
          </cell>
          <cell r="AF21">
            <v>3</v>
          </cell>
          <cell r="AG21">
            <v>-3</v>
          </cell>
          <cell r="AH21">
            <v>0</v>
          </cell>
          <cell r="AI21">
            <v>0</v>
          </cell>
          <cell r="AJ21">
            <v>0</v>
          </cell>
          <cell r="AK21">
            <v>0</v>
          </cell>
          <cell r="AL21">
            <v>0</v>
          </cell>
        </row>
        <row r="22">
          <cell r="C22" t="str">
            <v>BARDA</v>
          </cell>
          <cell r="D22">
            <v>85</v>
          </cell>
          <cell r="E22">
            <v>4</v>
          </cell>
          <cell r="F22">
            <v>8</v>
          </cell>
          <cell r="G22">
            <v>301100</v>
          </cell>
          <cell r="H22">
            <v>8</v>
          </cell>
          <cell r="I22">
            <v>16</v>
          </cell>
          <cell r="J22">
            <v>6</v>
          </cell>
          <cell r="K22">
            <v>2</v>
          </cell>
          <cell r="L22">
            <v>0</v>
          </cell>
          <cell r="M22">
            <v>14.166666666666666</v>
          </cell>
          <cell r="N22">
            <v>10</v>
          </cell>
          <cell r="O22">
            <v>30</v>
          </cell>
          <cell r="P22">
            <v>50183.333333333336</v>
          </cell>
          <cell r="Q22">
            <v>14</v>
          </cell>
          <cell r="R22">
            <v>42</v>
          </cell>
          <cell r="S22">
            <v>2067793.3900000006</v>
          </cell>
          <cell r="T22">
            <v>7</v>
          </cell>
          <cell r="U22">
            <v>7</v>
          </cell>
          <cell r="V22">
            <v>2067793.3900000006</v>
          </cell>
          <cell r="W22">
            <v>1960300.1</v>
          </cell>
          <cell r="X22">
            <v>107493.2900000005</v>
          </cell>
          <cell r="Y22">
            <v>10</v>
          </cell>
          <cell r="Z22">
            <v>25</v>
          </cell>
          <cell r="AA22">
            <v>17915.548333333416</v>
          </cell>
          <cell r="AB22">
            <v>11</v>
          </cell>
          <cell r="AC22">
            <v>33</v>
          </cell>
          <cell r="AD22">
            <v>0</v>
          </cell>
          <cell r="AE22">
            <v>0</v>
          </cell>
          <cell r="AF22">
            <v>0</v>
          </cell>
          <cell r="AG22">
            <v>0</v>
          </cell>
          <cell r="AH22">
            <v>0</v>
          </cell>
          <cell r="AI22">
            <v>0</v>
          </cell>
          <cell r="AJ22">
            <v>0</v>
          </cell>
          <cell r="AK22">
            <v>8</v>
          </cell>
          <cell r="AL22">
            <v>-4</v>
          </cell>
        </row>
        <row r="23">
          <cell r="C23" t="str">
            <v>LANKARAN</v>
          </cell>
          <cell r="D23">
            <v>122</v>
          </cell>
          <cell r="E23">
            <v>9</v>
          </cell>
          <cell r="F23">
            <v>18</v>
          </cell>
          <cell r="G23">
            <v>439100</v>
          </cell>
          <cell r="H23">
            <v>12</v>
          </cell>
          <cell r="I23">
            <v>24</v>
          </cell>
          <cell r="J23">
            <v>12</v>
          </cell>
          <cell r="K23">
            <v>7</v>
          </cell>
          <cell r="L23">
            <v>0</v>
          </cell>
          <cell r="M23">
            <v>10.166666666666666</v>
          </cell>
          <cell r="N23">
            <v>4</v>
          </cell>
          <cell r="O23">
            <v>12</v>
          </cell>
          <cell r="P23">
            <v>36591.666666666664</v>
          </cell>
          <cell r="Q23">
            <v>6</v>
          </cell>
          <cell r="R23">
            <v>18</v>
          </cell>
          <cell r="S23">
            <v>4060244.9899999988</v>
          </cell>
          <cell r="T23">
            <v>15</v>
          </cell>
          <cell r="U23">
            <v>15</v>
          </cell>
          <cell r="V23">
            <v>4060244.9899999988</v>
          </cell>
          <cell r="W23">
            <v>4075154.0099999993</v>
          </cell>
          <cell r="X23">
            <v>-14909.020000000484</v>
          </cell>
          <cell r="Y23">
            <v>1</v>
          </cell>
          <cell r="Z23">
            <v>2.5</v>
          </cell>
          <cell r="AA23">
            <v>-1242.4183333333738</v>
          </cell>
          <cell r="AB23">
            <v>1</v>
          </cell>
          <cell r="AC23">
            <v>3</v>
          </cell>
          <cell r="AD23">
            <v>468.34</v>
          </cell>
          <cell r="AE23">
            <v>1.1534771944882077E-4</v>
          </cell>
          <cell r="AF23">
            <v>15</v>
          </cell>
          <cell r="AG23">
            <v>-15</v>
          </cell>
          <cell r="AH23">
            <v>0</v>
          </cell>
          <cell r="AI23">
            <v>0</v>
          </cell>
          <cell r="AJ23">
            <v>0</v>
          </cell>
          <cell r="AK23">
            <v>5</v>
          </cell>
          <cell r="AL23">
            <v>-2.5</v>
          </cell>
        </row>
        <row r="24">
          <cell r="C24" t="str">
            <v>CALILABAD</v>
          </cell>
          <cell r="D24">
            <v>98</v>
          </cell>
          <cell r="E24">
            <v>6</v>
          </cell>
          <cell r="F24">
            <v>12</v>
          </cell>
          <cell r="G24">
            <v>235600</v>
          </cell>
          <cell r="H24">
            <v>4</v>
          </cell>
          <cell r="I24">
            <v>8</v>
          </cell>
          <cell r="J24">
            <v>7</v>
          </cell>
          <cell r="K24">
            <v>3</v>
          </cell>
          <cell r="L24">
            <v>0</v>
          </cell>
          <cell r="M24">
            <v>14</v>
          </cell>
          <cell r="N24">
            <v>9</v>
          </cell>
          <cell r="O24">
            <v>27</v>
          </cell>
          <cell r="P24">
            <v>33657.142857142855</v>
          </cell>
          <cell r="Q24">
            <v>4</v>
          </cell>
          <cell r="R24">
            <v>12</v>
          </cell>
          <cell r="S24">
            <v>2033160.0899999999</v>
          </cell>
          <cell r="T24">
            <v>6</v>
          </cell>
          <cell r="U24">
            <v>6</v>
          </cell>
          <cell r="V24">
            <v>2033160.0899999999</v>
          </cell>
          <cell r="W24">
            <v>2012304.4300000002</v>
          </cell>
          <cell r="X24">
            <v>20855.659999999683</v>
          </cell>
          <cell r="Y24">
            <v>3</v>
          </cell>
          <cell r="Z24">
            <v>7.5</v>
          </cell>
          <cell r="AA24">
            <v>2979.3799999999546</v>
          </cell>
          <cell r="AB24">
            <v>3</v>
          </cell>
          <cell r="AC24">
            <v>9</v>
          </cell>
          <cell r="AD24">
            <v>0</v>
          </cell>
          <cell r="AE24">
            <v>0</v>
          </cell>
          <cell r="AF24">
            <v>0</v>
          </cell>
          <cell r="AG24">
            <v>0</v>
          </cell>
          <cell r="AH24">
            <v>0</v>
          </cell>
          <cell r="AI24">
            <v>0</v>
          </cell>
          <cell r="AJ24">
            <v>0</v>
          </cell>
          <cell r="AK24">
            <v>10</v>
          </cell>
          <cell r="AL24">
            <v>-5</v>
          </cell>
        </row>
        <row r="25">
          <cell r="C25" t="str">
            <v>QAX</v>
          </cell>
          <cell r="D25">
            <v>110</v>
          </cell>
          <cell r="E25">
            <v>7</v>
          </cell>
          <cell r="F25">
            <v>14</v>
          </cell>
          <cell r="G25">
            <v>278700</v>
          </cell>
          <cell r="H25">
            <v>6</v>
          </cell>
          <cell r="I25">
            <v>12</v>
          </cell>
          <cell r="J25">
            <v>6</v>
          </cell>
          <cell r="K25">
            <v>2</v>
          </cell>
          <cell r="L25">
            <v>0</v>
          </cell>
          <cell r="M25">
            <v>18.333333333333332</v>
          </cell>
          <cell r="N25">
            <v>13</v>
          </cell>
          <cell r="O25">
            <v>39</v>
          </cell>
          <cell r="P25">
            <v>46450</v>
          </cell>
          <cell r="Q25">
            <v>10</v>
          </cell>
          <cell r="R25">
            <v>30</v>
          </cell>
          <cell r="S25">
            <v>1881462.01</v>
          </cell>
          <cell r="T25">
            <v>4</v>
          </cell>
          <cell r="U25">
            <v>4</v>
          </cell>
          <cell r="V25">
            <v>1881462.01</v>
          </cell>
          <cell r="W25">
            <v>1824069.5199999993</v>
          </cell>
          <cell r="X25">
            <v>57392.490000000689</v>
          </cell>
          <cell r="Y25">
            <v>6</v>
          </cell>
          <cell r="Z25">
            <v>15</v>
          </cell>
          <cell r="AA25">
            <v>9565.4150000001155</v>
          </cell>
          <cell r="AB25">
            <v>6</v>
          </cell>
          <cell r="AC25">
            <v>18</v>
          </cell>
          <cell r="AD25">
            <v>0</v>
          </cell>
          <cell r="AE25">
            <v>0</v>
          </cell>
          <cell r="AF25">
            <v>0</v>
          </cell>
          <cell r="AG25">
            <v>0</v>
          </cell>
          <cell r="AH25">
            <v>0</v>
          </cell>
          <cell r="AI25">
            <v>0</v>
          </cell>
          <cell r="AJ25">
            <v>0</v>
          </cell>
          <cell r="AK25">
            <v>3</v>
          </cell>
          <cell r="AL25">
            <v>-1.5</v>
          </cell>
        </row>
        <row r="26">
          <cell r="C26" t="str">
            <v>SABIRABAD</v>
          </cell>
          <cell r="D26">
            <v>202</v>
          </cell>
          <cell r="E26">
            <v>15</v>
          </cell>
          <cell r="F26">
            <v>30</v>
          </cell>
          <cell r="G26">
            <v>697850</v>
          </cell>
          <cell r="H26">
            <v>16</v>
          </cell>
          <cell r="I26">
            <v>32</v>
          </cell>
          <cell r="J26">
            <v>12</v>
          </cell>
          <cell r="K26">
            <v>7</v>
          </cell>
          <cell r="L26">
            <v>0</v>
          </cell>
          <cell r="M26">
            <v>16.833333333333332</v>
          </cell>
          <cell r="N26">
            <v>12</v>
          </cell>
          <cell r="O26">
            <v>36</v>
          </cell>
          <cell r="P26">
            <v>58154.166666666664</v>
          </cell>
          <cell r="Q26">
            <v>15</v>
          </cell>
          <cell r="R26">
            <v>45</v>
          </cell>
          <cell r="S26">
            <v>3670900.1899999995</v>
          </cell>
          <cell r="T26">
            <v>13</v>
          </cell>
          <cell r="U26">
            <v>13</v>
          </cell>
          <cell r="V26">
            <v>3670900.1899999995</v>
          </cell>
          <cell r="W26">
            <v>3367778.4199999995</v>
          </cell>
          <cell r="X26">
            <v>303121.77</v>
          </cell>
          <cell r="Y26">
            <v>16</v>
          </cell>
          <cell r="Z26">
            <v>40</v>
          </cell>
          <cell r="AA26">
            <v>25260.147500000003</v>
          </cell>
          <cell r="AB26">
            <v>13</v>
          </cell>
          <cell r="AC26">
            <v>39</v>
          </cell>
          <cell r="AD26">
            <v>0</v>
          </cell>
          <cell r="AE26">
            <v>0</v>
          </cell>
          <cell r="AF26">
            <v>0</v>
          </cell>
          <cell r="AG26">
            <v>0</v>
          </cell>
          <cell r="AH26">
            <v>0</v>
          </cell>
          <cell r="AI26">
            <v>0</v>
          </cell>
          <cell r="AJ26">
            <v>0</v>
          </cell>
          <cell r="AK26">
            <v>7</v>
          </cell>
          <cell r="AL26">
            <v>-3.5</v>
          </cell>
        </row>
        <row r="27">
          <cell r="C27" t="str">
            <v>MASALLI</v>
          </cell>
          <cell r="D27">
            <v>170</v>
          </cell>
          <cell r="E27">
            <v>15</v>
          </cell>
          <cell r="F27">
            <v>30</v>
          </cell>
          <cell r="G27">
            <v>568450</v>
          </cell>
          <cell r="H27">
            <v>13</v>
          </cell>
          <cell r="I27">
            <v>26</v>
          </cell>
          <cell r="J27">
            <v>9</v>
          </cell>
          <cell r="K27">
            <v>5</v>
          </cell>
          <cell r="L27">
            <v>0</v>
          </cell>
          <cell r="M27">
            <v>18.888888888888889</v>
          </cell>
          <cell r="N27">
            <v>14</v>
          </cell>
          <cell r="O27">
            <v>42</v>
          </cell>
          <cell r="P27">
            <v>63161.111111111109</v>
          </cell>
          <cell r="Q27">
            <v>16</v>
          </cell>
          <cell r="R27">
            <v>48</v>
          </cell>
          <cell r="S27">
            <v>3434412.81</v>
          </cell>
          <cell r="T27">
            <v>12</v>
          </cell>
          <cell r="U27">
            <v>12</v>
          </cell>
          <cell r="V27">
            <v>3434412.81</v>
          </cell>
          <cell r="W27">
            <v>3172829.62</v>
          </cell>
          <cell r="X27">
            <v>261583.18999999994</v>
          </cell>
          <cell r="Y27">
            <v>14</v>
          </cell>
          <cell r="Z27">
            <v>35</v>
          </cell>
          <cell r="AA27">
            <v>29064.798888888883</v>
          </cell>
          <cell r="AB27">
            <v>15</v>
          </cell>
          <cell r="AC27">
            <v>45</v>
          </cell>
          <cell r="AD27">
            <v>0</v>
          </cell>
          <cell r="AE27">
            <v>0</v>
          </cell>
          <cell r="AF27">
            <v>0</v>
          </cell>
          <cell r="AG27">
            <v>0</v>
          </cell>
          <cell r="AH27">
            <v>0</v>
          </cell>
          <cell r="AI27">
            <v>0</v>
          </cell>
          <cell r="AJ27">
            <v>0</v>
          </cell>
          <cell r="AK27">
            <v>1</v>
          </cell>
          <cell r="AL27">
            <v>-0.5</v>
          </cell>
        </row>
        <row r="28">
          <cell r="C28" t="str">
            <v>QUBA</v>
          </cell>
          <cell r="D28">
            <v>112</v>
          </cell>
          <cell r="E28">
            <v>8</v>
          </cell>
          <cell r="F28">
            <v>16</v>
          </cell>
          <cell r="G28">
            <v>347800</v>
          </cell>
          <cell r="H28">
            <v>10</v>
          </cell>
          <cell r="I28">
            <v>20</v>
          </cell>
          <cell r="J28">
            <v>7</v>
          </cell>
          <cell r="K28">
            <v>3</v>
          </cell>
          <cell r="L28">
            <v>0</v>
          </cell>
          <cell r="M28">
            <v>16</v>
          </cell>
          <cell r="N28">
            <v>11</v>
          </cell>
          <cell r="O28">
            <v>33</v>
          </cell>
          <cell r="P28">
            <v>49685.714285714283</v>
          </cell>
          <cell r="Q28">
            <v>13</v>
          </cell>
          <cell r="R28">
            <v>39</v>
          </cell>
          <cell r="S28">
            <v>2188858.73</v>
          </cell>
          <cell r="T28">
            <v>9</v>
          </cell>
          <cell r="U28">
            <v>9</v>
          </cell>
          <cell r="V28">
            <v>2188858.73</v>
          </cell>
          <cell r="W28">
            <v>2069059.3099999991</v>
          </cell>
          <cell r="X28">
            <v>119799.42000000086</v>
          </cell>
          <cell r="Y28">
            <v>11</v>
          </cell>
          <cell r="Z28">
            <v>27.5</v>
          </cell>
          <cell r="AA28">
            <v>17114.20285714298</v>
          </cell>
          <cell r="AB28">
            <v>8</v>
          </cell>
          <cell r="AC28">
            <v>24</v>
          </cell>
          <cell r="AD28">
            <v>0</v>
          </cell>
          <cell r="AE28">
            <v>0</v>
          </cell>
          <cell r="AF28">
            <v>0</v>
          </cell>
          <cell r="AG28">
            <v>0</v>
          </cell>
          <cell r="AH28">
            <v>0.1</v>
          </cell>
          <cell r="AI28">
            <v>1</v>
          </cell>
          <cell r="AJ28">
            <v>-1</v>
          </cell>
          <cell r="AK28">
            <v>11</v>
          </cell>
          <cell r="AL28">
            <v>-5.5</v>
          </cell>
        </row>
        <row r="29">
          <cell r="C29" t="str">
            <v>SIRVAN</v>
          </cell>
          <cell r="D29">
            <v>94</v>
          </cell>
          <cell r="E29">
            <v>5</v>
          </cell>
          <cell r="F29">
            <v>10</v>
          </cell>
          <cell r="G29">
            <v>329140</v>
          </cell>
          <cell r="H29">
            <v>9</v>
          </cell>
          <cell r="I29">
            <v>18</v>
          </cell>
          <cell r="J29">
            <v>8</v>
          </cell>
          <cell r="K29">
            <v>4</v>
          </cell>
          <cell r="L29">
            <v>0</v>
          </cell>
          <cell r="M29">
            <v>11.75</v>
          </cell>
          <cell r="N29">
            <v>6</v>
          </cell>
          <cell r="O29">
            <v>18</v>
          </cell>
          <cell r="P29">
            <v>41142.5</v>
          </cell>
          <cell r="Q29">
            <v>8</v>
          </cell>
          <cell r="R29">
            <v>24</v>
          </cell>
          <cell r="S29">
            <v>2296418.11</v>
          </cell>
          <cell r="T29">
            <v>10</v>
          </cell>
          <cell r="U29">
            <v>10</v>
          </cell>
          <cell r="V29">
            <v>2296418.11</v>
          </cell>
          <cell r="W29">
            <v>2153922.9129999997</v>
          </cell>
          <cell r="X29">
            <v>142495.19700000016</v>
          </cell>
          <cell r="Y29">
            <v>12</v>
          </cell>
          <cell r="Z29">
            <v>30</v>
          </cell>
          <cell r="AA29">
            <v>17811.89962500002</v>
          </cell>
          <cell r="AB29">
            <v>10</v>
          </cell>
          <cell r="AC29">
            <v>30</v>
          </cell>
          <cell r="AD29">
            <v>0</v>
          </cell>
          <cell r="AE29">
            <v>0</v>
          </cell>
          <cell r="AF29">
            <v>0</v>
          </cell>
          <cell r="AG29">
            <v>0</v>
          </cell>
          <cell r="AH29">
            <v>0</v>
          </cell>
          <cell r="AI29">
            <v>0</v>
          </cell>
          <cell r="AJ29">
            <v>0</v>
          </cell>
          <cell r="AK29">
            <v>6</v>
          </cell>
          <cell r="AL29">
            <v>-3</v>
          </cell>
        </row>
        <row r="30">
          <cell r="C30" t="str">
            <v>XACMAZ</v>
          </cell>
          <cell r="D30">
            <v>151</v>
          </cell>
          <cell r="E30">
            <v>12</v>
          </cell>
          <cell r="F30">
            <v>24</v>
          </cell>
          <cell r="G30">
            <v>280700</v>
          </cell>
          <cell r="H30">
            <v>7</v>
          </cell>
          <cell r="I30">
            <v>14</v>
          </cell>
          <cell r="J30">
            <v>11</v>
          </cell>
          <cell r="K30">
            <v>6</v>
          </cell>
          <cell r="L30">
            <v>0</v>
          </cell>
          <cell r="M30">
            <v>13.727272727272727</v>
          </cell>
          <cell r="N30">
            <v>8</v>
          </cell>
          <cell r="O30">
            <v>24</v>
          </cell>
          <cell r="P30">
            <v>25518.18181818182</v>
          </cell>
          <cell r="Q30">
            <v>1</v>
          </cell>
          <cell r="R30">
            <v>3</v>
          </cell>
          <cell r="S30">
            <v>2154339.81</v>
          </cell>
          <cell r="T30">
            <v>8</v>
          </cell>
          <cell r="U30">
            <v>8</v>
          </cell>
          <cell r="V30">
            <v>2154339.81</v>
          </cell>
          <cell r="W30">
            <v>2112228.9300000002</v>
          </cell>
          <cell r="X30">
            <v>42110.879999999888</v>
          </cell>
          <cell r="Y30">
            <v>5</v>
          </cell>
          <cell r="Z30">
            <v>12.5</v>
          </cell>
          <cell r="AA30">
            <v>3828.2618181818079</v>
          </cell>
          <cell r="AB30">
            <v>5</v>
          </cell>
          <cell r="AC30">
            <v>15</v>
          </cell>
          <cell r="AD30">
            <v>0</v>
          </cell>
          <cell r="AE30">
            <v>0</v>
          </cell>
          <cell r="AF30">
            <v>1</v>
          </cell>
          <cell r="AG30">
            <v>-1</v>
          </cell>
          <cell r="AH30">
            <v>0</v>
          </cell>
          <cell r="AI30">
            <v>0</v>
          </cell>
          <cell r="AJ30">
            <v>0</v>
          </cell>
          <cell r="AK30">
            <v>9</v>
          </cell>
          <cell r="AL30">
            <v>-4.5</v>
          </cell>
        </row>
        <row r="31">
          <cell r="C31" t="str">
            <v>MIKRO OFIS 2</v>
          </cell>
          <cell r="D31">
            <v>21</v>
          </cell>
          <cell r="E31">
            <v>2</v>
          </cell>
          <cell r="F31">
            <v>4</v>
          </cell>
          <cell r="G31">
            <v>90900</v>
          </cell>
          <cell r="H31">
            <v>2</v>
          </cell>
          <cell r="I31">
            <v>4</v>
          </cell>
          <cell r="J31">
            <v>3</v>
          </cell>
          <cell r="K31">
            <v>1</v>
          </cell>
          <cell r="L31">
            <v>0</v>
          </cell>
          <cell r="M31">
            <v>7</v>
          </cell>
          <cell r="N31">
            <v>2</v>
          </cell>
          <cell r="O31">
            <v>6</v>
          </cell>
          <cell r="P31">
            <v>30300</v>
          </cell>
          <cell r="Q31">
            <v>3</v>
          </cell>
          <cell r="R31">
            <v>9</v>
          </cell>
          <cell r="S31">
            <v>126752.76999999999</v>
          </cell>
          <cell r="T31">
            <v>2</v>
          </cell>
          <cell r="U31">
            <v>2</v>
          </cell>
          <cell r="V31">
            <v>126752.76999999999</v>
          </cell>
          <cell r="W31">
            <v>38200</v>
          </cell>
          <cell r="X31">
            <v>88552.76999999999</v>
          </cell>
          <cell r="Y31">
            <v>8</v>
          </cell>
          <cell r="Z31">
            <v>20</v>
          </cell>
          <cell r="AA31">
            <v>29517.589999999997</v>
          </cell>
          <cell r="AB31">
            <v>16</v>
          </cell>
          <cell r="AC31">
            <v>48</v>
          </cell>
          <cell r="AD31">
            <v>0</v>
          </cell>
          <cell r="AE31">
            <v>0</v>
          </cell>
          <cell r="AF31">
            <v>0</v>
          </cell>
          <cell r="AG31">
            <v>0</v>
          </cell>
          <cell r="AH31">
            <v>0</v>
          </cell>
          <cell r="AI31">
            <v>0</v>
          </cell>
          <cell r="AJ31">
            <v>0</v>
          </cell>
          <cell r="AK31">
            <v>12</v>
          </cell>
          <cell r="AL31">
            <v>-6</v>
          </cell>
        </row>
        <row r="32">
          <cell r="C32" t="str">
            <v>MIKRO OFİS 3</v>
          </cell>
          <cell r="D32">
            <v>13</v>
          </cell>
          <cell r="E32">
            <v>1</v>
          </cell>
          <cell r="F32">
            <v>2</v>
          </cell>
          <cell r="G32">
            <v>78900</v>
          </cell>
          <cell r="H32">
            <v>1</v>
          </cell>
          <cell r="I32">
            <v>2</v>
          </cell>
          <cell r="J32">
            <v>3</v>
          </cell>
          <cell r="K32">
            <v>1</v>
          </cell>
          <cell r="L32">
            <v>0</v>
          </cell>
          <cell r="M32">
            <v>4.333333333333333</v>
          </cell>
          <cell r="N32">
            <v>1</v>
          </cell>
          <cell r="O32">
            <v>3</v>
          </cell>
          <cell r="P32">
            <v>26300</v>
          </cell>
          <cell r="Q32">
            <v>2</v>
          </cell>
          <cell r="R32">
            <v>6</v>
          </cell>
          <cell r="S32">
            <v>98409.69</v>
          </cell>
          <cell r="T32">
            <v>1</v>
          </cell>
          <cell r="U32">
            <v>1</v>
          </cell>
          <cell r="V32">
            <v>98409.69</v>
          </cell>
          <cell r="W32">
            <v>20500</v>
          </cell>
          <cell r="X32">
            <v>77909.69</v>
          </cell>
          <cell r="Y32">
            <v>7</v>
          </cell>
          <cell r="Z32">
            <v>17.5</v>
          </cell>
          <cell r="AA32">
            <v>25969.896666666667</v>
          </cell>
          <cell r="AB32">
            <v>14</v>
          </cell>
          <cell r="AC32">
            <v>42</v>
          </cell>
          <cell r="AD32">
            <v>0</v>
          </cell>
          <cell r="AE32">
            <v>0</v>
          </cell>
          <cell r="AF32">
            <v>0</v>
          </cell>
          <cell r="AG32">
            <v>0</v>
          </cell>
          <cell r="AH32">
            <v>0</v>
          </cell>
          <cell r="AI32">
            <v>0</v>
          </cell>
          <cell r="AJ32">
            <v>0</v>
          </cell>
          <cell r="AK32">
            <v>0</v>
          </cell>
          <cell r="AL32">
            <v>0</v>
          </cell>
        </row>
        <row r="33">
          <cell r="C33" t="str">
            <v>YEVLAX</v>
          </cell>
          <cell r="D33">
            <v>132</v>
          </cell>
          <cell r="E33">
            <v>11</v>
          </cell>
          <cell r="F33">
            <v>22</v>
          </cell>
          <cell r="G33">
            <v>609620</v>
          </cell>
          <cell r="H33">
            <v>14</v>
          </cell>
          <cell r="I33">
            <v>28</v>
          </cell>
          <cell r="J33">
            <v>13</v>
          </cell>
          <cell r="K33">
            <v>8</v>
          </cell>
          <cell r="L33">
            <v>0</v>
          </cell>
          <cell r="M33">
            <v>10.153846153846153</v>
          </cell>
          <cell r="N33">
            <v>3</v>
          </cell>
          <cell r="O33">
            <v>9</v>
          </cell>
          <cell r="P33">
            <v>46893.846153846156</v>
          </cell>
          <cell r="Q33">
            <v>11</v>
          </cell>
          <cell r="R33">
            <v>33</v>
          </cell>
          <cell r="S33">
            <v>3805290.7399999998</v>
          </cell>
          <cell r="T33">
            <v>14</v>
          </cell>
          <cell r="U33">
            <v>14</v>
          </cell>
          <cell r="V33">
            <v>3805290.7399999998</v>
          </cell>
          <cell r="W33">
            <v>3531700.080000001</v>
          </cell>
          <cell r="X33">
            <v>273590.65999999875</v>
          </cell>
          <cell r="Y33">
            <v>15</v>
          </cell>
          <cell r="Z33">
            <v>37.5</v>
          </cell>
          <cell r="AA33">
            <v>21045.435384615288</v>
          </cell>
          <cell r="AB33">
            <v>12</v>
          </cell>
          <cell r="AC33">
            <v>36</v>
          </cell>
          <cell r="AD33">
            <v>0</v>
          </cell>
          <cell r="AE33">
            <v>0</v>
          </cell>
          <cell r="AF33">
            <v>0</v>
          </cell>
          <cell r="AG33">
            <v>0</v>
          </cell>
          <cell r="AH33">
            <v>0</v>
          </cell>
          <cell r="AI33">
            <v>0</v>
          </cell>
          <cell r="AJ33">
            <v>0</v>
          </cell>
          <cell r="AK33">
            <v>0</v>
          </cell>
          <cell r="AL33">
            <v>0</v>
          </cell>
        </row>
        <row r="40">
          <cell r="C40" t="str">
            <v>AHMADLI</v>
          </cell>
          <cell r="D40">
            <v>42</v>
          </cell>
          <cell r="E40">
            <v>326100</v>
          </cell>
          <cell r="F40">
            <v>2425915.4400000004</v>
          </cell>
          <cell r="G40">
            <v>1249.6300000000001</v>
          </cell>
        </row>
        <row r="41">
          <cell r="C41" t="str">
            <v>AZADLIQ</v>
          </cell>
          <cell r="D41">
            <v>35</v>
          </cell>
          <cell r="E41">
            <v>257800</v>
          </cell>
          <cell r="F41">
            <v>1279251.9100000001</v>
          </cell>
          <cell r="G41">
            <v>0</v>
          </cell>
        </row>
        <row r="42">
          <cell r="C42" t="str">
            <v>AZNEFT</v>
          </cell>
          <cell r="D42">
            <v>19</v>
          </cell>
          <cell r="E42">
            <v>163900</v>
          </cell>
          <cell r="F42">
            <v>890320.48</v>
          </cell>
          <cell r="G42">
            <v>136.63999999999999</v>
          </cell>
        </row>
        <row r="43">
          <cell r="C43" t="str">
            <v>BAKIXANOV</v>
          </cell>
          <cell r="D43">
            <v>60</v>
          </cell>
          <cell r="E43">
            <v>367640</v>
          </cell>
          <cell r="F43">
            <v>2581688.7999999998</v>
          </cell>
          <cell r="G43">
            <v>379.77</v>
          </cell>
        </row>
        <row r="44">
          <cell r="C44" t="str">
            <v>BARDA</v>
          </cell>
          <cell r="D44">
            <v>85</v>
          </cell>
          <cell r="E44">
            <v>301100</v>
          </cell>
          <cell r="F44">
            <v>2067793.3900000006</v>
          </cell>
          <cell r="G44">
            <v>0</v>
          </cell>
        </row>
        <row r="45">
          <cell r="C45" t="str">
            <v>CALILABAD</v>
          </cell>
          <cell r="D45">
            <v>98</v>
          </cell>
          <cell r="E45">
            <v>235600</v>
          </cell>
          <cell r="F45">
            <v>2033160.0899999999</v>
          </cell>
          <cell r="G45">
            <v>0</v>
          </cell>
        </row>
        <row r="46">
          <cell r="C46" t="str">
            <v>GANCA</v>
          </cell>
          <cell r="D46">
            <v>167</v>
          </cell>
          <cell r="E46">
            <v>616450</v>
          </cell>
          <cell r="F46">
            <v>4696608.67</v>
          </cell>
          <cell r="G46">
            <v>4942.09</v>
          </cell>
        </row>
        <row r="47">
          <cell r="C47" t="str">
            <v>LANKARAN</v>
          </cell>
          <cell r="D47">
            <v>122</v>
          </cell>
          <cell r="E47">
            <v>439100</v>
          </cell>
          <cell r="F47">
            <v>4060244.9899999988</v>
          </cell>
          <cell r="G47">
            <v>468.34</v>
          </cell>
        </row>
        <row r="48">
          <cell r="C48" t="str">
            <v>MASALLI</v>
          </cell>
          <cell r="D48">
            <v>170</v>
          </cell>
          <cell r="E48">
            <v>568450</v>
          </cell>
          <cell r="F48">
            <v>3434412.81</v>
          </cell>
          <cell r="G48">
            <v>0</v>
          </cell>
        </row>
        <row r="49">
          <cell r="C49" t="str">
            <v>MEMAR</v>
          </cell>
          <cell r="D49">
            <v>30</v>
          </cell>
          <cell r="E49">
            <v>263550</v>
          </cell>
          <cell r="F49">
            <v>1594272.8299999996</v>
          </cell>
          <cell r="G49">
            <v>8634.43</v>
          </cell>
        </row>
        <row r="50">
          <cell r="C50" t="str">
            <v>MINGACEVIR</v>
          </cell>
          <cell r="D50">
            <v>75</v>
          </cell>
          <cell r="E50">
            <v>213350</v>
          </cell>
          <cell r="F50">
            <v>1924806.3299999994</v>
          </cell>
          <cell r="G50">
            <v>0</v>
          </cell>
        </row>
        <row r="51">
          <cell r="C51" t="str">
            <v>MXD</v>
          </cell>
          <cell r="D51">
            <v>0</v>
          </cell>
          <cell r="E51">
            <v>0</v>
          </cell>
          <cell r="F51">
            <v>65595.98000000001</v>
          </cell>
          <cell r="G51">
            <v>0</v>
          </cell>
        </row>
        <row r="52">
          <cell r="C52" t="str">
            <v>NARIMANOV</v>
          </cell>
          <cell r="D52">
            <v>47</v>
          </cell>
          <cell r="E52">
            <v>388200</v>
          </cell>
          <cell r="F52">
            <v>2972437.6199999996</v>
          </cell>
          <cell r="G52">
            <v>14485.810000000001</v>
          </cell>
        </row>
        <row r="53">
          <cell r="C53" t="str">
            <v>NASIMI</v>
          </cell>
          <cell r="D53">
            <v>42</v>
          </cell>
          <cell r="E53">
            <v>490700</v>
          </cell>
          <cell r="F53">
            <v>2422549.9299999997</v>
          </cell>
          <cell r="G53">
            <v>0</v>
          </cell>
        </row>
        <row r="54">
          <cell r="C54" t="str">
            <v>NEFTCILAR</v>
          </cell>
          <cell r="D54">
            <v>49</v>
          </cell>
          <cell r="E54">
            <v>317600</v>
          </cell>
          <cell r="F54">
            <v>2580655.38</v>
          </cell>
          <cell r="G54">
            <v>24329.399999999998</v>
          </cell>
        </row>
        <row r="55">
          <cell r="C55" t="str">
            <v>QAX</v>
          </cell>
          <cell r="D55">
            <v>110</v>
          </cell>
          <cell r="E55">
            <v>278700</v>
          </cell>
          <cell r="F55">
            <v>1881462.01</v>
          </cell>
          <cell r="G55">
            <v>0</v>
          </cell>
        </row>
        <row r="56">
          <cell r="C56" t="str">
            <v>QUBA</v>
          </cell>
          <cell r="D56">
            <v>112</v>
          </cell>
          <cell r="E56">
            <v>347800</v>
          </cell>
          <cell r="F56">
            <v>2188858.73</v>
          </cell>
          <cell r="G56">
            <v>0</v>
          </cell>
        </row>
        <row r="57">
          <cell r="C57" t="str">
            <v>SABIRABAD</v>
          </cell>
          <cell r="D57">
            <v>202</v>
          </cell>
          <cell r="E57">
            <v>697850</v>
          </cell>
          <cell r="F57">
            <v>3670900.1899999995</v>
          </cell>
          <cell r="G57">
            <v>0</v>
          </cell>
        </row>
        <row r="58">
          <cell r="C58" t="str">
            <v>SIRVAN</v>
          </cell>
          <cell r="D58">
            <v>94</v>
          </cell>
          <cell r="E58">
            <v>329140</v>
          </cell>
          <cell r="F58">
            <v>2296418.11</v>
          </cell>
          <cell r="G58">
            <v>0</v>
          </cell>
        </row>
        <row r="59">
          <cell r="C59" t="str">
            <v>SUMQAYIT</v>
          </cell>
          <cell r="D59">
            <v>80</v>
          </cell>
          <cell r="E59">
            <v>574450</v>
          </cell>
          <cell r="F59">
            <v>4077546.9900000007</v>
          </cell>
          <cell r="G59">
            <v>3818.4</v>
          </cell>
        </row>
        <row r="60">
          <cell r="C60" t="str">
            <v>TOVUZ</v>
          </cell>
          <cell r="D60">
            <v>159</v>
          </cell>
          <cell r="E60">
            <v>389550</v>
          </cell>
          <cell r="F60">
            <v>3021549.4899999993</v>
          </cell>
          <cell r="G60">
            <v>0</v>
          </cell>
        </row>
        <row r="61">
          <cell r="C61" t="str">
            <v>XACMAZ</v>
          </cell>
          <cell r="D61">
            <v>151</v>
          </cell>
          <cell r="E61">
            <v>280700</v>
          </cell>
          <cell r="F61">
            <v>2154339.81</v>
          </cell>
          <cell r="G61">
            <v>0</v>
          </cell>
        </row>
        <row r="62">
          <cell r="C62" t="str">
            <v>YASAMAL</v>
          </cell>
          <cell r="D62">
            <v>46</v>
          </cell>
          <cell r="E62">
            <v>589300</v>
          </cell>
          <cell r="F62">
            <v>2376082.5900000003</v>
          </cell>
          <cell r="G62">
            <v>0</v>
          </cell>
        </row>
        <row r="63">
          <cell r="C63" t="str">
            <v>YEVLAX</v>
          </cell>
          <cell r="D63">
            <v>132</v>
          </cell>
          <cell r="E63">
            <v>609620</v>
          </cell>
          <cell r="F63">
            <v>3805290.7399999998</v>
          </cell>
          <cell r="G63">
            <v>0</v>
          </cell>
        </row>
        <row r="64">
          <cell r="C64" t="str">
            <v>ZAQATALA</v>
          </cell>
          <cell r="D64">
            <v>129</v>
          </cell>
          <cell r="E64">
            <v>276650</v>
          </cell>
          <cell r="F64">
            <v>1865110.95</v>
          </cell>
          <cell r="G64">
            <v>141.28</v>
          </cell>
        </row>
        <row r="65">
          <cell r="C65" t="str">
            <v>AGA NEMATULLA</v>
          </cell>
          <cell r="D65">
            <v>4</v>
          </cell>
          <cell r="E65">
            <v>15000</v>
          </cell>
          <cell r="F65">
            <v>261260.38999999996</v>
          </cell>
          <cell r="G65">
            <v>0</v>
          </cell>
        </row>
        <row r="66">
          <cell r="C66" t="str">
            <v>ABSERON</v>
          </cell>
          <cell r="D66">
            <v>63</v>
          </cell>
          <cell r="E66">
            <v>437600</v>
          </cell>
          <cell r="F66">
            <v>2175352.1799999997</v>
          </cell>
          <cell r="G66">
            <v>0</v>
          </cell>
        </row>
        <row r="67">
          <cell r="C67" t="str">
            <v>MIKRO OFIS 2</v>
          </cell>
          <cell r="D67">
            <v>21</v>
          </cell>
          <cell r="E67">
            <v>90900</v>
          </cell>
          <cell r="F67">
            <v>126752.76999999999</v>
          </cell>
          <cell r="G67">
            <v>0</v>
          </cell>
        </row>
        <row r="68">
          <cell r="C68" t="str">
            <v>MIKRO OFİS 3</v>
          </cell>
          <cell r="D68">
            <v>13</v>
          </cell>
          <cell r="E68">
            <v>78900</v>
          </cell>
          <cell r="F68">
            <v>98409.69</v>
          </cell>
          <cell r="G68">
            <v>0</v>
          </cell>
        </row>
        <row r="69">
          <cell r="C69" t="str">
            <v>MIKRO OFIS 1</v>
          </cell>
          <cell r="D69">
            <v>19</v>
          </cell>
          <cell r="E69">
            <v>138800</v>
          </cell>
          <cell r="F69">
            <v>686102.45</v>
          </cell>
          <cell r="G69">
            <v>0</v>
          </cell>
        </row>
        <row r="70">
          <cell r="D70">
            <v>2376</v>
          </cell>
          <cell r="E70">
            <v>10084500</v>
          </cell>
          <cell r="F70">
            <v>65715151.74000001</v>
          </cell>
          <cell r="G70">
            <v>58585.79</v>
          </cell>
        </row>
      </sheetData>
      <sheetData sheetId="10" refreshError="1"/>
      <sheetData sheetId="11" refreshError="1"/>
      <sheetData sheetId="12">
        <row r="4">
          <cell r="C4" t="str">
            <v>  BAKIXANOV</v>
          </cell>
          <cell r="D4">
            <v>13</v>
          </cell>
          <cell r="E4">
            <v>9</v>
          </cell>
          <cell r="F4">
            <v>18</v>
          </cell>
          <cell r="G4">
            <v>59500</v>
          </cell>
          <cell r="H4">
            <v>11</v>
          </cell>
          <cell r="I4">
            <v>11</v>
          </cell>
          <cell r="J4">
            <v>4</v>
          </cell>
          <cell r="K4">
            <v>4</v>
          </cell>
          <cell r="L4">
            <v>12</v>
          </cell>
          <cell r="M4">
            <v>3.25</v>
          </cell>
          <cell r="N4">
            <v>4</v>
          </cell>
          <cell r="O4">
            <v>8</v>
          </cell>
          <cell r="P4">
            <v>14875</v>
          </cell>
          <cell r="Q4">
            <v>6</v>
          </cell>
          <cell r="R4">
            <v>6</v>
          </cell>
          <cell r="T4">
            <v>0</v>
          </cell>
          <cell r="U4">
            <v>0</v>
          </cell>
          <cell r="W4">
            <v>0</v>
          </cell>
          <cell r="X4">
            <v>0</v>
          </cell>
          <cell r="Y4">
            <v>0</v>
          </cell>
          <cell r="Z4">
            <v>1</v>
          </cell>
          <cell r="AA4">
            <v>0</v>
          </cell>
          <cell r="AB4">
            <v>0</v>
          </cell>
          <cell r="AC4">
            <v>1</v>
          </cell>
          <cell r="AD4">
            <v>0</v>
          </cell>
          <cell r="AE4">
            <v>46</v>
          </cell>
          <cell r="AF4">
            <v>0.28260869565217389</v>
          </cell>
          <cell r="AG4">
            <v>6</v>
          </cell>
          <cell r="AH4">
            <v>6</v>
          </cell>
          <cell r="AI4">
            <v>1</v>
          </cell>
          <cell r="AJ4">
            <v>59500</v>
          </cell>
          <cell r="AK4">
            <v>12</v>
          </cell>
          <cell r="AL4">
            <v>0</v>
          </cell>
          <cell r="AM4">
            <v>27.6</v>
          </cell>
          <cell r="AN4">
            <v>0.47101449275362317</v>
          </cell>
          <cell r="AO4">
            <v>8</v>
          </cell>
          <cell r="AP4">
            <v>0</v>
          </cell>
        </row>
        <row r="5">
          <cell r="C5" t="str">
            <v>  YASAMAL</v>
          </cell>
          <cell r="D5">
            <v>7</v>
          </cell>
          <cell r="E5">
            <v>6</v>
          </cell>
          <cell r="F5">
            <v>12</v>
          </cell>
          <cell r="G5">
            <v>23500</v>
          </cell>
          <cell r="H5">
            <v>5</v>
          </cell>
          <cell r="I5">
            <v>5</v>
          </cell>
          <cell r="J5">
            <v>2</v>
          </cell>
          <cell r="K5">
            <v>2</v>
          </cell>
          <cell r="L5">
            <v>6</v>
          </cell>
          <cell r="M5">
            <v>3.5</v>
          </cell>
          <cell r="N5">
            <v>5</v>
          </cell>
          <cell r="O5">
            <v>10</v>
          </cell>
          <cell r="P5">
            <v>11750</v>
          </cell>
          <cell r="Q5">
            <v>4</v>
          </cell>
          <cell r="R5">
            <v>4</v>
          </cell>
          <cell r="T5">
            <v>0</v>
          </cell>
          <cell r="U5">
            <v>0</v>
          </cell>
          <cell r="W5">
            <v>0</v>
          </cell>
          <cell r="X5">
            <v>0</v>
          </cell>
          <cell r="Y5">
            <v>0</v>
          </cell>
          <cell r="Z5">
            <v>1</v>
          </cell>
          <cell r="AA5">
            <v>0</v>
          </cell>
          <cell r="AB5">
            <v>0</v>
          </cell>
          <cell r="AC5">
            <v>1</v>
          </cell>
          <cell r="AD5">
            <v>0</v>
          </cell>
          <cell r="AE5">
            <v>24</v>
          </cell>
          <cell r="AF5">
            <v>0.29166666666666669</v>
          </cell>
          <cell r="AG5">
            <v>7</v>
          </cell>
          <cell r="AH5">
            <v>7</v>
          </cell>
          <cell r="AI5">
            <v>1</v>
          </cell>
          <cell r="AJ5">
            <v>23500</v>
          </cell>
          <cell r="AK5">
            <v>6</v>
          </cell>
          <cell r="AL5">
            <v>0</v>
          </cell>
          <cell r="AM5">
            <v>14.4</v>
          </cell>
          <cell r="AN5">
            <v>0.4861111111111111</v>
          </cell>
          <cell r="AO5">
            <v>9</v>
          </cell>
          <cell r="AP5">
            <v>0</v>
          </cell>
        </row>
        <row r="6">
          <cell r="C6" t="str">
            <v>  NEFTCILAR</v>
          </cell>
          <cell r="D6">
            <v>9</v>
          </cell>
          <cell r="E6">
            <v>8</v>
          </cell>
          <cell r="F6">
            <v>16</v>
          </cell>
          <cell r="G6">
            <v>40500</v>
          </cell>
          <cell r="H6">
            <v>9</v>
          </cell>
          <cell r="I6">
            <v>9</v>
          </cell>
          <cell r="J6">
            <v>4</v>
          </cell>
          <cell r="K6">
            <v>3</v>
          </cell>
          <cell r="L6">
            <v>9</v>
          </cell>
          <cell r="M6">
            <v>2.25</v>
          </cell>
          <cell r="N6">
            <v>3</v>
          </cell>
          <cell r="O6">
            <v>6</v>
          </cell>
          <cell r="P6">
            <v>10125</v>
          </cell>
          <cell r="Q6">
            <v>5</v>
          </cell>
          <cell r="R6">
            <v>5</v>
          </cell>
          <cell r="T6">
            <v>0</v>
          </cell>
          <cell r="U6">
            <v>0</v>
          </cell>
          <cell r="W6">
            <v>0</v>
          </cell>
          <cell r="X6">
            <v>0</v>
          </cell>
          <cell r="Y6">
            <v>0</v>
          </cell>
          <cell r="Z6">
            <v>1</v>
          </cell>
          <cell r="AA6">
            <v>0</v>
          </cell>
          <cell r="AB6">
            <v>0</v>
          </cell>
          <cell r="AC6">
            <v>1</v>
          </cell>
          <cell r="AD6">
            <v>0</v>
          </cell>
          <cell r="AE6">
            <v>42.333333333333329</v>
          </cell>
          <cell r="AF6">
            <v>0.2125984251968504</v>
          </cell>
          <cell r="AG6">
            <v>4</v>
          </cell>
          <cell r="AH6">
            <v>4</v>
          </cell>
          <cell r="AI6">
            <v>1</v>
          </cell>
          <cell r="AJ6">
            <v>40500</v>
          </cell>
          <cell r="AK6">
            <v>10</v>
          </cell>
          <cell r="AL6">
            <v>0</v>
          </cell>
          <cell r="AM6">
            <v>25.4</v>
          </cell>
          <cell r="AN6">
            <v>0.35433070866141736</v>
          </cell>
          <cell r="AO6">
            <v>6</v>
          </cell>
          <cell r="AP6">
            <v>0</v>
          </cell>
        </row>
        <row r="7">
          <cell r="C7" t="str">
            <v>  AHMADLI</v>
          </cell>
          <cell r="D7">
            <v>8</v>
          </cell>
          <cell r="E7">
            <v>7</v>
          </cell>
          <cell r="F7">
            <v>14</v>
          </cell>
          <cell r="G7">
            <v>33500</v>
          </cell>
          <cell r="H7">
            <v>7</v>
          </cell>
          <cell r="I7">
            <v>7</v>
          </cell>
          <cell r="J7">
            <v>2</v>
          </cell>
          <cell r="K7">
            <v>2</v>
          </cell>
          <cell r="L7">
            <v>6</v>
          </cell>
          <cell r="M7">
            <v>4</v>
          </cell>
          <cell r="N7">
            <v>6</v>
          </cell>
          <cell r="O7">
            <v>12</v>
          </cell>
          <cell r="P7">
            <v>16750</v>
          </cell>
          <cell r="Q7">
            <v>7</v>
          </cell>
          <cell r="R7">
            <v>7</v>
          </cell>
          <cell r="T7">
            <v>0</v>
          </cell>
          <cell r="U7">
            <v>0</v>
          </cell>
          <cell r="W7">
            <v>0</v>
          </cell>
          <cell r="X7">
            <v>0</v>
          </cell>
          <cell r="Y7">
            <v>0</v>
          </cell>
          <cell r="Z7">
            <v>1</v>
          </cell>
          <cell r="AA7">
            <v>0</v>
          </cell>
          <cell r="AB7">
            <v>0</v>
          </cell>
          <cell r="AC7">
            <v>1</v>
          </cell>
          <cell r="AD7">
            <v>0</v>
          </cell>
          <cell r="AE7">
            <v>24</v>
          </cell>
          <cell r="AF7">
            <v>0.33333333333333331</v>
          </cell>
          <cell r="AG7">
            <v>8</v>
          </cell>
          <cell r="AH7">
            <v>8</v>
          </cell>
          <cell r="AI7">
            <v>1</v>
          </cell>
          <cell r="AJ7">
            <v>33500</v>
          </cell>
          <cell r="AK7">
            <v>8</v>
          </cell>
          <cell r="AL7">
            <v>0</v>
          </cell>
          <cell r="AM7">
            <v>14.4</v>
          </cell>
          <cell r="AN7">
            <v>0.55555555555555558</v>
          </cell>
          <cell r="AO7">
            <v>10</v>
          </cell>
          <cell r="AP7">
            <v>0</v>
          </cell>
        </row>
        <row r="8">
          <cell r="C8" t="str">
            <v>  NASIMI</v>
          </cell>
          <cell r="D8">
            <v>4</v>
          </cell>
          <cell r="E8">
            <v>4</v>
          </cell>
          <cell r="F8">
            <v>8</v>
          </cell>
          <cell r="G8">
            <v>34000</v>
          </cell>
          <cell r="H8">
            <v>8</v>
          </cell>
          <cell r="I8">
            <v>8</v>
          </cell>
          <cell r="J8">
            <v>1</v>
          </cell>
          <cell r="K8">
            <v>1</v>
          </cell>
          <cell r="L8">
            <v>3</v>
          </cell>
          <cell r="M8">
            <v>4</v>
          </cell>
          <cell r="N8">
            <v>6</v>
          </cell>
          <cell r="O8">
            <v>12</v>
          </cell>
          <cell r="P8">
            <v>34000</v>
          </cell>
          <cell r="Q8">
            <v>11</v>
          </cell>
          <cell r="R8">
            <v>11</v>
          </cell>
          <cell r="T8">
            <v>0</v>
          </cell>
          <cell r="U8">
            <v>0</v>
          </cell>
          <cell r="W8">
            <v>0</v>
          </cell>
          <cell r="X8">
            <v>0</v>
          </cell>
          <cell r="Y8">
            <v>0</v>
          </cell>
          <cell r="Z8">
            <v>1</v>
          </cell>
          <cell r="AA8">
            <v>0</v>
          </cell>
          <cell r="AB8">
            <v>0</v>
          </cell>
          <cell r="AC8">
            <v>1</v>
          </cell>
          <cell r="AD8">
            <v>0</v>
          </cell>
          <cell r="AE8">
            <v>24</v>
          </cell>
          <cell r="AF8">
            <v>0.16666666666666666</v>
          </cell>
          <cell r="AG8">
            <v>3</v>
          </cell>
          <cell r="AH8">
            <v>3</v>
          </cell>
          <cell r="AI8">
            <v>1</v>
          </cell>
          <cell r="AJ8">
            <v>34000</v>
          </cell>
          <cell r="AK8">
            <v>9</v>
          </cell>
          <cell r="AL8">
            <v>0</v>
          </cell>
          <cell r="AM8">
            <v>14.4</v>
          </cell>
          <cell r="AN8">
            <v>0.27777777777777779</v>
          </cell>
          <cell r="AO8">
            <v>3</v>
          </cell>
          <cell r="AP8">
            <v>0</v>
          </cell>
        </row>
        <row r="9">
          <cell r="C9" t="str">
            <v>  MEMAR</v>
          </cell>
          <cell r="D9">
            <v>2</v>
          </cell>
          <cell r="E9">
            <v>2</v>
          </cell>
          <cell r="F9">
            <v>4</v>
          </cell>
          <cell r="G9">
            <v>8000</v>
          </cell>
          <cell r="H9">
            <v>3</v>
          </cell>
          <cell r="I9">
            <v>3</v>
          </cell>
          <cell r="J9">
            <v>1</v>
          </cell>
          <cell r="K9">
            <v>1</v>
          </cell>
          <cell r="L9">
            <v>3</v>
          </cell>
          <cell r="M9">
            <v>2</v>
          </cell>
          <cell r="N9">
            <v>2</v>
          </cell>
          <cell r="O9">
            <v>4</v>
          </cell>
          <cell r="P9">
            <v>8000</v>
          </cell>
          <cell r="Q9">
            <v>3</v>
          </cell>
          <cell r="R9">
            <v>3</v>
          </cell>
          <cell r="T9">
            <v>0</v>
          </cell>
          <cell r="U9">
            <v>0</v>
          </cell>
          <cell r="W9">
            <v>0</v>
          </cell>
          <cell r="X9">
            <v>0</v>
          </cell>
          <cell r="Y9">
            <v>0</v>
          </cell>
          <cell r="Z9">
            <v>1</v>
          </cell>
          <cell r="AA9">
            <v>0</v>
          </cell>
          <cell r="AB9">
            <v>0</v>
          </cell>
          <cell r="AC9">
            <v>1</v>
          </cell>
          <cell r="AD9">
            <v>0</v>
          </cell>
          <cell r="AE9">
            <v>12</v>
          </cell>
          <cell r="AF9">
            <v>0.16666666666666666</v>
          </cell>
          <cell r="AG9">
            <v>3</v>
          </cell>
          <cell r="AH9">
            <v>3</v>
          </cell>
          <cell r="AI9">
            <v>1</v>
          </cell>
          <cell r="AJ9">
            <v>8000</v>
          </cell>
          <cell r="AK9">
            <v>3</v>
          </cell>
          <cell r="AL9">
            <v>0</v>
          </cell>
          <cell r="AM9">
            <v>7.2</v>
          </cell>
          <cell r="AN9">
            <v>0.27777777777777779</v>
          </cell>
          <cell r="AO9">
            <v>3</v>
          </cell>
          <cell r="AP9">
            <v>0</v>
          </cell>
        </row>
        <row r="10">
          <cell r="C10" t="str">
            <v xml:space="preserve">  AGA NEMATULLA</v>
          </cell>
          <cell r="D10">
            <v>3</v>
          </cell>
          <cell r="E10">
            <v>3</v>
          </cell>
          <cell r="F10">
            <v>6</v>
          </cell>
          <cell r="G10">
            <v>8000</v>
          </cell>
          <cell r="H10">
            <v>3</v>
          </cell>
          <cell r="I10">
            <v>3</v>
          </cell>
          <cell r="J10">
            <v>1</v>
          </cell>
          <cell r="K10">
            <v>1</v>
          </cell>
          <cell r="L10">
            <v>3</v>
          </cell>
          <cell r="M10">
            <v>3</v>
          </cell>
          <cell r="N10">
            <v>3</v>
          </cell>
          <cell r="O10">
            <v>6</v>
          </cell>
          <cell r="P10">
            <v>8000</v>
          </cell>
          <cell r="Q10">
            <v>3</v>
          </cell>
          <cell r="R10">
            <v>3</v>
          </cell>
          <cell r="T10">
            <v>0</v>
          </cell>
          <cell r="U10">
            <v>0</v>
          </cell>
          <cell r="W10">
            <v>0</v>
          </cell>
          <cell r="X10">
            <v>0</v>
          </cell>
          <cell r="Y10">
            <v>0</v>
          </cell>
          <cell r="Z10">
            <v>1</v>
          </cell>
          <cell r="AA10">
            <v>0</v>
          </cell>
          <cell r="AB10">
            <v>0</v>
          </cell>
          <cell r="AC10">
            <v>1</v>
          </cell>
          <cell r="AD10">
            <v>0</v>
          </cell>
          <cell r="AE10">
            <v>12</v>
          </cell>
          <cell r="AF10">
            <v>0.25</v>
          </cell>
          <cell r="AG10">
            <v>5</v>
          </cell>
          <cell r="AH10">
            <v>5</v>
          </cell>
          <cell r="AI10">
            <v>1</v>
          </cell>
          <cell r="AJ10">
            <v>8000</v>
          </cell>
          <cell r="AK10">
            <v>3</v>
          </cell>
          <cell r="AL10">
            <v>0</v>
          </cell>
          <cell r="AM10">
            <v>7.2</v>
          </cell>
          <cell r="AN10">
            <v>0.41666666666666663</v>
          </cell>
          <cell r="AO10">
            <v>7</v>
          </cell>
          <cell r="AP10">
            <v>0</v>
          </cell>
        </row>
        <row r="11">
          <cell r="C11" t="str">
            <v>  SUMQAYIT</v>
          </cell>
          <cell r="D11">
            <v>5</v>
          </cell>
          <cell r="E11">
            <v>5</v>
          </cell>
          <cell r="F11">
            <v>10</v>
          </cell>
          <cell r="G11">
            <v>33000</v>
          </cell>
          <cell r="H11">
            <v>6</v>
          </cell>
          <cell r="I11">
            <v>6</v>
          </cell>
          <cell r="J11">
            <v>1</v>
          </cell>
          <cell r="K11">
            <v>1</v>
          </cell>
          <cell r="L11">
            <v>3</v>
          </cell>
          <cell r="M11">
            <v>5</v>
          </cell>
          <cell r="N11">
            <v>7</v>
          </cell>
          <cell r="O11">
            <v>14</v>
          </cell>
          <cell r="P11">
            <v>33000</v>
          </cell>
          <cell r="Q11">
            <v>10</v>
          </cell>
          <cell r="R11">
            <v>10</v>
          </cell>
          <cell r="T11">
            <v>0</v>
          </cell>
          <cell r="U11">
            <v>0</v>
          </cell>
          <cell r="W11">
            <v>0</v>
          </cell>
          <cell r="X11">
            <v>0</v>
          </cell>
          <cell r="Y11">
            <v>0</v>
          </cell>
          <cell r="Z11">
            <v>1</v>
          </cell>
          <cell r="AA11">
            <v>0</v>
          </cell>
          <cell r="AB11">
            <v>0</v>
          </cell>
          <cell r="AC11">
            <v>1</v>
          </cell>
          <cell r="AD11">
            <v>0</v>
          </cell>
          <cell r="AE11">
            <v>12</v>
          </cell>
          <cell r="AF11">
            <v>0.41666666666666669</v>
          </cell>
          <cell r="AG11">
            <v>9</v>
          </cell>
          <cell r="AH11">
            <v>9</v>
          </cell>
          <cell r="AI11">
            <v>1</v>
          </cell>
          <cell r="AJ11">
            <v>33000</v>
          </cell>
          <cell r="AK11">
            <v>7</v>
          </cell>
          <cell r="AL11">
            <v>0</v>
          </cell>
          <cell r="AM11">
            <v>7.2</v>
          </cell>
          <cell r="AN11">
            <v>0.69444444444444442</v>
          </cell>
          <cell r="AO11">
            <v>12</v>
          </cell>
          <cell r="AP11">
            <v>0</v>
          </cell>
        </row>
        <row r="12">
          <cell r="C12" t="str">
            <v>  AZNEFT</v>
          </cell>
          <cell r="D12">
            <v>8</v>
          </cell>
          <cell r="E12">
            <v>7</v>
          </cell>
          <cell r="F12">
            <v>14</v>
          </cell>
          <cell r="G12">
            <v>49500</v>
          </cell>
          <cell r="H12">
            <v>10</v>
          </cell>
          <cell r="I12">
            <v>10</v>
          </cell>
          <cell r="J12">
            <v>2</v>
          </cell>
          <cell r="K12">
            <v>2</v>
          </cell>
          <cell r="L12">
            <v>6</v>
          </cell>
          <cell r="M12">
            <v>4</v>
          </cell>
          <cell r="N12">
            <v>6</v>
          </cell>
          <cell r="O12">
            <v>12</v>
          </cell>
          <cell r="P12">
            <v>24750</v>
          </cell>
          <cell r="Q12">
            <v>9</v>
          </cell>
          <cell r="R12">
            <v>9</v>
          </cell>
          <cell r="T12">
            <v>0</v>
          </cell>
          <cell r="U12">
            <v>0</v>
          </cell>
          <cell r="W12">
            <v>0</v>
          </cell>
          <cell r="X12">
            <v>0</v>
          </cell>
          <cell r="Y12">
            <v>0</v>
          </cell>
          <cell r="Z12">
            <v>1</v>
          </cell>
          <cell r="AA12">
            <v>0</v>
          </cell>
          <cell r="AB12">
            <v>0</v>
          </cell>
          <cell r="AC12">
            <v>1</v>
          </cell>
          <cell r="AD12">
            <v>0</v>
          </cell>
          <cell r="AE12">
            <v>24</v>
          </cell>
          <cell r="AF12">
            <v>0.33333333333333331</v>
          </cell>
          <cell r="AG12">
            <v>8</v>
          </cell>
          <cell r="AH12">
            <v>8</v>
          </cell>
          <cell r="AI12">
            <v>1</v>
          </cell>
          <cell r="AJ12">
            <v>49500</v>
          </cell>
          <cell r="AK12">
            <v>11</v>
          </cell>
          <cell r="AL12">
            <v>0</v>
          </cell>
          <cell r="AM12">
            <v>14.4</v>
          </cell>
          <cell r="AN12">
            <v>0.55555555555555558</v>
          </cell>
          <cell r="AO12">
            <v>10</v>
          </cell>
          <cell r="AP12">
            <v>0</v>
          </cell>
        </row>
        <row r="13">
          <cell r="C13" t="str">
            <v>  NARIMANOV</v>
          </cell>
          <cell r="D13">
            <v>2</v>
          </cell>
          <cell r="E13">
            <v>2</v>
          </cell>
          <cell r="F13">
            <v>4</v>
          </cell>
          <cell r="G13">
            <v>22000</v>
          </cell>
          <cell r="H13">
            <v>4</v>
          </cell>
          <cell r="I13">
            <v>4</v>
          </cell>
          <cell r="J13">
            <v>1</v>
          </cell>
          <cell r="K13">
            <v>1</v>
          </cell>
          <cell r="L13">
            <v>3</v>
          </cell>
          <cell r="M13">
            <v>2</v>
          </cell>
          <cell r="N13">
            <v>2</v>
          </cell>
          <cell r="O13">
            <v>4</v>
          </cell>
          <cell r="P13">
            <v>22000</v>
          </cell>
          <cell r="Q13">
            <v>8</v>
          </cell>
          <cell r="R13">
            <v>8</v>
          </cell>
          <cell r="T13">
            <v>0</v>
          </cell>
          <cell r="U13">
            <v>0</v>
          </cell>
          <cell r="W13">
            <v>0</v>
          </cell>
          <cell r="X13">
            <v>0</v>
          </cell>
          <cell r="Y13">
            <v>0</v>
          </cell>
          <cell r="Z13">
            <v>1</v>
          </cell>
          <cell r="AA13">
            <v>0</v>
          </cell>
          <cell r="AB13">
            <v>0</v>
          </cell>
          <cell r="AC13">
            <v>1</v>
          </cell>
          <cell r="AD13">
            <v>0</v>
          </cell>
          <cell r="AE13">
            <v>12</v>
          </cell>
          <cell r="AF13">
            <v>0.16666666666666666</v>
          </cell>
          <cell r="AG13">
            <v>3</v>
          </cell>
          <cell r="AH13">
            <v>3</v>
          </cell>
          <cell r="AI13">
            <v>1</v>
          </cell>
          <cell r="AJ13">
            <v>22000</v>
          </cell>
          <cell r="AK13">
            <v>5</v>
          </cell>
          <cell r="AL13">
            <v>0</v>
          </cell>
          <cell r="AM13">
            <v>7.2</v>
          </cell>
          <cell r="AN13">
            <v>0.27777777777777779</v>
          </cell>
          <cell r="AO13">
            <v>3</v>
          </cell>
          <cell r="AP13">
            <v>0</v>
          </cell>
        </row>
        <row r="14">
          <cell r="C14" t="str">
            <v>  AZADLIQ</v>
          </cell>
          <cell r="D14">
            <v>1</v>
          </cell>
          <cell r="E14">
            <v>1</v>
          </cell>
          <cell r="F14">
            <v>2</v>
          </cell>
          <cell r="G14">
            <v>3000</v>
          </cell>
          <cell r="H14">
            <v>2</v>
          </cell>
          <cell r="I14">
            <v>2</v>
          </cell>
          <cell r="J14">
            <v>1</v>
          </cell>
          <cell r="K14">
            <v>1</v>
          </cell>
          <cell r="L14">
            <v>3</v>
          </cell>
          <cell r="M14">
            <v>1</v>
          </cell>
          <cell r="N14">
            <v>1</v>
          </cell>
          <cell r="O14">
            <v>2</v>
          </cell>
          <cell r="P14">
            <v>3000</v>
          </cell>
          <cell r="Q14">
            <v>2</v>
          </cell>
          <cell r="R14">
            <v>2</v>
          </cell>
          <cell r="T14">
            <v>0</v>
          </cell>
          <cell r="U14">
            <v>0</v>
          </cell>
          <cell r="W14">
            <v>0</v>
          </cell>
          <cell r="X14">
            <v>0</v>
          </cell>
          <cell r="Y14">
            <v>0</v>
          </cell>
          <cell r="Z14">
            <v>1</v>
          </cell>
          <cell r="AA14">
            <v>0</v>
          </cell>
          <cell r="AB14">
            <v>0</v>
          </cell>
          <cell r="AC14">
            <v>1</v>
          </cell>
          <cell r="AD14">
            <v>0</v>
          </cell>
          <cell r="AE14">
            <v>12</v>
          </cell>
          <cell r="AF14">
            <v>8.3333333333333329E-2</v>
          </cell>
          <cell r="AG14">
            <v>1</v>
          </cell>
          <cell r="AH14">
            <v>1</v>
          </cell>
          <cell r="AI14">
            <v>1</v>
          </cell>
          <cell r="AJ14">
            <v>3000</v>
          </cell>
          <cell r="AK14">
            <v>2</v>
          </cell>
          <cell r="AL14">
            <v>0</v>
          </cell>
          <cell r="AM14">
            <v>7.2</v>
          </cell>
          <cell r="AN14">
            <v>0.1388888888888889</v>
          </cell>
          <cell r="AO14">
            <v>1</v>
          </cell>
          <cell r="AP14">
            <v>0</v>
          </cell>
        </row>
        <row r="15">
          <cell r="C15" t="str">
            <v>  MXD</v>
          </cell>
          <cell r="D15">
            <v>1</v>
          </cell>
          <cell r="E15">
            <v>1</v>
          </cell>
          <cell r="F15">
            <v>2</v>
          </cell>
          <cell r="G15">
            <v>1400</v>
          </cell>
          <cell r="H15">
            <v>1</v>
          </cell>
          <cell r="I15">
            <v>1</v>
          </cell>
          <cell r="J15">
            <v>1</v>
          </cell>
          <cell r="K15">
            <v>1</v>
          </cell>
          <cell r="L15">
            <v>3</v>
          </cell>
          <cell r="M15">
            <v>1</v>
          </cell>
          <cell r="N15">
            <v>1</v>
          </cell>
          <cell r="O15">
            <v>2</v>
          </cell>
          <cell r="P15">
            <v>1400</v>
          </cell>
          <cell r="Q15">
            <v>1</v>
          </cell>
          <cell r="R15">
            <v>1</v>
          </cell>
          <cell r="T15">
            <v>0</v>
          </cell>
          <cell r="U15">
            <v>0</v>
          </cell>
          <cell r="W15">
            <v>0</v>
          </cell>
          <cell r="X15">
            <v>0</v>
          </cell>
          <cell r="Y15">
            <v>0</v>
          </cell>
          <cell r="Z15">
            <v>1</v>
          </cell>
          <cell r="AA15">
            <v>0</v>
          </cell>
          <cell r="AB15">
            <v>0</v>
          </cell>
          <cell r="AC15">
            <v>1</v>
          </cell>
          <cell r="AD15">
            <v>0</v>
          </cell>
          <cell r="AE15">
            <v>10</v>
          </cell>
          <cell r="AF15">
            <v>0.1</v>
          </cell>
          <cell r="AG15">
            <v>2</v>
          </cell>
          <cell r="AH15">
            <v>2</v>
          </cell>
          <cell r="AI15">
            <v>1</v>
          </cell>
          <cell r="AJ15">
            <v>1400</v>
          </cell>
          <cell r="AK15">
            <v>1</v>
          </cell>
          <cell r="AL15">
            <v>0</v>
          </cell>
          <cell r="AM15">
            <v>6</v>
          </cell>
          <cell r="AN15">
            <v>0.16666666666666666</v>
          </cell>
          <cell r="AO15">
            <v>2</v>
          </cell>
          <cell r="AP15">
            <v>0</v>
          </cell>
        </row>
        <row r="16">
          <cell r="C16" t="str">
            <v>  GANCA</v>
          </cell>
          <cell r="D16">
            <v>42</v>
          </cell>
          <cell r="E16">
            <v>11</v>
          </cell>
          <cell r="F16">
            <v>22</v>
          </cell>
          <cell r="G16">
            <v>155300</v>
          </cell>
          <cell r="H16">
            <v>14</v>
          </cell>
          <cell r="I16">
            <v>14</v>
          </cell>
          <cell r="J16">
            <v>9</v>
          </cell>
          <cell r="K16">
            <v>5</v>
          </cell>
          <cell r="L16">
            <v>15</v>
          </cell>
          <cell r="M16">
            <v>4.666666666666667</v>
          </cell>
          <cell r="N16">
            <v>5</v>
          </cell>
          <cell r="O16">
            <v>10</v>
          </cell>
          <cell r="P16">
            <v>17255.555555555555</v>
          </cell>
          <cell r="Q16">
            <v>12</v>
          </cell>
          <cell r="R16">
            <v>12</v>
          </cell>
          <cell r="T16">
            <v>0</v>
          </cell>
          <cell r="U16">
            <v>0</v>
          </cell>
          <cell r="W16">
            <v>0</v>
          </cell>
          <cell r="X16">
            <v>0</v>
          </cell>
          <cell r="Y16">
            <v>0</v>
          </cell>
          <cell r="Z16">
            <v>1</v>
          </cell>
          <cell r="AA16">
            <v>0</v>
          </cell>
          <cell r="AB16">
            <v>0</v>
          </cell>
          <cell r="AC16">
            <v>1</v>
          </cell>
          <cell r="AD16">
            <v>0</v>
          </cell>
          <cell r="AE16">
            <v>90.833333333333329</v>
          </cell>
          <cell r="AF16">
            <v>0.46238532110091746</v>
          </cell>
          <cell r="AG16">
            <v>10</v>
          </cell>
          <cell r="AH16">
            <v>10</v>
          </cell>
          <cell r="AI16">
            <v>1</v>
          </cell>
          <cell r="AJ16">
            <v>155300</v>
          </cell>
          <cell r="AK16">
            <v>14</v>
          </cell>
          <cell r="AL16">
            <v>0</v>
          </cell>
          <cell r="AM16">
            <v>54.5</v>
          </cell>
          <cell r="AN16">
            <v>0.77064220183486243</v>
          </cell>
          <cell r="AO16">
            <v>10</v>
          </cell>
          <cell r="AP16">
            <v>0</v>
          </cell>
        </row>
        <row r="17">
          <cell r="C17" t="str">
            <v>  TOVUZ</v>
          </cell>
          <cell r="D17">
            <v>38</v>
          </cell>
          <cell r="E17">
            <v>10</v>
          </cell>
          <cell r="F17">
            <v>20</v>
          </cell>
          <cell r="G17">
            <v>89320</v>
          </cell>
          <cell r="H17">
            <v>12</v>
          </cell>
          <cell r="I17">
            <v>12</v>
          </cell>
          <cell r="J17">
            <v>6</v>
          </cell>
          <cell r="K17">
            <v>4</v>
          </cell>
          <cell r="L17">
            <v>12</v>
          </cell>
          <cell r="M17">
            <v>6.333333333333333</v>
          </cell>
          <cell r="N17">
            <v>11</v>
          </cell>
          <cell r="O17">
            <v>22</v>
          </cell>
          <cell r="P17">
            <v>14886.666666666666</v>
          </cell>
          <cell r="Q17">
            <v>10</v>
          </cell>
          <cell r="R17">
            <v>10</v>
          </cell>
          <cell r="T17">
            <v>0</v>
          </cell>
          <cell r="U17">
            <v>0</v>
          </cell>
          <cell r="W17">
            <v>0</v>
          </cell>
          <cell r="X17">
            <v>0</v>
          </cell>
          <cell r="Y17">
            <v>0</v>
          </cell>
          <cell r="Z17">
            <v>1</v>
          </cell>
          <cell r="AA17">
            <v>0</v>
          </cell>
          <cell r="AB17">
            <v>0</v>
          </cell>
          <cell r="AC17">
            <v>1</v>
          </cell>
          <cell r="AD17">
            <v>0</v>
          </cell>
          <cell r="AE17">
            <v>60.499999999999993</v>
          </cell>
          <cell r="AF17">
            <v>0.62809917355371914</v>
          </cell>
          <cell r="AG17">
            <v>14</v>
          </cell>
          <cell r="AH17">
            <v>14</v>
          </cell>
          <cell r="AI17">
            <v>1</v>
          </cell>
          <cell r="AJ17">
            <v>89320</v>
          </cell>
          <cell r="AK17">
            <v>12</v>
          </cell>
          <cell r="AL17">
            <v>0</v>
          </cell>
          <cell r="AM17">
            <v>36.299999999999997</v>
          </cell>
          <cell r="AN17">
            <v>1.0468319559228652</v>
          </cell>
          <cell r="AO17">
            <v>14</v>
          </cell>
          <cell r="AP17">
            <v>0</v>
          </cell>
        </row>
        <row r="18">
          <cell r="C18" t="str">
            <v>  MINGACEVIR</v>
          </cell>
          <cell r="D18">
            <v>12</v>
          </cell>
          <cell r="E18">
            <v>4</v>
          </cell>
          <cell r="F18">
            <v>8</v>
          </cell>
          <cell r="G18">
            <v>30800</v>
          </cell>
          <cell r="H18">
            <v>5</v>
          </cell>
          <cell r="I18">
            <v>5</v>
          </cell>
          <cell r="J18">
            <v>5</v>
          </cell>
          <cell r="K18">
            <v>3</v>
          </cell>
          <cell r="L18">
            <v>9</v>
          </cell>
          <cell r="M18">
            <v>2.4</v>
          </cell>
          <cell r="N18">
            <v>3</v>
          </cell>
          <cell r="O18">
            <v>6</v>
          </cell>
          <cell r="P18">
            <v>6160</v>
          </cell>
          <cell r="Q18">
            <v>4</v>
          </cell>
          <cell r="R18">
            <v>4</v>
          </cell>
          <cell r="T18">
            <v>0</v>
          </cell>
          <cell r="U18">
            <v>0</v>
          </cell>
          <cell r="W18">
            <v>0</v>
          </cell>
          <cell r="X18">
            <v>0</v>
          </cell>
          <cell r="Y18">
            <v>0</v>
          </cell>
          <cell r="Z18">
            <v>1</v>
          </cell>
          <cell r="AA18">
            <v>0</v>
          </cell>
          <cell r="AB18">
            <v>0</v>
          </cell>
          <cell r="AC18">
            <v>1</v>
          </cell>
          <cell r="AD18">
            <v>0</v>
          </cell>
          <cell r="AE18">
            <v>44.833333333333336</v>
          </cell>
          <cell r="AF18">
            <v>0.26765799256505574</v>
          </cell>
          <cell r="AG18">
            <v>5</v>
          </cell>
          <cell r="AH18">
            <v>5</v>
          </cell>
          <cell r="AI18">
            <v>1</v>
          </cell>
          <cell r="AJ18">
            <v>30800</v>
          </cell>
          <cell r="AK18">
            <v>5</v>
          </cell>
          <cell r="AL18">
            <v>0</v>
          </cell>
          <cell r="AM18">
            <v>26.9</v>
          </cell>
          <cell r="AN18">
            <v>0.44609665427509299</v>
          </cell>
          <cell r="AO18">
            <v>5</v>
          </cell>
          <cell r="AP18">
            <v>0</v>
          </cell>
        </row>
        <row r="19">
          <cell r="C19" t="str">
            <v>  ZAQATALA</v>
          </cell>
          <cell r="D19">
            <v>12</v>
          </cell>
          <cell r="E19">
            <v>4</v>
          </cell>
          <cell r="F19">
            <v>8</v>
          </cell>
          <cell r="G19">
            <v>28850</v>
          </cell>
          <cell r="H19">
            <v>4</v>
          </cell>
          <cell r="I19">
            <v>4</v>
          </cell>
          <cell r="J19">
            <v>4</v>
          </cell>
          <cell r="K19">
            <v>2</v>
          </cell>
          <cell r="L19">
            <v>6</v>
          </cell>
          <cell r="M19">
            <v>3</v>
          </cell>
          <cell r="N19">
            <v>3</v>
          </cell>
          <cell r="O19">
            <v>6</v>
          </cell>
          <cell r="P19">
            <v>7212.5</v>
          </cell>
          <cell r="Q19">
            <v>6</v>
          </cell>
          <cell r="R19">
            <v>6</v>
          </cell>
          <cell r="T19">
            <v>0</v>
          </cell>
          <cell r="U19">
            <v>0</v>
          </cell>
          <cell r="W19">
            <v>0</v>
          </cell>
          <cell r="X19">
            <v>0</v>
          </cell>
          <cell r="Y19">
            <v>0</v>
          </cell>
          <cell r="Z19">
            <v>1</v>
          </cell>
          <cell r="AA19">
            <v>0</v>
          </cell>
          <cell r="AB19">
            <v>0</v>
          </cell>
          <cell r="AC19">
            <v>1</v>
          </cell>
          <cell r="AD19">
            <v>0</v>
          </cell>
          <cell r="AE19">
            <v>50.666666666666671</v>
          </cell>
          <cell r="AF19">
            <v>0.23684210526315788</v>
          </cell>
          <cell r="AG19">
            <v>3</v>
          </cell>
          <cell r="AH19">
            <v>3</v>
          </cell>
          <cell r="AI19">
            <v>1</v>
          </cell>
          <cell r="AJ19">
            <v>28850</v>
          </cell>
          <cell r="AK19">
            <v>4</v>
          </cell>
          <cell r="AL19">
            <v>0</v>
          </cell>
          <cell r="AM19">
            <v>30.400000000000006</v>
          </cell>
          <cell r="AN19">
            <v>0.39473684210526311</v>
          </cell>
          <cell r="AO19">
            <v>3</v>
          </cell>
          <cell r="AP19">
            <v>0</v>
          </cell>
        </row>
        <row r="20">
          <cell r="C20" t="str">
            <v>  BARDA</v>
          </cell>
          <cell r="D20">
            <v>23</v>
          </cell>
          <cell r="E20">
            <v>7</v>
          </cell>
          <cell r="F20">
            <v>14</v>
          </cell>
          <cell r="G20">
            <v>35000</v>
          </cell>
          <cell r="H20">
            <v>6</v>
          </cell>
          <cell r="I20">
            <v>6</v>
          </cell>
          <cell r="J20">
            <v>6</v>
          </cell>
          <cell r="K20">
            <v>4</v>
          </cell>
          <cell r="L20">
            <v>12</v>
          </cell>
          <cell r="M20">
            <v>3.8333333333333335</v>
          </cell>
          <cell r="N20">
            <v>4</v>
          </cell>
          <cell r="O20">
            <v>8</v>
          </cell>
          <cell r="P20">
            <v>5833.333333333333</v>
          </cell>
          <cell r="Q20">
            <v>2</v>
          </cell>
          <cell r="R20">
            <v>2</v>
          </cell>
          <cell r="T20">
            <v>0</v>
          </cell>
          <cell r="U20">
            <v>0</v>
          </cell>
          <cell r="W20">
            <v>0</v>
          </cell>
          <cell r="X20">
            <v>0</v>
          </cell>
          <cell r="Y20">
            <v>0</v>
          </cell>
          <cell r="Z20">
            <v>1</v>
          </cell>
          <cell r="AA20">
            <v>0</v>
          </cell>
          <cell r="AB20">
            <v>0</v>
          </cell>
          <cell r="AC20">
            <v>1</v>
          </cell>
          <cell r="AD20">
            <v>0</v>
          </cell>
          <cell r="AE20">
            <v>62</v>
          </cell>
          <cell r="AF20">
            <v>0.37096774193548387</v>
          </cell>
          <cell r="AG20">
            <v>8</v>
          </cell>
          <cell r="AH20">
            <v>8</v>
          </cell>
          <cell r="AI20">
            <v>1</v>
          </cell>
          <cell r="AJ20">
            <v>35000</v>
          </cell>
          <cell r="AK20">
            <v>6</v>
          </cell>
          <cell r="AL20">
            <v>0</v>
          </cell>
          <cell r="AM20">
            <v>37.200000000000003</v>
          </cell>
          <cell r="AN20">
            <v>0.61827956989247312</v>
          </cell>
          <cell r="AO20">
            <v>8</v>
          </cell>
          <cell r="AP20">
            <v>0</v>
          </cell>
        </row>
        <row r="21">
          <cell r="C21" t="str">
            <v>  LANKARAN</v>
          </cell>
          <cell r="D21">
            <v>31</v>
          </cell>
          <cell r="E21">
            <v>9</v>
          </cell>
          <cell r="F21">
            <v>18</v>
          </cell>
          <cell r="G21">
            <v>107800</v>
          </cell>
          <cell r="H21">
            <v>13</v>
          </cell>
          <cell r="I21">
            <v>13</v>
          </cell>
          <cell r="J21">
            <v>5</v>
          </cell>
          <cell r="K21">
            <v>3</v>
          </cell>
          <cell r="L21">
            <v>9</v>
          </cell>
          <cell r="M21">
            <v>6.2</v>
          </cell>
          <cell r="N21">
            <v>10</v>
          </cell>
          <cell r="O21">
            <v>20</v>
          </cell>
          <cell r="P21">
            <v>21560</v>
          </cell>
          <cell r="Q21">
            <v>13</v>
          </cell>
          <cell r="R21">
            <v>13</v>
          </cell>
          <cell r="T21">
            <v>0</v>
          </cell>
          <cell r="U21">
            <v>0</v>
          </cell>
          <cell r="W21">
            <v>0</v>
          </cell>
          <cell r="X21">
            <v>0</v>
          </cell>
          <cell r="Y21">
            <v>0</v>
          </cell>
          <cell r="Z21">
            <v>1</v>
          </cell>
          <cell r="AA21">
            <v>0</v>
          </cell>
          <cell r="AB21">
            <v>0</v>
          </cell>
          <cell r="AC21">
            <v>1</v>
          </cell>
          <cell r="AD21">
            <v>0</v>
          </cell>
          <cell r="AE21">
            <v>58.5</v>
          </cell>
          <cell r="AF21">
            <v>0.52991452991452992</v>
          </cell>
          <cell r="AG21">
            <v>12</v>
          </cell>
          <cell r="AH21">
            <v>12</v>
          </cell>
          <cell r="AI21">
            <v>1</v>
          </cell>
          <cell r="AJ21">
            <v>107800</v>
          </cell>
          <cell r="AK21">
            <v>13</v>
          </cell>
          <cell r="AL21">
            <v>0</v>
          </cell>
          <cell r="AM21">
            <v>35.1</v>
          </cell>
          <cell r="AN21">
            <v>0.88319088319088312</v>
          </cell>
          <cell r="AO21">
            <v>12</v>
          </cell>
          <cell r="AP21">
            <v>0</v>
          </cell>
        </row>
        <row r="22">
          <cell r="C22" t="str">
            <v>  CALILABAD</v>
          </cell>
          <cell r="D22">
            <v>21</v>
          </cell>
          <cell r="E22">
            <v>6</v>
          </cell>
          <cell r="F22">
            <v>12</v>
          </cell>
          <cell r="G22">
            <v>76800</v>
          </cell>
          <cell r="H22">
            <v>11</v>
          </cell>
          <cell r="I22">
            <v>11</v>
          </cell>
          <cell r="J22">
            <v>5</v>
          </cell>
          <cell r="K22">
            <v>3</v>
          </cell>
          <cell r="L22">
            <v>9</v>
          </cell>
          <cell r="M22">
            <v>4.2</v>
          </cell>
          <cell r="N22">
            <v>6</v>
          </cell>
          <cell r="O22">
            <v>12</v>
          </cell>
          <cell r="P22">
            <v>15360</v>
          </cell>
          <cell r="Q22">
            <v>11</v>
          </cell>
          <cell r="R22">
            <v>11</v>
          </cell>
          <cell r="T22">
            <v>0</v>
          </cell>
          <cell r="U22">
            <v>0</v>
          </cell>
          <cell r="W22">
            <v>0</v>
          </cell>
          <cell r="X22">
            <v>0</v>
          </cell>
          <cell r="Y22">
            <v>0</v>
          </cell>
          <cell r="Z22">
            <v>1</v>
          </cell>
          <cell r="AA22">
            <v>0</v>
          </cell>
          <cell r="AB22">
            <v>0</v>
          </cell>
          <cell r="AC22">
            <v>1</v>
          </cell>
          <cell r="AD22">
            <v>0</v>
          </cell>
          <cell r="AE22">
            <v>43.833333333333329</v>
          </cell>
          <cell r="AF22">
            <v>0.47908745247148293</v>
          </cell>
          <cell r="AG22">
            <v>11</v>
          </cell>
          <cell r="AH22">
            <v>11</v>
          </cell>
          <cell r="AI22">
            <v>1</v>
          </cell>
          <cell r="AJ22">
            <v>76800</v>
          </cell>
          <cell r="AK22">
            <v>11</v>
          </cell>
          <cell r="AL22">
            <v>0</v>
          </cell>
          <cell r="AM22">
            <v>26.299999999999997</v>
          </cell>
          <cell r="AN22">
            <v>0.79847908745247154</v>
          </cell>
          <cell r="AO22">
            <v>11</v>
          </cell>
          <cell r="AP22">
            <v>0</v>
          </cell>
        </row>
        <row r="23">
          <cell r="C23" t="str">
            <v>  QAX</v>
          </cell>
          <cell r="D23">
            <v>12</v>
          </cell>
          <cell r="E23">
            <v>4</v>
          </cell>
          <cell r="F23">
            <v>8</v>
          </cell>
          <cell r="G23">
            <v>19700</v>
          </cell>
          <cell r="H23">
            <v>2</v>
          </cell>
          <cell r="I23">
            <v>2</v>
          </cell>
          <cell r="J23">
            <v>4</v>
          </cell>
          <cell r="K23">
            <v>2</v>
          </cell>
          <cell r="L23">
            <v>6</v>
          </cell>
          <cell r="M23">
            <v>3</v>
          </cell>
          <cell r="N23">
            <v>3</v>
          </cell>
          <cell r="O23">
            <v>6</v>
          </cell>
          <cell r="P23">
            <v>4925</v>
          </cell>
          <cell r="Q23">
            <v>1</v>
          </cell>
          <cell r="R23">
            <v>1</v>
          </cell>
          <cell r="T23">
            <v>0</v>
          </cell>
          <cell r="U23">
            <v>0</v>
          </cell>
          <cell r="W23">
            <v>0</v>
          </cell>
          <cell r="X23">
            <v>0</v>
          </cell>
          <cell r="Y23">
            <v>0</v>
          </cell>
          <cell r="Z23">
            <v>1</v>
          </cell>
          <cell r="AA23">
            <v>0</v>
          </cell>
          <cell r="AB23">
            <v>0</v>
          </cell>
          <cell r="AC23">
            <v>1</v>
          </cell>
          <cell r="AD23">
            <v>0</v>
          </cell>
          <cell r="AE23">
            <v>44</v>
          </cell>
          <cell r="AF23">
            <v>0.27272727272727271</v>
          </cell>
          <cell r="AG23">
            <v>6</v>
          </cell>
          <cell r="AH23">
            <v>6</v>
          </cell>
          <cell r="AI23">
            <v>1</v>
          </cell>
          <cell r="AJ23">
            <v>19700</v>
          </cell>
          <cell r="AK23">
            <v>2</v>
          </cell>
          <cell r="AL23">
            <v>0</v>
          </cell>
          <cell r="AM23">
            <v>26.4</v>
          </cell>
          <cell r="AN23">
            <v>0.45454545454545459</v>
          </cell>
          <cell r="AO23">
            <v>6</v>
          </cell>
          <cell r="AP23">
            <v>0</v>
          </cell>
        </row>
        <row r="24">
          <cell r="C24" t="str">
            <v>  SABIRABAD</v>
          </cell>
          <cell r="D24">
            <v>14</v>
          </cell>
          <cell r="E24">
            <v>5</v>
          </cell>
          <cell r="F24">
            <v>10</v>
          </cell>
          <cell r="G24">
            <v>47500</v>
          </cell>
          <cell r="H24">
            <v>9</v>
          </cell>
          <cell r="I24">
            <v>9</v>
          </cell>
          <cell r="J24">
            <v>6</v>
          </cell>
          <cell r="K24">
            <v>4</v>
          </cell>
          <cell r="L24">
            <v>12</v>
          </cell>
          <cell r="M24">
            <v>2.3333333333333335</v>
          </cell>
          <cell r="N24">
            <v>1</v>
          </cell>
          <cell r="O24">
            <v>2</v>
          </cell>
          <cell r="P24">
            <v>7916.666666666667</v>
          </cell>
          <cell r="Q24">
            <v>7</v>
          </cell>
          <cell r="R24">
            <v>7</v>
          </cell>
          <cell r="T24">
            <v>0</v>
          </cell>
          <cell r="U24">
            <v>0</v>
          </cell>
          <cell r="W24">
            <v>0</v>
          </cell>
          <cell r="X24">
            <v>0</v>
          </cell>
          <cell r="Y24">
            <v>0</v>
          </cell>
          <cell r="Z24">
            <v>1</v>
          </cell>
          <cell r="AA24">
            <v>0</v>
          </cell>
          <cell r="AB24">
            <v>0</v>
          </cell>
          <cell r="AC24">
            <v>1</v>
          </cell>
          <cell r="AD24">
            <v>0</v>
          </cell>
          <cell r="AE24">
            <v>66</v>
          </cell>
          <cell r="AF24">
            <v>0.21212121212121213</v>
          </cell>
          <cell r="AG24">
            <v>2</v>
          </cell>
          <cell r="AH24">
            <v>2</v>
          </cell>
          <cell r="AI24">
            <v>1</v>
          </cell>
          <cell r="AJ24">
            <v>47500</v>
          </cell>
          <cell r="AK24">
            <v>9</v>
          </cell>
          <cell r="AL24">
            <v>0</v>
          </cell>
          <cell r="AM24">
            <v>39.6</v>
          </cell>
          <cell r="AN24">
            <v>0.35353535353535354</v>
          </cell>
          <cell r="AO24">
            <v>2</v>
          </cell>
          <cell r="AP24">
            <v>0</v>
          </cell>
        </row>
        <row r="25">
          <cell r="C25" t="str">
            <v>  MASALLI</v>
          </cell>
          <cell r="D25">
            <v>7</v>
          </cell>
          <cell r="E25">
            <v>1</v>
          </cell>
          <cell r="F25">
            <v>2</v>
          </cell>
          <cell r="G25">
            <v>26000</v>
          </cell>
          <cell r="H25">
            <v>3</v>
          </cell>
          <cell r="I25">
            <v>3</v>
          </cell>
          <cell r="J25">
            <v>3</v>
          </cell>
          <cell r="K25">
            <v>1</v>
          </cell>
          <cell r="L25">
            <v>3</v>
          </cell>
          <cell r="M25">
            <v>2.3333333333333335</v>
          </cell>
          <cell r="N25">
            <v>1</v>
          </cell>
          <cell r="O25">
            <v>2</v>
          </cell>
          <cell r="P25">
            <v>8666.6666666666661</v>
          </cell>
          <cell r="Q25">
            <v>8</v>
          </cell>
          <cell r="R25">
            <v>8</v>
          </cell>
          <cell r="T25">
            <v>0</v>
          </cell>
          <cell r="U25">
            <v>0</v>
          </cell>
          <cell r="W25">
            <v>0</v>
          </cell>
          <cell r="X25">
            <v>0</v>
          </cell>
          <cell r="Y25">
            <v>0</v>
          </cell>
          <cell r="Z25">
            <v>1</v>
          </cell>
          <cell r="AA25">
            <v>0</v>
          </cell>
          <cell r="AB25">
            <v>0</v>
          </cell>
          <cell r="AC25">
            <v>1</v>
          </cell>
          <cell r="AD25">
            <v>0</v>
          </cell>
          <cell r="AE25">
            <v>41.5</v>
          </cell>
          <cell r="AF25">
            <v>0.16867469879518071</v>
          </cell>
          <cell r="AG25">
            <v>1</v>
          </cell>
          <cell r="AH25">
            <v>1</v>
          </cell>
          <cell r="AI25">
            <v>1</v>
          </cell>
          <cell r="AJ25">
            <v>26000</v>
          </cell>
          <cell r="AK25">
            <v>3</v>
          </cell>
          <cell r="AL25">
            <v>0</v>
          </cell>
          <cell r="AM25">
            <v>24.9</v>
          </cell>
          <cell r="AN25">
            <v>0.28112449799196787</v>
          </cell>
          <cell r="AO25">
            <v>1</v>
          </cell>
          <cell r="AP25">
            <v>0</v>
          </cell>
        </row>
        <row r="26">
          <cell r="C26" t="str">
            <v>  QUBA</v>
          </cell>
          <cell r="D26">
            <v>23</v>
          </cell>
          <cell r="E26">
            <v>7</v>
          </cell>
          <cell r="F26">
            <v>14</v>
          </cell>
          <cell r="G26">
            <v>39700</v>
          </cell>
          <cell r="H26">
            <v>7</v>
          </cell>
          <cell r="I26">
            <v>7</v>
          </cell>
          <cell r="J26">
            <v>6</v>
          </cell>
          <cell r="K26">
            <v>4</v>
          </cell>
          <cell r="L26">
            <v>12</v>
          </cell>
          <cell r="M26">
            <v>3.8333333333333335</v>
          </cell>
          <cell r="N26">
            <v>8</v>
          </cell>
          <cell r="O26">
            <v>16</v>
          </cell>
          <cell r="P26">
            <v>6616.666666666667</v>
          </cell>
          <cell r="Q26">
            <v>5</v>
          </cell>
          <cell r="R26">
            <v>5</v>
          </cell>
          <cell r="T26">
            <v>0</v>
          </cell>
          <cell r="U26">
            <v>0</v>
          </cell>
          <cell r="W26">
            <v>0</v>
          </cell>
          <cell r="X26">
            <v>0</v>
          </cell>
          <cell r="Y26">
            <v>0</v>
          </cell>
          <cell r="Z26">
            <v>1</v>
          </cell>
          <cell r="AA26">
            <v>0</v>
          </cell>
          <cell r="AB26">
            <v>0</v>
          </cell>
          <cell r="AC26">
            <v>1</v>
          </cell>
          <cell r="AD26">
            <v>0</v>
          </cell>
          <cell r="AE26">
            <v>50.166666666666664</v>
          </cell>
          <cell r="AF26">
            <v>0.4584717607973422</v>
          </cell>
          <cell r="AG26">
            <v>9</v>
          </cell>
          <cell r="AH26">
            <v>9</v>
          </cell>
          <cell r="AI26">
            <v>1</v>
          </cell>
          <cell r="AJ26">
            <v>39700</v>
          </cell>
          <cell r="AK26">
            <v>7</v>
          </cell>
          <cell r="AL26">
            <v>0</v>
          </cell>
          <cell r="AM26">
            <v>30.099999999999998</v>
          </cell>
          <cell r="AN26">
            <v>0.76411960132890366</v>
          </cell>
          <cell r="AO26">
            <v>9</v>
          </cell>
          <cell r="AP26">
            <v>0</v>
          </cell>
        </row>
        <row r="27">
          <cell r="C27" t="str">
            <v>  SIRVAN</v>
          </cell>
          <cell r="D27">
            <v>8</v>
          </cell>
          <cell r="E27">
            <v>2</v>
          </cell>
          <cell r="F27">
            <v>4</v>
          </cell>
          <cell r="G27">
            <v>18400</v>
          </cell>
          <cell r="H27">
            <v>1</v>
          </cell>
          <cell r="I27">
            <v>1</v>
          </cell>
          <cell r="J27">
            <v>3</v>
          </cell>
          <cell r="K27">
            <v>1</v>
          </cell>
          <cell r="L27">
            <v>3</v>
          </cell>
          <cell r="M27">
            <v>2.6666666666666665</v>
          </cell>
          <cell r="N27">
            <v>2</v>
          </cell>
          <cell r="O27">
            <v>4</v>
          </cell>
          <cell r="P27">
            <v>6133.333333333333</v>
          </cell>
          <cell r="Q27">
            <v>3</v>
          </cell>
          <cell r="R27">
            <v>3</v>
          </cell>
          <cell r="T27">
            <v>0</v>
          </cell>
          <cell r="U27">
            <v>0</v>
          </cell>
          <cell r="W27">
            <v>0</v>
          </cell>
          <cell r="X27">
            <v>0</v>
          </cell>
          <cell r="Y27">
            <v>0</v>
          </cell>
          <cell r="Z27">
            <v>1</v>
          </cell>
          <cell r="AA27">
            <v>0</v>
          </cell>
          <cell r="AB27">
            <v>0</v>
          </cell>
          <cell r="AC27">
            <v>1</v>
          </cell>
          <cell r="AD27">
            <v>0</v>
          </cell>
          <cell r="AE27">
            <v>32</v>
          </cell>
          <cell r="AF27">
            <v>0.25</v>
          </cell>
          <cell r="AG27">
            <v>4</v>
          </cell>
          <cell r="AH27">
            <v>4</v>
          </cell>
          <cell r="AI27">
            <v>1</v>
          </cell>
          <cell r="AJ27">
            <v>18400</v>
          </cell>
          <cell r="AK27">
            <v>1</v>
          </cell>
          <cell r="AL27">
            <v>0</v>
          </cell>
          <cell r="AM27">
            <v>19.2</v>
          </cell>
          <cell r="AN27">
            <v>0.41666666666666669</v>
          </cell>
          <cell r="AO27">
            <v>4</v>
          </cell>
          <cell r="AP27">
            <v>0</v>
          </cell>
        </row>
        <row r="28">
          <cell r="C28" t="str">
            <v>  XACMAZ</v>
          </cell>
          <cell r="D28">
            <v>24</v>
          </cell>
          <cell r="E28">
            <v>8</v>
          </cell>
          <cell r="F28">
            <v>16</v>
          </cell>
          <cell r="G28">
            <v>47200</v>
          </cell>
          <cell r="H28">
            <v>8</v>
          </cell>
          <cell r="I28">
            <v>8</v>
          </cell>
          <cell r="J28">
            <v>4</v>
          </cell>
          <cell r="K28">
            <v>2</v>
          </cell>
          <cell r="L28">
            <v>6</v>
          </cell>
          <cell r="M28">
            <v>6</v>
          </cell>
          <cell r="N28">
            <v>9</v>
          </cell>
          <cell r="O28">
            <v>18</v>
          </cell>
          <cell r="P28">
            <v>11800</v>
          </cell>
          <cell r="Q28">
            <v>9</v>
          </cell>
          <cell r="R28">
            <v>9</v>
          </cell>
          <cell r="T28">
            <v>0</v>
          </cell>
          <cell r="U28">
            <v>0</v>
          </cell>
          <cell r="W28">
            <v>0</v>
          </cell>
          <cell r="X28">
            <v>0</v>
          </cell>
          <cell r="Y28">
            <v>0</v>
          </cell>
          <cell r="Z28">
            <v>1</v>
          </cell>
          <cell r="AA28">
            <v>0</v>
          </cell>
          <cell r="AB28">
            <v>0</v>
          </cell>
          <cell r="AC28">
            <v>1</v>
          </cell>
          <cell r="AD28">
            <v>0</v>
          </cell>
          <cell r="AE28">
            <v>40</v>
          </cell>
          <cell r="AF28">
            <v>0.6</v>
          </cell>
          <cell r="AG28">
            <v>13</v>
          </cell>
          <cell r="AH28">
            <v>13</v>
          </cell>
          <cell r="AI28">
            <v>1</v>
          </cell>
          <cell r="AJ28">
            <v>47200</v>
          </cell>
          <cell r="AK28">
            <v>8</v>
          </cell>
          <cell r="AL28">
            <v>0</v>
          </cell>
          <cell r="AM28">
            <v>24</v>
          </cell>
          <cell r="AN28">
            <v>1</v>
          </cell>
          <cell r="AO28">
            <v>13</v>
          </cell>
          <cell r="AP28">
            <v>0</v>
          </cell>
        </row>
        <row r="29">
          <cell r="C29" t="str">
            <v>  YEVLAX</v>
          </cell>
          <cell r="D29">
            <v>11</v>
          </cell>
          <cell r="E29">
            <v>3</v>
          </cell>
          <cell r="F29">
            <v>6</v>
          </cell>
          <cell r="G29">
            <v>73500</v>
          </cell>
          <cell r="H29">
            <v>10</v>
          </cell>
          <cell r="I29">
            <v>10</v>
          </cell>
          <cell r="J29">
            <v>3</v>
          </cell>
          <cell r="K29">
            <v>1</v>
          </cell>
          <cell r="L29">
            <v>3</v>
          </cell>
          <cell r="M29">
            <v>3.6666666666666665</v>
          </cell>
          <cell r="N29">
            <v>7</v>
          </cell>
          <cell r="O29">
            <v>14</v>
          </cell>
          <cell r="P29">
            <v>24500</v>
          </cell>
          <cell r="Q29">
            <v>14</v>
          </cell>
          <cell r="R29">
            <v>14</v>
          </cell>
          <cell r="T29">
            <v>0</v>
          </cell>
          <cell r="U29">
            <v>0</v>
          </cell>
          <cell r="W29">
            <v>0</v>
          </cell>
          <cell r="X29">
            <v>0</v>
          </cell>
          <cell r="Y29">
            <v>0</v>
          </cell>
          <cell r="Z29">
            <v>1</v>
          </cell>
          <cell r="AA29">
            <v>0</v>
          </cell>
          <cell r="AB29">
            <v>0</v>
          </cell>
          <cell r="AC29">
            <v>1</v>
          </cell>
          <cell r="AD29">
            <v>0</v>
          </cell>
          <cell r="AE29">
            <v>31.833333333333332</v>
          </cell>
          <cell r="AF29">
            <v>0.34554973821989532</v>
          </cell>
          <cell r="AG29">
            <v>7</v>
          </cell>
          <cell r="AH29">
            <v>7</v>
          </cell>
          <cell r="AI29">
            <v>1</v>
          </cell>
          <cell r="AJ29">
            <v>73500</v>
          </cell>
          <cell r="AK29">
            <v>10</v>
          </cell>
          <cell r="AL29">
            <v>0</v>
          </cell>
          <cell r="AM29">
            <v>19.100000000000001</v>
          </cell>
          <cell r="AN29">
            <v>0.57591623036649209</v>
          </cell>
          <cell r="AO29">
            <v>7</v>
          </cell>
          <cell r="AP29">
            <v>0</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5">
          <cell r="F5" t="str">
            <v>  BARDA</v>
          </cell>
          <cell r="I5">
            <v>0</v>
          </cell>
          <cell r="K5">
            <v>0</v>
          </cell>
          <cell r="L5">
            <v>0</v>
          </cell>
          <cell r="M5" t="e">
            <v>#DIV/0!</v>
          </cell>
          <cell r="N5">
            <v>0</v>
          </cell>
          <cell r="O5">
            <v>0</v>
          </cell>
          <cell r="P5" t="e">
            <v>#DIV/0!</v>
          </cell>
          <cell r="Q5" t="str">
            <v xml:space="preserve"> </v>
          </cell>
          <cell r="S5">
            <v>0</v>
          </cell>
          <cell r="T5">
            <v>3.9999999999999996</v>
          </cell>
          <cell r="U5">
            <v>0</v>
          </cell>
          <cell r="V5">
            <v>0</v>
          </cell>
          <cell r="W5">
            <v>10000</v>
          </cell>
          <cell r="X5">
            <v>0</v>
          </cell>
          <cell r="Y5">
            <v>0</v>
          </cell>
          <cell r="AA5">
            <v>32</v>
          </cell>
          <cell r="AB5">
            <v>26.166666666666664</v>
          </cell>
          <cell r="AC5">
            <v>1.2229299363057327</v>
          </cell>
          <cell r="AD5">
            <v>103100</v>
          </cell>
          <cell r="AE5">
            <v>65416.666666666672</v>
          </cell>
          <cell r="AF5">
            <v>1.5760509554140125</v>
          </cell>
          <cell r="AG5">
            <v>1.3994904458598727</v>
          </cell>
          <cell r="AI5">
            <v>62</v>
          </cell>
          <cell r="AJ5">
            <v>49</v>
          </cell>
          <cell r="AK5">
            <v>1.2653061224489797</v>
          </cell>
          <cell r="AL5">
            <v>124200</v>
          </cell>
          <cell r="AM5">
            <v>122500</v>
          </cell>
          <cell r="AN5">
            <v>1.0138775510204081</v>
          </cell>
          <cell r="AO5">
            <v>1.1395918367346938</v>
          </cell>
          <cell r="AQ5">
            <v>71</v>
          </cell>
          <cell r="AR5">
            <v>62</v>
          </cell>
          <cell r="AS5">
            <v>1.1451612903225807</v>
          </cell>
          <cell r="AT5">
            <v>146100</v>
          </cell>
          <cell r="AU5">
            <v>155000</v>
          </cell>
          <cell r="AV5">
            <v>0.94258064516129036</v>
          </cell>
          <cell r="AW5">
            <v>1.0438709677419356</v>
          </cell>
          <cell r="AY5">
            <v>65</v>
          </cell>
          <cell r="AZ5">
            <v>74.333333333333329</v>
          </cell>
          <cell r="BA5">
            <v>0.87443946188340815</v>
          </cell>
          <cell r="BB5">
            <v>153300</v>
          </cell>
          <cell r="BC5">
            <v>185833.33333333334</v>
          </cell>
          <cell r="BD5">
            <v>0.82493273542600898</v>
          </cell>
          <cell r="BE5">
            <v>0.84968609865470857</v>
          </cell>
          <cell r="BG5">
            <v>75</v>
          </cell>
          <cell r="BH5">
            <v>80</v>
          </cell>
          <cell r="BI5">
            <v>0.9375</v>
          </cell>
          <cell r="BJ5">
            <v>246100</v>
          </cell>
          <cell r="BK5">
            <v>200000</v>
          </cell>
          <cell r="BL5">
            <v>1.2304999999999999</v>
          </cell>
          <cell r="BM5">
            <v>1.0840000000000001</v>
          </cell>
          <cell r="BO5">
            <v>75</v>
          </cell>
          <cell r="BP5">
            <v>82</v>
          </cell>
          <cell r="BQ5">
            <v>0.91463414634146345</v>
          </cell>
          <cell r="BR5">
            <v>246100</v>
          </cell>
          <cell r="BS5">
            <v>205000</v>
          </cell>
        </row>
        <row r="6">
          <cell r="F6" t="str">
            <v>Cabbarli Vaqif Refail</v>
          </cell>
          <cell r="G6">
            <v>42948</v>
          </cell>
          <cell r="AH6">
            <v>30</v>
          </cell>
          <cell r="AI6">
            <v>9</v>
          </cell>
          <cell r="AJ6">
            <v>5</v>
          </cell>
          <cell r="AK6">
            <v>1.8</v>
          </cell>
          <cell r="AL6">
            <v>15100</v>
          </cell>
          <cell r="AM6">
            <v>12500</v>
          </cell>
          <cell r="AN6">
            <v>1.208</v>
          </cell>
          <cell r="AO6">
            <v>1.504</v>
          </cell>
          <cell r="AP6">
            <v>59</v>
          </cell>
          <cell r="AQ6">
            <v>18</v>
          </cell>
          <cell r="AR6">
            <v>8</v>
          </cell>
          <cell r="AS6">
            <v>2.25</v>
          </cell>
          <cell r="AT6">
            <v>45700</v>
          </cell>
          <cell r="AU6">
            <v>20000</v>
          </cell>
          <cell r="AV6">
            <v>2.2850000000000001</v>
          </cell>
          <cell r="AW6">
            <v>2.2675000000000001</v>
          </cell>
          <cell r="AX6">
            <v>90</v>
          </cell>
          <cell r="AY6">
            <v>10</v>
          </cell>
          <cell r="AZ6">
            <v>10</v>
          </cell>
          <cell r="BA6">
            <v>1</v>
          </cell>
          <cell r="BB6">
            <v>15500</v>
          </cell>
          <cell r="BC6">
            <v>25000</v>
          </cell>
          <cell r="BD6">
            <v>0.62</v>
          </cell>
          <cell r="BE6">
            <v>0.81</v>
          </cell>
          <cell r="BF6">
            <v>119</v>
          </cell>
          <cell r="BG6">
            <v>9</v>
          </cell>
          <cell r="BH6">
            <v>12</v>
          </cell>
          <cell r="BI6">
            <v>0.75</v>
          </cell>
          <cell r="BJ6">
            <v>14200</v>
          </cell>
          <cell r="BK6">
            <v>30000</v>
          </cell>
          <cell r="BL6">
            <v>0.47333333333333333</v>
          </cell>
          <cell r="BM6">
            <v>0.61166666666666669</v>
          </cell>
          <cell r="BN6">
            <v>150</v>
          </cell>
          <cell r="BO6">
            <v>9</v>
          </cell>
          <cell r="BP6">
            <v>12</v>
          </cell>
          <cell r="BQ6">
            <v>0.75</v>
          </cell>
          <cell r="BR6">
            <v>14200</v>
          </cell>
          <cell r="BS6">
            <v>30000</v>
          </cell>
        </row>
        <row r="7">
          <cell r="F7" t="str">
            <v>Mammadov Cavid Mohubbat</v>
          </cell>
          <cell r="G7">
            <v>43013</v>
          </cell>
          <cell r="AX7">
            <v>26</v>
          </cell>
          <cell r="AY7">
            <v>5</v>
          </cell>
          <cell r="AZ7">
            <v>4.333333333333333</v>
          </cell>
          <cell r="BA7">
            <v>1.153846153846154</v>
          </cell>
          <cell r="BB7">
            <v>9200</v>
          </cell>
          <cell r="BC7">
            <v>10833.333333333334</v>
          </cell>
          <cell r="BD7">
            <v>0.84923076923076923</v>
          </cell>
          <cell r="BE7">
            <v>1.0015384615384617</v>
          </cell>
          <cell r="BF7">
            <v>55</v>
          </cell>
          <cell r="BG7">
            <v>4</v>
          </cell>
          <cell r="BH7">
            <v>8</v>
          </cell>
          <cell r="BI7">
            <v>0.5</v>
          </cell>
          <cell r="BJ7">
            <v>9500</v>
          </cell>
          <cell r="BK7">
            <v>20000</v>
          </cell>
          <cell r="BL7">
            <v>0.47499999999999998</v>
          </cell>
          <cell r="BM7">
            <v>0.48749999999999999</v>
          </cell>
          <cell r="BN7">
            <v>86</v>
          </cell>
          <cell r="BO7">
            <v>4</v>
          </cell>
          <cell r="BP7">
            <v>10</v>
          </cell>
          <cell r="BQ7">
            <v>0.4</v>
          </cell>
          <cell r="BR7">
            <v>9500</v>
          </cell>
          <cell r="BS7">
            <v>25000</v>
          </cell>
        </row>
        <row r="8">
          <cell r="F8" t="str">
            <v>Ismayilov Agamoglan Israfil</v>
          </cell>
          <cell r="G8">
            <v>42906</v>
          </cell>
          <cell r="R8">
            <v>10</v>
          </cell>
          <cell r="S8">
            <v>0</v>
          </cell>
          <cell r="T8">
            <v>1.6666666666666665</v>
          </cell>
          <cell r="U8">
            <v>0</v>
          </cell>
          <cell r="V8">
            <v>0</v>
          </cell>
          <cell r="W8">
            <v>4166.666666666667</v>
          </cell>
          <cell r="X8">
            <v>0</v>
          </cell>
          <cell r="Y8">
            <v>0</v>
          </cell>
          <cell r="Z8">
            <v>41</v>
          </cell>
          <cell r="AA8">
            <v>5</v>
          </cell>
          <cell r="AB8">
            <v>8</v>
          </cell>
          <cell r="AC8">
            <v>0.625</v>
          </cell>
          <cell r="AD8">
            <v>20000</v>
          </cell>
          <cell r="AE8">
            <v>20000</v>
          </cell>
          <cell r="AF8">
            <v>1</v>
          </cell>
          <cell r="AG8">
            <v>0.8125</v>
          </cell>
          <cell r="AH8">
            <v>71</v>
          </cell>
          <cell r="AI8">
            <v>10</v>
          </cell>
          <cell r="AJ8">
            <v>10</v>
          </cell>
          <cell r="AK8">
            <v>1</v>
          </cell>
          <cell r="AL8">
            <v>14100</v>
          </cell>
          <cell r="AM8">
            <v>25000</v>
          </cell>
          <cell r="AN8">
            <v>0.56399999999999995</v>
          </cell>
          <cell r="AO8">
            <v>0.78200000000000003</v>
          </cell>
          <cell r="AP8">
            <v>100</v>
          </cell>
          <cell r="AQ8">
            <v>11</v>
          </cell>
          <cell r="AR8">
            <v>12</v>
          </cell>
          <cell r="AS8">
            <v>0.91666666666666663</v>
          </cell>
          <cell r="AT8">
            <v>20400</v>
          </cell>
          <cell r="AU8">
            <v>30000</v>
          </cell>
          <cell r="AV8">
            <v>0.68</v>
          </cell>
          <cell r="AW8">
            <v>0.79833333333333334</v>
          </cell>
          <cell r="AX8">
            <v>131</v>
          </cell>
          <cell r="AY8">
            <v>10</v>
          </cell>
          <cell r="AZ8">
            <v>12</v>
          </cell>
          <cell r="BA8">
            <v>0.83333333333333337</v>
          </cell>
          <cell r="BB8">
            <v>18950</v>
          </cell>
          <cell r="BC8">
            <v>30000</v>
          </cell>
          <cell r="BD8">
            <v>0.63166666666666671</v>
          </cell>
          <cell r="BE8">
            <v>0.73250000000000004</v>
          </cell>
          <cell r="BF8">
            <v>160</v>
          </cell>
          <cell r="BG8">
            <v>13</v>
          </cell>
          <cell r="BH8">
            <v>12</v>
          </cell>
          <cell r="BI8">
            <v>1.0833333333333333</v>
          </cell>
          <cell r="BJ8">
            <v>23600</v>
          </cell>
          <cell r="BK8">
            <v>30000</v>
          </cell>
          <cell r="BL8">
            <v>0.78666666666666663</v>
          </cell>
          <cell r="BM8">
            <v>0.93499999999999994</v>
          </cell>
          <cell r="BN8">
            <v>191</v>
          </cell>
          <cell r="BO8">
            <v>13</v>
          </cell>
          <cell r="BP8">
            <v>12</v>
          </cell>
          <cell r="BQ8">
            <v>1.0833333333333333</v>
          </cell>
          <cell r="BR8">
            <v>23600</v>
          </cell>
          <cell r="BS8">
            <v>30000</v>
          </cell>
        </row>
        <row r="9">
          <cell r="F9" t="str">
            <v>Mammadzade Orxan Famil</v>
          </cell>
          <cell r="G9">
            <v>42902</v>
          </cell>
          <cell r="R9">
            <v>14</v>
          </cell>
          <cell r="S9">
            <v>0</v>
          </cell>
          <cell r="T9">
            <v>2.333333333333333</v>
          </cell>
          <cell r="U9">
            <v>0</v>
          </cell>
          <cell r="V9">
            <v>0</v>
          </cell>
          <cell r="W9">
            <v>5833.3333333333339</v>
          </cell>
          <cell r="X9">
            <v>0</v>
          </cell>
          <cell r="Y9">
            <v>0</v>
          </cell>
          <cell r="Z9">
            <v>45</v>
          </cell>
          <cell r="AA9">
            <v>8</v>
          </cell>
          <cell r="AB9">
            <v>8</v>
          </cell>
          <cell r="AC9">
            <v>1</v>
          </cell>
          <cell r="AD9">
            <v>18000</v>
          </cell>
          <cell r="AE9">
            <v>20000</v>
          </cell>
          <cell r="AF9">
            <v>0.9</v>
          </cell>
          <cell r="AG9">
            <v>0.95</v>
          </cell>
          <cell r="AH9">
            <v>75</v>
          </cell>
          <cell r="AI9">
            <v>7</v>
          </cell>
          <cell r="AJ9">
            <v>10</v>
          </cell>
          <cell r="AK9">
            <v>0.7</v>
          </cell>
          <cell r="AL9">
            <v>15700</v>
          </cell>
          <cell r="AM9">
            <v>25000</v>
          </cell>
          <cell r="AN9">
            <v>0.628</v>
          </cell>
          <cell r="AO9">
            <v>0.66399999999999992</v>
          </cell>
          <cell r="AP9">
            <v>104</v>
          </cell>
          <cell r="AQ9">
            <v>10</v>
          </cell>
          <cell r="AR9">
            <v>12</v>
          </cell>
          <cell r="AS9">
            <v>0.83333333333333337</v>
          </cell>
          <cell r="AT9">
            <v>14600</v>
          </cell>
          <cell r="AU9">
            <v>30000</v>
          </cell>
          <cell r="AV9">
            <v>0.48666666666666669</v>
          </cell>
          <cell r="AW9">
            <v>0.66</v>
          </cell>
          <cell r="AX9">
            <v>135</v>
          </cell>
          <cell r="AY9">
            <v>8</v>
          </cell>
          <cell r="AZ9">
            <v>12</v>
          </cell>
          <cell r="BA9">
            <v>0.66666666666666663</v>
          </cell>
          <cell r="BB9">
            <v>18250</v>
          </cell>
          <cell r="BC9">
            <v>30000</v>
          </cell>
          <cell r="BD9">
            <v>0.60833333333333328</v>
          </cell>
          <cell r="BE9">
            <v>0.63749999999999996</v>
          </cell>
          <cell r="BF9">
            <v>164</v>
          </cell>
          <cell r="BG9">
            <v>11</v>
          </cell>
          <cell r="BH9">
            <v>12</v>
          </cell>
          <cell r="BI9">
            <v>0.91666666666666663</v>
          </cell>
          <cell r="BJ9">
            <v>22400</v>
          </cell>
          <cell r="BK9">
            <v>30000</v>
          </cell>
          <cell r="BL9">
            <v>0.7466666666666667</v>
          </cell>
          <cell r="BM9">
            <v>0.83166666666666667</v>
          </cell>
          <cell r="BN9">
            <v>195</v>
          </cell>
          <cell r="BO9">
            <v>11</v>
          </cell>
          <cell r="BP9">
            <v>12</v>
          </cell>
          <cell r="BQ9">
            <v>0.91666666666666663</v>
          </cell>
          <cell r="BR9">
            <v>22400</v>
          </cell>
          <cell r="BS9">
            <v>30000</v>
          </cell>
        </row>
        <row r="10">
          <cell r="F10" t="str">
            <v>Qasimov Elcin Sahin</v>
          </cell>
          <cell r="G10">
            <v>42929</v>
          </cell>
          <cell r="T10">
            <v>0</v>
          </cell>
          <cell r="U10" t="str">
            <v xml:space="preserve"> </v>
          </cell>
          <cell r="W10">
            <v>0</v>
          </cell>
          <cell r="X10" t="str">
            <v xml:space="preserve"> </v>
          </cell>
          <cell r="Y10" t="str">
            <v xml:space="preserve"> </v>
          </cell>
          <cell r="Z10">
            <v>18</v>
          </cell>
          <cell r="AA10">
            <v>5</v>
          </cell>
          <cell r="AB10">
            <v>3</v>
          </cell>
          <cell r="AC10">
            <v>1.6666666666666667</v>
          </cell>
          <cell r="AD10">
            <v>17700</v>
          </cell>
          <cell r="AE10">
            <v>7500</v>
          </cell>
          <cell r="AF10">
            <v>2.36</v>
          </cell>
          <cell r="AG10">
            <v>2.0133333333333332</v>
          </cell>
          <cell r="AH10">
            <v>48</v>
          </cell>
          <cell r="AI10">
            <v>13</v>
          </cell>
          <cell r="AJ10">
            <v>8</v>
          </cell>
          <cell r="AK10">
            <v>1.625</v>
          </cell>
          <cell r="AL10">
            <v>19900</v>
          </cell>
          <cell r="AM10">
            <v>20000</v>
          </cell>
          <cell r="AN10">
            <v>0.995</v>
          </cell>
          <cell r="AO10">
            <v>1.31</v>
          </cell>
          <cell r="AP10">
            <v>77</v>
          </cell>
          <cell r="AQ10">
            <v>10</v>
          </cell>
          <cell r="AR10">
            <v>10</v>
          </cell>
          <cell r="AS10">
            <v>1</v>
          </cell>
          <cell r="AT10">
            <v>18200</v>
          </cell>
          <cell r="AU10">
            <v>25000</v>
          </cell>
          <cell r="AV10">
            <v>0.72799999999999998</v>
          </cell>
          <cell r="AW10">
            <v>0.86399999999999999</v>
          </cell>
          <cell r="AX10">
            <v>108</v>
          </cell>
          <cell r="AY10">
            <v>12</v>
          </cell>
          <cell r="AZ10">
            <v>12</v>
          </cell>
          <cell r="BA10">
            <v>1</v>
          </cell>
          <cell r="BB10">
            <v>30900</v>
          </cell>
          <cell r="BC10">
            <v>30000</v>
          </cell>
          <cell r="BD10">
            <v>1.03</v>
          </cell>
          <cell r="BE10">
            <v>1.0150000000000001</v>
          </cell>
          <cell r="BF10">
            <v>137</v>
          </cell>
          <cell r="BG10">
            <v>15</v>
          </cell>
          <cell r="BH10">
            <v>12</v>
          </cell>
          <cell r="BI10">
            <v>1.25</v>
          </cell>
          <cell r="BJ10">
            <v>66600</v>
          </cell>
          <cell r="BK10">
            <v>30000</v>
          </cell>
          <cell r="BL10">
            <v>2.2200000000000002</v>
          </cell>
          <cell r="BM10">
            <v>1.7350000000000001</v>
          </cell>
          <cell r="BN10">
            <v>168</v>
          </cell>
          <cell r="BO10">
            <v>15</v>
          </cell>
          <cell r="BP10">
            <v>12</v>
          </cell>
          <cell r="BQ10">
            <v>1.25</v>
          </cell>
          <cell r="BR10">
            <v>66600</v>
          </cell>
          <cell r="BS10">
            <v>30000</v>
          </cell>
        </row>
        <row r="11">
          <cell r="F11" t="str">
            <v>Qasimov Kamran Asaf</v>
          </cell>
          <cell r="G11">
            <v>42922</v>
          </cell>
          <cell r="T11">
            <v>0</v>
          </cell>
          <cell r="U11" t="str">
            <v xml:space="preserve"> </v>
          </cell>
          <cell r="W11">
            <v>0</v>
          </cell>
          <cell r="X11" t="str">
            <v xml:space="preserve"> </v>
          </cell>
          <cell r="Y11" t="str">
            <v xml:space="preserve"> </v>
          </cell>
          <cell r="Z11">
            <v>25</v>
          </cell>
          <cell r="AA11">
            <v>5</v>
          </cell>
          <cell r="AB11">
            <v>4.1666666666666661</v>
          </cell>
          <cell r="AC11">
            <v>1.2000000000000002</v>
          </cell>
          <cell r="AD11">
            <v>17000</v>
          </cell>
          <cell r="AE11">
            <v>10416.666666666668</v>
          </cell>
          <cell r="AF11">
            <v>1.6319999999999999</v>
          </cell>
          <cell r="AG11">
            <v>1.4159999999999999</v>
          </cell>
          <cell r="AH11">
            <v>55</v>
          </cell>
          <cell r="AI11">
            <v>7</v>
          </cell>
          <cell r="AJ11">
            <v>8</v>
          </cell>
          <cell r="AK11">
            <v>0.875</v>
          </cell>
          <cell r="AL11">
            <v>30800</v>
          </cell>
          <cell r="AM11">
            <v>20000</v>
          </cell>
          <cell r="AN11">
            <v>1.54</v>
          </cell>
          <cell r="AO11">
            <v>1.2075</v>
          </cell>
          <cell r="AP11">
            <v>84</v>
          </cell>
          <cell r="AQ11">
            <v>8</v>
          </cell>
          <cell r="AR11">
            <v>10</v>
          </cell>
          <cell r="AS11">
            <v>0.8</v>
          </cell>
          <cell r="AT11">
            <v>29000</v>
          </cell>
          <cell r="AU11">
            <v>25000</v>
          </cell>
          <cell r="AV11">
            <v>1.1599999999999999</v>
          </cell>
          <cell r="AW11">
            <v>0.98</v>
          </cell>
          <cell r="AX11">
            <v>115</v>
          </cell>
          <cell r="AY11">
            <v>8</v>
          </cell>
          <cell r="AZ11">
            <v>12</v>
          </cell>
          <cell r="BA11">
            <v>0.66666666666666663</v>
          </cell>
          <cell r="BB11">
            <v>27000</v>
          </cell>
          <cell r="BC11">
            <v>30000</v>
          </cell>
          <cell r="BD11">
            <v>0.9</v>
          </cell>
          <cell r="BE11">
            <v>0.78333333333333333</v>
          </cell>
          <cell r="BF11">
            <v>144</v>
          </cell>
          <cell r="BG11">
            <v>9</v>
          </cell>
          <cell r="BH11">
            <v>12</v>
          </cell>
          <cell r="BI11">
            <v>0.75</v>
          </cell>
          <cell r="BJ11">
            <v>46000</v>
          </cell>
          <cell r="BK11">
            <v>30000</v>
          </cell>
          <cell r="BL11">
            <v>1.5333333333333334</v>
          </cell>
          <cell r="BM11">
            <v>1.1416666666666666</v>
          </cell>
          <cell r="BN11">
            <v>175</v>
          </cell>
          <cell r="BO11">
            <v>9</v>
          </cell>
          <cell r="BP11">
            <v>12</v>
          </cell>
          <cell r="BQ11">
            <v>0.75</v>
          </cell>
          <cell r="BR11">
            <v>46000</v>
          </cell>
          <cell r="BS11">
            <v>30000</v>
          </cell>
        </row>
        <row r="12">
          <cell r="F12" t="str">
            <v>Xalafov Qurban Sabir</v>
          </cell>
          <cell r="G12">
            <v>42929</v>
          </cell>
          <cell r="T12">
            <v>0</v>
          </cell>
          <cell r="U12" t="str">
            <v xml:space="preserve"> </v>
          </cell>
          <cell r="W12">
            <v>0</v>
          </cell>
          <cell r="X12" t="str">
            <v xml:space="preserve"> </v>
          </cell>
          <cell r="Y12" t="str">
            <v xml:space="preserve"> </v>
          </cell>
          <cell r="Z12">
            <v>18</v>
          </cell>
          <cell r="AA12">
            <v>9</v>
          </cell>
          <cell r="AB12">
            <v>3</v>
          </cell>
          <cell r="AC12">
            <v>3</v>
          </cell>
          <cell r="AD12">
            <v>30400</v>
          </cell>
          <cell r="AE12">
            <v>7500</v>
          </cell>
          <cell r="AF12">
            <v>4.0533333333333337</v>
          </cell>
          <cell r="AG12">
            <v>3.5266666666666668</v>
          </cell>
          <cell r="AH12">
            <v>48</v>
          </cell>
          <cell r="AI12">
            <v>16</v>
          </cell>
          <cell r="AJ12">
            <v>8</v>
          </cell>
          <cell r="AK12">
            <v>2</v>
          </cell>
          <cell r="AL12">
            <v>28600</v>
          </cell>
          <cell r="AM12">
            <v>20000</v>
          </cell>
          <cell r="AN12">
            <v>1.43</v>
          </cell>
          <cell r="AO12">
            <v>1.7149999999999999</v>
          </cell>
          <cell r="AP12">
            <v>77</v>
          </cell>
          <cell r="AQ12">
            <v>14</v>
          </cell>
          <cell r="AR12">
            <v>10</v>
          </cell>
          <cell r="AS12">
            <v>1.4</v>
          </cell>
          <cell r="AT12">
            <v>18200</v>
          </cell>
          <cell r="AU12">
            <v>25000</v>
          </cell>
          <cell r="AV12">
            <v>0.72799999999999998</v>
          </cell>
          <cell r="AW12">
            <v>1.0640000000000001</v>
          </cell>
          <cell r="AX12">
            <v>108</v>
          </cell>
          <cell r="AY12">
            <v>12</v>
          </cell>
          <cell r="AZ12">
            <v>12</v>
          </cell>
          <cell r="BA12">
            <v>1</v>
          </cell>
          <cell r="BB12">
            <v>33500</v>
          </cell>
          <cell r="BC12">
            <v>30000</v>
          </cell>
          <cell r="BD12">
            <v>1.1166666666666667</v>
          </cell>
          <cell r="BE12">
            <v>1.0583333333333333</v>
          </cell>
          <cell r="BF12">
            <v>137</v>
          </cell>
          <cell r="BG12">
            <v>14</v>
          </cell>
          <cell r="BH12">
            <v>12</v>
          </cell>
          <cell r="BI12">
            <v>1.1666666666666667</v>
          </cell>
          <cell r="BJ12">
            <v>63800</v>
          </cell>
          <cell r="BK12">
            <v>30000</v>
          </cell>
          <cell r="BL12">
            <v>2.1266666666666665</v>
          </cell>
          <cell r="BM12">
            <v>1.6466666666666665</v>
          </cell>
          <cell r="BN12">
            <v>168</v>
          </cell>
          <cell r="BO12">
            <v>14</v>
          </cell>
          <cell r="BP12">
            <v>12</v>
          </cell>
          <cell r="BQ12">
            <v>1.1666666666666667</v>
          </cell>
          <cell r="BR12">
            <v>63800</v>
          </cell>
          <cell r="BS12">
            <v>30000</v>
          </cell>
        </row>
        <row r="13">
          <cell r="F13" t="str">
            <v>  CALILABAD</v>
          </cell>
          <cell r="I13">
            <v>0</v>
          </cell>
          <cell r="K13">
            <v>8</v>
          </cell>
          <cell r="L13">
            <v>3.7096774193548385</v>
          </cell>
          <cell r="M13">
            <v>2.1565217391304348</v>
          </cell>
          <cell r="N13">
            <v>55500</v>
          </cell>
          <cell r="O13">
            <v>9274.1935483870966</v>
          </cell>
          <cell r="P13">
            <v>5.9843478260869567</v>
          </cell>
          <cell r="Q13">
            <v>4.0704347826086957</v>
          </cell>
          <cell r="S13">
            <v>15</v>
          </cell>
          <cell r="T13">
            <v>12.833333333333332</v>
          </cell>
          <cell r="U13">
            <v>1.168831168831169</v>
          </cell>
          <cell r="V13">
            <v>44200</v>
          </cell>
          <cell r="W13">
            <v>32083.333333333336</v>
          </cell>
          <cell r="X13">
            <v>1.3776623376623376</v>
          </cell>
          <cell r="Y13">
            <v>1.2732467532467533</v>
          </cell>
          <cell r="AA13">
            <v>32</v>
          </cell>
          <cell r="AB13">
            <v>18</v>
          </cell>
          <cell r="AC13">
            <v>1.7777777777777777</v>
          </cell>
          <cell r="AD13">
            <v>77000</v>
          </cell>
          <cell r="AE13">
            <v>45000</v>
          </cell>
          <cell r="AF13">
            <v>1.711111111111111</v>
          </cell>
          <cell r="AG13">
            <v>1.7444444444444445</v>
          </cell>
          <cell r="AI13">
            <v>46</v>
          </cell>
          <cell r="AJ13">
            <v>31.333333333333329</v>
          </cell>
          <cell r="AK13">
            <v>1.468085106382979</v>
          </cell>
          <cell r="AL13">
            <v>104000</v>
          </cell>
          <cell r="AM13">
            <v>78333.333333333343</v>
          </cell>
          <cell r="AN13">
            <v>1.327659574468085</v>
          </cell>
          <cell r="AO13">
            <v>1.397872340425532</v>
          </cell>
          <cell r="AQ13">
            <v>45</v>
          </cell>
          <cell r="AR13">
            <v>43.833333333333329</v>
          </cell>
          <cell r="AS13">
            <v>1.0266159695817492</v>
          </cell>
          <cell r="AT13">
            <v>179000</v>
          </cell>
          <cell r="AU13">
            <v>109583.33333333333</v>
          </cell>
          <cell r="AV13">
            <v>1.6334600760456275</v>
          </cell>
          <cell r="AW13">
            <v>1.3300380228136883</v>
          </cell>
          <cell r="AY13">
            <v>67</v>
          </cell>
          <cell r="AZ13">
            <v>61.666666666666671</v>
          </cell>
          <cell r="BA13">
            <v>1.0864864864864865</v>
          </cell>
          <cell r="BB13">
            <v>157400</v>
          </cell>
          <cell r="BC13">
            <v>154166.66666666666</v>
          </cell>
          <cell r="BD13">
            <v>1.0209729729729731</v>
          </cell>
          <cell r="BE13">
            <v>1.0537297297297297</v>
          </cell>
          <cell r="BG13">
            <v>69</v>
          </cell>
          <cell r="BH13">
            <v>74</v>
          </cell>
          <cell r="BI13">
            <v>0.93243243243243246</v>
          </cell>
          <cell r="BJ13">
            <v>153400</v>
          </cell>
          <cell r="BK13">
            <v>185000</v>
          </cell>
          <cell r="BL13">
            <v>0.82918918918918916</v>
          </cell>
          <cell r="BM13">
            <v>0.88081081081081081</v>
          </cell>
          <cell r="BO13">
            <v>69</v>
          </cell>
          <cell r="BP13">
            <v>80</v>
          </cell>
          <cell r="BQ13">
            <v>0.86250000000000004</v>
          </cell>
          <cell r="BR13">
            <v>153400</v>
          </cell>
          <cell r="BS13">
            <v>200000</v>
          </cell>
        </row>
        <row r="14">
          <cell r="F14" t="str">
            <v>Hasanov Alizamin Firudin</v>
          </cell>
          <cell r="G14">
            <v>42863</v>
          </cell>
          <cell r="J14">
            <v>23</v>
          </cell>
          <cell r="K14">
            <v>5</v>
          </cell>
          <cell r="L14">
            <v>3.7096774193548385</v>
          </cell>
          <cell r="M14">
            <v>1.3478260869565217</v>
          </cell>
          <cell r="N14">
            <v>32500</v>
          </cell>
          <cell r="O14">
            <v>9274.1935483870966</v>
          </cell>
          <cell r="P14">
            <v>3.5043478260869567</v>
          </cell>
          <cell r="Q14">
            <v>2.4260869565217393</v>
          </cell>
          <cell r="R14">
            <v>52</v>
          </cell>
          <cell r="S14">
            <v>9</v>
          </cell>
          <cell r="T14">
            <v>8</v>
          </cell>
          <cell r="U14">
            <v>1.125</v>
          </cell>
          <cell r="V14">
            <v>23200</v>
          </cell>
          <cell r="W14">
            <v>20000</v>
          </cell>
          <cell r="X14">
            <v>1.1599999999999999</v>
          </cell>
          <cell r="Y14">
            <v>1.1425000000000001</v>
          </cell>
          <cell r="Z14">
            <v>83</v>
          </cell>
          <cell r="AA14">
            <v>21</v>
          </cell>
          <cell r="AB14">
            <v>10</v>
          </cell>
          <cell r="AC14">
            <v>2.1</v>
          </cell>
          <cell r="AD14">
            <v>35300</v>
          </cell>
          <cell r="AE14">
            <v>25000</v>
          </cell>
          <cell r="AF14">
            <v>1.4119999999999999</v>
          </cell>
          <cell r="AG14">
            <v>1.756</v>
          </cell>
          <cell r="AH14">
            <v>113</v>
          </cell>
          <cell r="AI14">
            <v>17</v>
          </cell>
          <cell r="AJ14">
            <v>12</v>
          </cell>
          <cell r="AK14">
            <v>1.4166666666666667</v>
          </cell>
          <cell r="AL14">
            <v>32200</v>
          </cell>
          <cell r="AM14">
            <v>30000</v>
          </cell>
          <cell r="AN14">
            <v>1.0733333333333333</v>
          </cell>
          <cell r="AO14">
            <v>1.2450000000000001</v>
          </cell>
          <cell r="AP14">
            <v>142</v>
          </cell>
          <cell r="AQ14">
            <v>10</v>
          </cell>
          <cell r="AR14">
            <v>12</v>
          </cell>
          <cell r="AS14">
            <v>0.83333333333333337</v>
          </cell>
          <cell r="AT14">
            <v>61300</v>
          </cell>
          <cell r="AU14">
            <v>30000</v>
          </cell>
          <cell r="AV14">
            <v>2.0433333333333334</v>
          </cell>
          <cell r="AW14">
            <v>1.4383333333333335</v>
          </cell>
          <cell r="AX14">
            <v>173</v>
          </cell>
          <cell r="AY14">
            <v>12</v>
          </cell>
          <cell r="AZ14">
            <v>12</v>
          </cell>
          <cell r="BA14">
            <v>1</v>
          </cell>
          <cell r="BB14">
            <v>26600</v>
          </cell>
          <cell r="BC14">
            <v>30000</v>
          </cell>
          <cell r="BD14">
            <v>0.88666666666666671</v>
          </cell>
          <cell r="BE14">
            <v>0.94333333333333336</v>
          </cell>
          <cell r="BF14">
            <v>202</v>
          </cell>
          <cell r="BG14">
            <v>6</v>
          </cell>
          <cell r="BH14">
            <v>12</v>
          </cell>
          <cell r="BI14">
            <v>0.5</v>
          </cell>
          <cell r="BJ14">
            <v>8600</v>
          </cell>
          <cell r="BK14">
            <v>30000</v>
          </cell>
          <cell r="BL14">
            <v>0.28666666666666668</v>
          </cell>
          <cell r="BM14">
            <v>0.39333333333333331</v>
          </cell>
          <cell r="BN14">
            <v>233</v>
          </cell>
          <cell r="BO14">
            <v>6</v>
          </cell>
          <cell r="BP14">
            <v>12</v>
          </cell>
          <cell r="BQ14">
            <v>0.5</v>
          </cell>
          <cell r="BR14">
            <v>8600</v>
          </cell>
          <cell r="BS14">
            <v>30000</v>
          </cell>
        </row>
        <row r="15">
          <cell r="F15" t="str">
            <v>Asgarov Saqif Agagul</v>
          </cell>
          <cell r="G15">
            <v>42950</v>
          </cell>
          <cell r="AH15">
            <v>28</v>
          </cell>
          <cell r="AI15">
            <v>9</v>
          </cell>
          <cell r="AJ15">
            <v>4.6666666666666661</v>
          </cell>
          <cell r="AK15">
            <v>1.9285714285714288</v>
          </cell>
          <cell r="AL15">
            <v>19400</v>
          </cell>
          <cell r="AM15">
            <v>11666.666666666668</v>
          </cell>
          <cell r="AN15">
            <v>1.6628571428571426</v>
          </cell>
          <cell r="AO15">
            <v>1.7957142857142858</v>
          </cell>
          <cell r="AP15">
            <v>57</v>
          </cell>
          <cell r="AQ15">
            <v>8</v>
          </cell>
          <cell r="AR15">
            <v>8</v>
          </cell>
          <cell r="AS15">
            <v>1</v>
          </cell>
          <cell r="AT15">
            <v>17700</v>
          </cell>
          <cell r="AU15">
            <v>20000</v>
          </cell>
          <cell r="AV15">
            <v>0.88500000000000001</v>
          </cell>
          <cell r="AW15">
            <v>0.9425</v>
          </cell>
          <cell r="AX15">
            <v>88</v>
          </cell>
          <cell r="AY15">
            <v>11</v>
          </cell>
          <cell r="AZ15">
            <v>10</v>
          </cell>
          <cell r="BA15">
            <v>1.1000000000000001</v>
          </cell>
          <cell r="BB15">
            <v>44000</v>
          </cell>
          <cell r="BC15">
            <v>25000</v>
          </cell>
          <cell r="BD15">
            <v>1.76</v>
          </cell>
          <cell r="BE15">
            <v>1.4300000000000002</v>
          </cell>
          <cell r="BF15">
            <v>117</v>
          </cell>
          <cell r="BG15">
            <v>13</v>
          </cell>
          <cell r="BH15">
            <v>12</v>
          </cell>
          <cell r="BI15">
            <v>1.0833333333333333</v>
          </cell>
          <cell r="BJ15">
            <v>24700</v>
          </cell>
          <cell r="BK15">
            <v>30000</v>
          </cell>
          <cell r="BL15">
            <v>0.82333333333333336</v>
          </cell>
          <cell r="BM15">
            <v>0.95333333333333337</v>
          </cell>
          <cell r="BN15">
            <v>148</v>
          </cell>
          <cell r="BO15">
            <v>13</v>
          </cell>
          <cell r="BP15">
            <v>12</v>
          </cell>
          <cell r="BQ15">
            <v>1.0833333333333333</v>
          </cell>
          <cell r="BR15">
            <v>24700</v>
          </cell>
          <cell r="BS15">
            <v>30000</v>
          </cell>
        </row>
        <row r="16">
          <cell r="F16" t="str">
            <v>Nagiyev Elnur Alaskar</v>
          </cell>
          <cell r="G16">
            <v>42950</v>
          </cell>
          <cell r="AH16">
            <v>28</v>
          </cell>
          <cell r="AI16">
            <v>11</v>
          </cell>
          <cell r="AJ16">
            <v>4.6666666666666661</v>
          </cell>
          <cell r="AK16">
            <v>2.3571428571428577</v>
          </cell>
          <cell r="AL16">
            <v>33100</v>
          </cell>
          <cell r="AM16">
            <v>11666.666666666668</v>
          </cell>
          <cell r="AN16">
            <v>2.8371428571428567</v>
          </cell>
          <cell r="AO16">
            <v>2.597142857142857</v>
          </cell>
          <cell r="AP16">
            <v>57</v>
          </cell>
          <cell r="AQ16">
            <v>9</v>
          </cell>
          <cell r="AR16">
            <v>8</v>
          </cell>
          <cell r="AS16">
            <v>1.125</v>
          </cell>
          <cell r="AT16">
            <v>31100</v>
          </cell>
          <cell r="AU16">
            <v>20000</v>
          </cell>
          <cell r="AV16">
            <v>1.5549999999999999</v>
          </cell>
          <cell r="AW16">
            <v>1.3399999999999999</v>
          </cell>
          <cell r="AX16">
            <v>88</v>
          </cell>
          <cell r="AY16">
            <v>8</v>
          </cell>
          <cell r="AZ16">
            <v>10</v>
          </cell>
          <cell r="BA16">
            <v>0.8</v>
          </cell>
          <cell r="BB16">
            <v>13200</v>
          </cell>
          <cell r="BC16">
            <v>25000</v>
          </cell>
          <cell r="BD16">
            <v>0.52800000000000002</v>
          </cell>
          <cell r="BE16">
            <v>0.66400000000000003</v>
          </cell>
          <cell r="BF16">
            <v>117</v>
          </cell>
          <cell r="BG16">
            <v>12</v>
          </cell>
          <cell r="BH16">
            <v>12</v>
          </cell>
          <cell r="BI16">
            <v>1</v>
          </cell>
          <cell r="BJ16">
            <v>16500</v>
          </cell>
          <cell r="BK16">
            <v>30000</v>
          </cell>
          <cell r="BL16">
            <v>0.55000000000000004</v>
          </cell>
          <cell r="BM16">
            <v>0.77500000000000002</v>
          </cell>
          <cell r="BN16">
            <v>148</v>
          </cell>
          <cell r="BO16">
            <v>12</v>
          </cell>
          <cell r="BP16">
            <v>12</v>
          </cell>
          <cell r="BQ16">
            <v>1</v>
          </cell>
          <cell r="BR16">
            <v>16500</v>
          </cell>
          <cell r="BS16">
            <v>30000</v>
          </cell>
        </row>
        <row r="17">
          <cell r="F17" t="str">
            <v>Valiyev Elsan Novruz</v>
          </cell>
          <cell r="G17">
            <v>42985</v>
          </cell>
          <cell r="AP17">
            <v>23</v>
          </cell>
          <cell r="AQ17">
            <v>5</v>
          </cell>
          <cell r="AR17">
            <v>3.833333333333333</v>
          </cell>
          <cell r="AS17">
            <v>1.3043478260869565</v>
          </cell>
          <cell r="AT17">
            <v>7700</v>
          </cell>
          <cell r="AU17">
            <v>9583.3333333333339</v>
          </cell>
          <cell r="AV17">
            <v>0.8034782608695652</v>
          </cell>
          <cell r="AW17">
            <v>1.0539130434782609</v>
          </cell>
          <cell r="AX17">
            <v>54</v>
          </cell>
          <cell r="AY17">
            <v>9</v>
          </cell>
          <cell r="AZ17">
            <v>8</v>
          </cell>
          <cell r="BA17">
            <v>1.125</v>
          </cell>
          <cell r="BB17">
            <v>12200</v>
          </cell>
          <cell r="BC17">
            <v>20000</v>
          </cell>
          <cell r="BD17">
            <v>0.61</v>
          </cell>
          <cell r="BE17">
            <v>0.86749999999999994</v>
          </cell>
          <cell r="BF17">
            <v>83</v>
          </cell>
          <cell r="BG17">
            <v>10</v>
          </cell>
          <cell r="BH17">
            <v>10</v>
          </cell>
          <cell r="BI17">
            <v>1</v>
          </cell>
          <cell r="BJ17">
            <v>25300</v>
          </cell>
          <cell r="BK17">
            <v>25000</v>
          </cell>
          <cell r="BL17">
            <v>1.012</v>
          </cell>
          <cell r="BM17">
            <v>1.006</v>
          </cell>
          <cell r="BN17">
            <v>114</v>
          </cell>
          <cell r="BO17">
            <v>10</v>
          </cell>
          <cell r="BP17">
            <v>12</v>
          </cell>
          <cell r="BQ17">
            <v>0.83333333333333337</v>
          </cell>
          <cell r="BR17">
            <v>25300</v>
          </cell>
          <cell r="BS17">
            <v>30000</v>
          </cell>
        </row>
        <row r="18">
          <cell r="F18" t="str">
            <v>Agayev Abulfaz Isabala</v>
          </cell>
          <cell r="G18">
            <v>43010</v>
          </cell>
          <cell r="AX18">
            <v>29</v>
          </cell>
          <cell r="AY18">
            <v>9</v>
          </cell>
          <cell r="AZ18">
            <v>4.833333333333333</v>
          </cell>
          <cell r="BA18">
            <v>1.8620689655172415</v>
          </cell>
          <cell r="BB18">
            <v>26000</v>
          </cell>
          <cell r="BC18">
            <v>12083.333333333334</v>
          </cell>
          <cell r="BF18">
            <v>58</v>
          </cell>
          <cell r="BG18">
            <v>13</v>
          </cell>
          <cell r="BH18">
            <v>8</v>
          </cell>
          <cell r="BI18">
            <v>1.625</v>
          </cell>
          <cell r="BJ18">
            <v>37200</v>
          </cell>
          <cell r="BK18">
            <v>20000</v>
          </cell>
          <cell r="BN18">
            <v>89</v>
          </cell>
          <cell r="BO18">
            <v>13</v>
          </cell>
          <cell r="BP18">
            <v>10</v>
          </cell>
          <cell r="BQ18">
            <v>1.3</v>
          </cell>
          <cell r="BR18">
            <v>37200</v>
          </cell>
          <cell r="BS18">
            <v>25000</v>
          </cell>
        </row>
        <row r="19">
          <cell r="F19" t="str">
            <v>Hasanov Sahin Sukur</v>
          </cell>
          <cell r="G19">
            <v>43010</v>
          </cell>
          <cell r="AX19">
            <v>29</v>
          </cell>
          <cell r="AY19">
            <v>8</v>
          </cell>
          <cell r="AZ19">
            <v>4.833333333333333</v>
          </cell>
          <cell r="BB19">
            <v>14300</v>
          </cell>
          <cell r="BC19">
            <v>12083.333333333334</v>
          </cell>
          <cell r="BF19">
            <v>58</v>
          </cell>
          <cell r="BG19">
            <v>8</v>
          </cell>
          <cell r="BH19">
            <v>8</v>
          </cell>
          <cell r="BJ19">
            <v>12400</v>
          </cell>
          <cell r="BK19">
            <v>20000</v>
          </cell>
          <cell r="BN19">
            <v>89</v>
          </cell>
          <cell r="BO19">
            <v>8</v>
          </cell>
          <cell r="BP19">
            <v>10</v>
          </cell>
          <cell r="BR19">
            <v>12400</v>
          </cell>
          <cell r="BS19">
            <v>25000</v>
          </cell>
        </row>
        <row r="20">
          <cell r="F20" t="str">
            <v>Huseynov Zaur Qazanfar</v>
          </cell>
          <cell r="G20">
            <v>42887</v>
          </cell>
          <cell r="M20" t="str">
            <v xml:space="preserve"> </v>
          </cell>
          <cell r="P20" t="str">
            <v xml:space="preserve"> </v>
          </cell>
          <cell r="Q20" t="str">
            <v xml:space="preserve"> </v>
          </cell>
          <cell r="R20">
            <v>29</v>
          </cell>
          <cell r="S20">
            <v>5</v>
          </cell>
          <cell r="T20">
            <v>4.833333333333333</v>
          </cell>
          <cell r="U20">
            <v>1.0344827586206897</v>
          </cell>
          <cell r="V20">
            <v>18000</v>
          </cell>
          <cell r="W20">
            <v>12083.333333333334</v>
          </cell>
          <cell r="X20">
            <v>1.489655172413793</v>
          </cell>
          <cell r="Y20">
            <v>1.2620689655172415</v>
          </cell>
          <cell r="Z20">
            <v>60</v>
          </cell>
          <cell r="AA20">
            <v>10</v>
          </cell>
          <cell r="AB20">
            <v>8</v>
          </cell>
          <cell r="AC20">
            <v>1.25</v>
          </cell>
          <cell r="AD20">
            <v>36700</v>
          </cell>
          <cell r="AE20">
            <v>20000</v>
          </cell>
          <cell r="AF20">
            <v>1.835</v>
          </cell>
          <cell r="AG20">
            <v>1.5425</v>
          </cell>
          <cell r="AH20">
            <v>90</v>
          </cell>
          <cell r="AI20">
            <v>9</v>
          </cell>
          <cell r="AJ20">
            <v>10</v>
          </cell>
          <cell r="AK20">
            <v>0.9</v>
          </cell>
          <cell r="AL20">
            <v>19300</v>
          </cell>
          <cell r="AM20">
            <v>25000</v>
          </cell>
          <cell r="AN20">
            <v>0.77200000000000002</v>
          </cell>
          <cell r="AO20">
            <v>0.83600000000000008</v>
          </cell>
          <cell r="AP20">
            <v>119</v>
          </cell>
          <cell r="AQ20">
            <v>13</v>
          </cell>
          <cell r="AR20">
            <v>12</v>
          </cell>
          <cell r="AS20">
            <v>1.0833333333333333</v>
          </cell>
          <cell r="AT20">
            <v>61200</v>
          </cell>
          <cell r="AU20">
            <v>30000</v>
          </cell>
          <cell r="AV20">
            <v>2.04</v>
          </cell>
          <cell r="AW20">
            <v>1.5616666666666665</v>
          </cell>
          <cell r="AX20">
            <v>150</v>
          </cell>
          <cell r="AY20">
            <v>10</v>
          </cell>
          <cell r="AZ20">
            <v>12</v>
          </cell>
          <cell r="BA20">
            <v>0.83333333333333337</v>
          </cell>
          <cell r="BB20">
            <v>21100</v>
          </cell>
          <cell r="BC20">
            <v>30000</v>
          </cell>
          <cell r="BD20">
            <v>0.70333333333333337</v>
          </cell>
          <cell r="BE20">
            <v>0.76833333333333331</v>
          </cell>
          <cell r="BF20">
            <v>179</v>
          </cell>
          <cell r="BG20">
            <v>7</v>
          </cell>
          <cell r="BH20">
            <v>12</v>
          </cell>
          <cell r="BI20">
            <v>0.58333333333333337</v>
          </cell>
          <cell r="BJ20">
            <v>28700</v>
          </cell>
          <cell r="BK20">
            <v>30000</v>
          </cell>
          <cell r="BL20">
            <v>0.95666666666666667</v>
          </cell>
          <cell r="BM20">
            <v>0.77</v>
          </cell>
          <cell r="BN20">
            <v>210</v>
          </cell>
          <cell r="BO20">
            <v>7</v>
          </cell>
          <cell r="BP20">
            <v>12</v>
          </cell>
          <cell r="BQ20">
            <v>0.58333333333333337</v>
          </cell>
          <cell r="BR20">
            <v>28700</v>
          </cell>
          <cell r="BS20">
            <v>30000</v>
          </cell>
        </row>
        <row r="21">
          <cell r="F21" t="str">
            <v>Quliyev Ismet Fizuli</v>
          </cell>
          <cell r="K21">
            <v>3</v>
          </cell>
          <cell r="L21">
            <v>0</v>
          </cell>
          <cell r="M21" t="str">
            <v xml:space="preserve"> </v>
          </cell>
          <cell r="N21">
            <v>23000</v>
          </cell>
          <cell r="O21">
            <v>0</v>
          </cell>
          <cell r="P21" t="str">
            <v xml:space="preserve"> </v>
          </cell>
          <cell r="Q21" t="str">
            <v xml:space="preserve"> </v>
          </cell>
          <cell r="S21">
            <v>1</v>
          </cell>
          <cell r="T21">
            <v>0</v>
          </cell>
          <cell r="U21" t="str">
            <v xml:space="preserve"> </v>
          </cell>
          <cell r="V21">
            <v>3000</v>
          </cell>
          <cell r="W21">
            <v>0</v>
          </cell>
          <cell r="X21" t="str">
            <v xml:space="preserve"> </v>
          </cell>
          <cell r="Y21" t="str">
            <v xml:space="preserve"> </v>
          </cell>
          <cell r="AA21">
            <v>1</v>
          </cell>
          <cell r="AB21">
            <v>0</v>
          </cell>
          <cell r="AC21" t="str">
            <v xml:space="preserve"> </v>
          </cell>
          <cell r="AD21">
            <v>5000</v>
          </cell>
          <cell r="AE21">
            <v>0</v>
          </cell>
          <cell r="AF21" t="str">
            <v xml:space="preserve"> </v>
          </cell>
          <cell r="AG21" t="str">
            <v xml:space="preserve"> </v>
          </cell>
          <cell r="AI21">
            <v>0</v>
          </cell>
          <cell r="AJ21">
            <v>0</v>
          </cell>
          <cell r="AK21" t="str">
            <v xml:space="preserve"> </v>
          </cell>
          <cell r="AL21">
            <v>0</v>
          </cell>
          <cell r="AM21">
            <v>0</v>
          </cell>
          <cell r="AN21" t="str">
            <v xml:space="preserve"> </v>
          </cell>
          <cell r="AO21" t="str">
            <v xml:space="preserve"> </v>
          </cell>
          <cell r="AQ21">
            <v>0</v>
          </cell>
          <cell r="AR21">
            <v>0</v>
          </cell>
          <cell r="AS21" t="str">
            <v xml:space="preserve"> </v>
          </cell>
          <cell r="AT21">
            <v>0</v>
          </cell>
          <cell r="AU21">
            <v>0</v>
          </cell>
          <cell r="AV21" t="str">
            <v xml:space="preserve"> </v>
          </cell>
          <cell r="AW21" t="str">
            <v xml:space="preserve"> </v>
          </cell>
          <cell r="BD21" t="str">
            <v xml:space="preserve"> </v>
          </cell>
          <cell r="BE21" t="str">
            <v xml:space="preserve"> </v>
          </cell>
          <cell r="BL21" t="str">
            <v xml:space="preserve"> </v>
          </cell>
          <cell r="BM21" t="str">
            <v xml:space="preserve"> </v>
          </cell>
        </row>
        <row r="22">
          <cell r="F22" t="str">
            <v>  GANCA</v>
          </cell>
          <cell r="I22">
            <v>0</v>
          </cell>
          <cell r="K22">
            <v>8</v>
          </cell>
          <cell r="L22">
            <v>10</v>
          </cell>
          <cell r="M22">
            <v>0.8</v>
          </cell>
          <cell r="N22">
            <v>37000</v>
          </cell>
          <cell r="O22">
            <v>25000</v>
          </cell>
          <cell r="P22">
            <v>1.48</v>
          </cell>
          <cell r="Q22">
            <v>1.1400000000000001</v>
          </cell>
          <cell r="S22">
            <v>9</v>
          </cell>
          <cell r="T22">
            <v>16</v>
          </cell>
          <cell r="U22">
            <v>0.5625</v>
          </cell>
          <cell r="V22">
            <v>33300</v>
          </cell>
          <cell r="W22">
            <v>40000</v>
          </cell>
          <cell r="X22">
            <v>0.83250000000000002</v>
          </cell>
          <cell r="Y22">
            <v>0.69750000000000001</v>
          </cell>
          <cell r="AA22">
            <v>75</v>
          </cell>
          <cell r="AB22">
            <v>16.333333333333332</v>
          </cell>
          <cell r="AC22">
            <v>4.591836734693878</v>
          </cell>
          <cell r="AD22">
            <v>254300</v>
          </cell>
          <cell r="AE22">
            <v>40833.333333333343</v>
          </cell>
          <cell r="AF22">
            <v>6.2277551020408151</v>
          </cell>
          <cell r="AG22">
            <v>5.4097959183673465</v>
          </cell>
          <cell r="AI22">
            <v>107</v>
          </cell>
          <cell r="AJ22">
            <v>54.666666666666664</v>
          </cell>
          <cell r="AK22">
            <v>1.9573170731707319</v>
          </cell>
          <cell r="AL22">
            <v>317000</v>
          </cell>
          <cell r="AM22">
            <v>136666.66666666669</v>
          </cell>
          <cell r="AN22">
            <v>2.3195121951219511</v>
          </cell>
          <cell r="AO22">
            <v>2.1384146341463417</v>
          </cell>
          <cell r="AQ22">
            <v>109</v>
          </cell>
          <cell r="AR22">
            <v>80.666666666666671</v>
          </cell>
          <cell r="AS22">
            <v>1.3512396694214874</v>
          </cell>
          <cell r="AT22">
            <v>364150</v>
          </cell>
          <cell r="AU22">
            <v>201666.66666666666</v>
          </cell>
          <cell r="AV22">
            <v>1.805702479338843</v>
          </cell>
          <cell r="AW22">
            <v>1.5784710743801651</v>
          </cell>
          <cell r="AY22">
            <v>112</v>
          </cell>
          <cell r="AZ22">
            <v>105</v>
          </cell>
          <cell r="BA22">
            <v>1.0666666666666667</v>
          </cell>
          <cell r="BB22">
            <v>379320</v>
          </cell>
          <cell r="BC22">
            <v>262500</v>
          </cell>
          <cell r="BD22">
            <v>1.4450285714285713</v>
          </cell>
          <cell r="BE22">
            <v>1.2558476190476191</v>
          </cell>
          <cell r="BG22">
            <v>117</v>
          </cell>
          <cell r="BH22">
            <v>106</v>
          </cell>
          <cell r="BI22">
            <v>1.1037735849056605</v>
          </cell>
          <cell r="BJ22">
            <v>416200</v>
          </cell>
          <cell r="BK22">
            <v>265000</v>
          </cell>
          <cell r="BL22">
            <v>1.570566037735849</v>
          </cell>
          <cell r="BM22">
            <v>1.3371698113207549</v>
          </cell>
          <cell r="BO22">
            <v>117</v>
          </cell>
          <cell r="BP22">
            <v>99.333333333333343</v>
          </cell>
          <cell r="BQ22">
            <v>1.1778523489932884</v>
          </cell>
          <cell r="BR22">
            <v>416200</v>
          </cell>
          <cell r="BS22">
            <v>248333.33333333334</v>
          </cell>
        </row>
        <row r="23">
          <cell r="F23" t="str">
            <v>Abbasov Ilham Rasid</v>
          </cell>
          <cell r="G23">
            <v>42919</v>
          </cell>
          <cell r="M23" t="str">
            <v xml:space="preserve"> </v>
          </cell>
          <cell r="P23" t="str">
            <v xml:space="preserve"> </v>
          </cell>
          <cell r="Q23" t="str">
            <v xml:space="preserve"> </v>
          </cell>
          <cell r="T23">
            <v>0</v>
          </cell>
          <cell r="U23" t="str">
            <v xml:space="preserve"> </v>
          </cell>
          <cell r="W23">
            <v>0</v>
          </cell>
          <cell r="X23" t="str">
            <v xml:space="preserve"> </v>
          </cell>
          <cell r="Y23" t="str">
            <v xml:space="preserve"> </v>
          </cell>
          <cell r="Z23">
            <v>28</v>
          </cell>
          <cell r="AA23">
            <v>8</v>
          </cell>
          <cell r="AB23">
            <v>4.6666666666666661</v>
          </cell>
          <cell r="AC23">
            <v>1.7142857142857144</v>
          </cell>
          <cell r="AD23">
            <v>16800</v>
          </cell>
          <cell r="AE23">
            <v>11666.666666666668</v>
          </cell>
          <cell r="AF23">
            <v>1.44</v>
          </cell>
          <cell r="AG23">
            <v>1.5771428571428572</v>
          </cell>
          <cell r="AH23">
            <v>58</v>
          </cell>
          <cell r="AI23">
            <v>16</v>
          </cell>
          <cell r="AJ23">
            <v>8</v>
          </cell>
          <cell r="AK23">
            <v>2</v>
          </cell>
          <cell r="AL23">
            <v>55960</v>
          </cell>
          <cell r="AM23">
            <v>20000</v>
          </cell>
          <cell r="AN23">
            <v>2.798</v>
          </cell>
          <cell r="AO23">
            <v>2.399</v>
          </cell>
          <cell r="AP23">
            <v>87</v>
          </cell>
          <cell r="AQ23">
            <v>12</v>
          </cell>
          <cell r="AR23">
            <v>10</v>
          </cell>
          <cell r="AS23">
            <v>1.2</v>
          </cell>
          <cell r="AT23">
            <v>46500</v>
          </cell>
          <cell r="AU23">
            <v>25000</v>
          </cell>
          <cell r="AV23">
            <v>1.86</v>
          </cell>
          <cell r="AW23">
            <v>1.53</v>
          </cell>
          <cell r="AX23">
            <v>118</v>
          </cell>
          <cell r="AY23">
            <v>10</v>
          </cell>
          <cell r="AZ23">
            <v>12</v>
          </cell>
          <cell r="BA23">
            <v>0.83333333333333337</v>
          </cell>
          <cell r="BB23">
            <v>36400</v>
          </cell>
          <cell r="BC23">
            <v>30000</v>
          </cell>
          <cell r="BD23">
            <v>1.2133333333333334</v>
          </cell>
          <cell r="BE23">
            <v>1.0233333333333334</v>
          </cell>
          <cell r="BF23">
            <v>147</v>
          </cell>
          <cell r="BG23">
            <v>15</v>
          </cell>
          <cell r="BH23">
            <v>12</v>
          </cell>
          <cell r="BI23">
            <v>1.25</v>
          </cell>
          <cell r="BJ23">
            <v>24200</v>
          </cell>
          <cell r="BK23">
            <v>30000</v>
          </cell>
          <cell r="BL23">
            <v>0.80666666666666664</v>
          </cell>
          <cell r="BM23">
            <v>1.0283333333333333</v>
          </cell>
          <cell r="BN23">
            <v>178</v>
          </cell>
          <cell r="BO23">
            <v>15</v>
          </cell>
          <cell r="BP23">
            <v>12</v>
          </cell>
          <cell r="BQ23">
            <v>1.25</v>
          </cell>
          <cell r="BR23">
            <v>24200</v>
          </cell>
          <cell r="BS23">
            <v>30000</v>
          </cell>
        </row>
        <row r="24">
          <cell r="F24" t="str">
            <v>Haciyev Irfan Rafiq</v>
          </cell>
          <cell r="G24">
            <v>42921</v>
          </cell>
          <cell r="M24" t="str">
            <v xml:space="preserve"> </v>
          </cell>
          <cell r="P24" t="str">
            <v xml:space="preserve"> </v>
          </cell>
          <cell r="Q24" t="str">
            <v xml:space="preserve"> </v>
          </cell>
          <cell r="T24">
            <v>0</v>
          </cell>
          <cell r="U24" t="str">
            <v xml:space="preserve"> </v>
          </cell>
          <cell r="W24">
            <v>0</v>
          </cell>
          <cell r="X24" t="str">
            <v xml:space="preserve"> </v>
          </cell>
          <cell r="Y24" t="str">
            <v xml:space="preserve"> </v>
          </cell>
          <cell r="Z24">
            <v>26</v>
          </cell>
          <cell r="AA24">
            <v>15</v>
          </cell>
          <cell r="AB24">
            <v>4.333333333333333</v>
          </cell>
          <cell r="AC24">
            <v>3.4615384615384617</v>
          </cell>
          <cell r="AD24">
            <v>44000</v>
          </cell>
          <cell r="AE24">
            <v>10833.333333333334</v>
          </cell>
          <cell r="AF24">
            <v>4.0615384615384613</v>
          </cell>
          <cell r="AG24">
            <v>3.7615384615384615</v>
          </cell>
          <cell r="AH24">
            <v>56</v>
          </cell>
          <cell r="AI24">
            <v>16</v>
          </cell>
          <cell r="AJ24">
            <v>8</v>
          </cell>
          <cell r="AK24">
            <v>2</v>
          </cell>
          <cell r="AL24">
            <v>49000</v>
          </cell>
          <cell r="AM24">
            <v>20000</v>
          </cell>
          <cell r="AN24">
            <v>2.4500000000000002</v>
          </cell>
          <cell r="AO24">
            <v>2.2250000000000001</v>
          </cell>
          <cell r="AP24">
            <v>85</v>
          </cell>
          <cell r="AQ24">
            <v>8</v>
          </cell>
          <cell r="AR24">
            <v>10</v>
          </cell>
          <cell r="AS24">
            <v>0.8</v>
          </cell>
          <cell r="AT24">
            <v>16600</v>
          </cell>
          <cell r="AU24">
            <v>25000</v>
          </cell>
          <cell r="AV24">
            <v>0.66400000000000003</v>
          </cell>
          <cell r="AW24">
            <v>0.73199999999999998</v>
          </cell>
          <cell r="AX24">
            <v>116</v>
          </cell>
          <cell r="AY24">
            <v>13</v>
          </cell>
          <cell r="AZ24">
            <v>12</v>
          </cell>
          <cell r="BA24">
            <v>1.0833333333333333</v>
          </cell>
          <cell r="BB24">
            <v>41520</v>
          </cell>
          <cell r="BC24">
            <v>30000</v>
          </cell>
          <cell r="BD24">
            <v>1.3839999999999999</v>
          </cell>
          <cell r="BE24">
            <v>1.2336666666666667</v>
          </cell>
          <cell r="BF24">
            <v>145</v>
          </cell>
          <cell r="BG24">
            <v>13</v>
          </cell>
          <cell r="BH24">
            <v>12</v>
          </cell>
          <cell r="BI24">
            <v>1.0833333333333333</v>
          </cell>
          <cell r="BJ24">
            <v>37900</v>
          </cell>
          <cell r="BK24">
            <v>30000</v>
          </cell>
          <cell r="BL24">
            <v>1.2633333333333334</v>
          </cell>
          <cell r="BM24">
            <v>1.1733333333333333</v>
          </cell>
          <cell r="BN24">
            <v>176</v>
          </cell>
          <cell r="BO24">
            <v>13</v>
          </cell>
          <cell r="BP24">
            <v>12</v>
          </cell>
          <cell r="BQ24">
            <v>1.0833333333333333</v>
          </cell>
          <cell r="BR24">
            <v>37900</v>
          </cell>
          <cell r="BS24">
            <v>30000</v>
          </cell>
        </row>
        <row r="25">
          <cell r="F25" t="str">
            <v>Hasanov Babir Sabir</v>
          </cell>
          <cell r="G25">
            <v>42946</v>
          </cell>
          <cell r="M25" t="str">
            <v xml:space="preserve"> </v>
          </cell>
          <cell r="P25" t="str">
            <v xml:space="preserve"> </v>
          </cell>
          <cell r="Q25" t="str">
            <v xml:space="preserve"> </v>
          </cell>
          <cell r="T25">
            <v>0</v>
          </cell>
          <cell r="U25" t="str">
            <v xml:space="preserve"> </v>
          </cell>
          <cell r="W25">
            <v>0</v>
          </cell>
          <cell r="X25" t="str">
            <v xml:space="preserve"> </v>
          </cell>
          <cell r="Y25" t="str">
            <v xml:space="preserve"> </v>
          </cell>
          <cell r="Z25">
            <v>0</v>
          </cell>
          <cell r="AA25">
            <v>6</v>
          </cell>
          <cell r="AB25">
            <v>0</v>
          </cell>
          <cell r="AC25" t="str">
            <v xml:space="preserve"> </v>
          </cell>
          <cell r="AD25">
            <v>20800</v>
          </cell>
          <cell r="AE25">
            <v>0</v>
          </cell>
          <cell r="AF25" t="str">
            <v xml:space="preserve"> </v>
          </cell>
          <cell r="AG25" t="str">
            <v xml:space="preserve"> </v>
          </cell>
          <cell r="AH25">
            <v>30</v>
          </cell>
          <cell r="AI25">
            <v>13</v>
          </cell>
          <cell r="AJ25">
            <v>5</v>
          </cell>
          <cell r="AK25">
            <v>2.6</v>
          </cell>
          <cell r="AL25">
            <v>24300</v>
          </cell>
          <cell r="AM25">
            <v>12500</v>
          </cell>
          <cell r="AN25">
            <v>1.944</v>
          </cell>
          <cell r="AO25">
            <v>2.2720000000000002</v>
          </cell>
          <cell r="AP25">
            <v>60</v>
          </cell>
          <cell r="AQ25">
            <v>12</v>
          </cell>
          <cell r="AR25">
            <v>8</v>
          </cell>
          <cell r="AS25">
            <v>1.5</v>
          </cell>
          <cell r="AT25">
            <v>19200</v>
          </cell>
          <cell r="AU25">
            <v>20000</v>
          </cell>
          <cell r="AV25">
            <v>0.96</v>
          </cell>
          <cell r="AW25">
            <v>1.23</v>
          </cell>
          <cell r="AX25">
            <v>90</v>
          </cell>
          <cell r="AY25">
            <v>11</v>
          </cell>
          <cell r="AZ25">
            <v>10</v>
          </cell>
          <cell r="BA25">
            <v>1.1000000000000001</v>
          </cell>
          <cell r="BB25">
            <v>25800</v>
          </cell>
          <cell r="BC25">
            <v>25000</v>
          </cell>
          <cell r="BD25">
            <v>1.032</v>
          </cell>
          <cell r="BE25">
            <v>1.0660000000000001</v>
          </cell>
          <cell r="BF25">
            <v>120</v>
          </cell>
          <cell r="BG25">
            <v>12</v>
          </cell>
          <cell r="BH25">
            <v>12</v>
          </cell>
          <cell r="BI25">
            <v>1</v>
          </cell>
          <cell r="BJ25">
            <v>19700</v>
          </cell>
          <cell r="BK25">
            <v>30000</v>
          </cell>
          <cell r="BL25">
            <v>0.65666666666666662</v>
          </cell>
          <cell r="BM25">
            <v>0.82833333333333337</v>
          </cell>
          <cell r="BN25">
            <v>150</v>
          </cell>
          <cell r="BO25">
            <v>12</v>
          </cell>
          <cell r="BP25">
            <v>12</v>
          </cell>
          <cell r="BQ25">
            <v>1</v>
          </cell>
          <cell r="BR25">
            <v>19700</v>
          </cell>
          <cell r="BS25">
            <v>30000</v>
          </cell>
        </row>
        <row r="26">
          <cell r="F26" t="str">
            <v>Mammadov Islam Avaz</v>
          </cell>
          <cell r="G26">
            <v>41456</v>
          </cell>
          <cell r="J26">
            <v>1410</v>
          </cell>
          <cell r="K26">
            <v>3</v>
          </cell>
          <cell r="L26">
            <v>5</v>
          </cell>
          <cell r="M26">
            <v>0.6</v>
          </cell>
          <cell r="N26">
            <v>21000</v>
          </cell>
          <cell r="O26">
            <v>12500</v>
          </cell>
          <cell r="P26">
            <v>1.68</v>
          </cell>
          <cell r="Q26">
            <v>1.1399999999999999</v>
          </cell>
          <cell r="R26">
            <v>1439</v>
          </cell>
          <cell r="T26">
            <v>8</v>
          </cell>
          <cell r="U26">
            <v>0</v>
          </cell>
          <cell r="W26">
            <v>20000</v>
          </cell>
          <cell r="X26">
            <v>0</v>
          </cell>
          <cell r="Y26">
            <v>0</v>
          </cell>
          <cell r="Z26">
            <v>1470</v>
          </cell>
          <cell r="AA26">
            <v>0</v>
          </cell>
          <cell r="AB26">
            <v>10</v>
          </cell>
          <cell r="AC26">
            <v>0</v>
          </cell>
          <cell r="AD26">
            <v>0</v>
          </cell>
          <cell r="AE26">
            <v>25000</v>
          </cell>
          <cell r="AF26">
            <v>0</v>
          </cell>
          <cell r="AG26">
            <v>0</v>
          </cell>
          <cell r="AH26">
            <v>1500</v>
          </cell>
          <cell r="AI26">
            <v>2</v>
          </cell>
          <cell r="AJ26">
            <v>12</v>
          </cell>
          <cell r="AK26">
            <v>0.16666666666666666</v>
          </cell>
          <cell r="AL26">
            <v>12500</v>
          </cell>
          <cell r="AM26">
            <v>30000</v>
          </cell>
          <cell r="AN26">
            <v>0.41666666666666669</v>
          </cell>
          <cell r="AO26">
            <v>0.29166666666666669</v>
          </cell>
          <cell r="AP26">
            <v>1529</v>
          </cell>
          <cell r="AQ26">
            <v>6</v>
          </cell>
          <cell r="AR26">
            <v>12</v>
          </cell>
          <cell r="AS26">
            <v>0.5</v>
          </cell>
          <cell r="AT26">
            <v>35000</v>
          </cell>
          <cell r="AU26">
            <v>30000</v>
          </cell>
          <cell r="AV26">
            <v>1.1666666666666667</v>
          </cell>
          <cell r="AW26">
            <v>0.83333333333333337</v>
          </cell>
          <cell r="AX26">
            <v>1560</v>
          </cell>
          <cell r="AY26">
            <v>3</v>
          </cell>
          <cell r="AZ26">
            <v>12</v>
          </cell>
          <cell r="BA26">
            <v>0.25</v>
          </cell>
          <cell r="BB26">
            <v>20000</v>
          </cell>
          <cell r="BC26">
            <v>30000</v>
          </cell>
          <cell r="BD26">
            <v>0.66666666666666663</v>
          </cell>
          <cell r="BE26">
            <v>0.45833333333333331</v>
          </cell>
          <cell r="BG26">
            <v>0</v>
          </cell>
          <cell r="BH26">
            <v>0</v>
          </cell>
          <cell r="BI26" t="str">
            <v xml:space="preserve"> </v>
          </cell>
          <cell r="BJ26">
            <v>0</v>
          </cell>
          <cell r="BK26">
            <v>0</v>
          </cell>
          <cell r="BL26" t="str">
            <v xml:space="preserve"> </v>
          </cell>
          <cell r="BM26" t="str">
            <v xml:space="preserve"> </v>
          </cell>
          <cell r="BO26">
            <v>0</v>
          </cell>
          <cell r="BP26">
            <v>0</v>
          </cell>
          <cell r="BQ26" t="str">
            <v xml:space="preserve"> </v>
          </cell>
          <cell r="BR26">
            <v>0</v>
          </cell>
          <cell r="BS26">
            <v>0</v>
          </cell>
        </row>
        <row r="27">
          <cell r="F27" t="str">
            <v>Mammadov Ramin Ismayil</v>
          </cell>
          <cell r="G27">
            <v>42921</v>
          </cell>
          <cell r="M27" t="str">
            <v xml:space="preserve"> </v>
          </cell>
          <cell r="P27" t="str">
            <v xml:space="preserve"> </v>
          </cell>
          <cell r="Q27" t="str">
            <v xml:space="preserve"> </v>
          </cell>
          <cell r="T27">
            <v>0</v>
          </cell>
          <cell r="U27" t="str">
            <v xml:space="preserve"> </v>
          </cell>
          <cell r="W27">
            <v>0</v>
          </cell>
          <cell r="X27" t="str">
            <v xml:space="preserve"> </v>
          </cell>
          <cell r="Y27" t="str">
            <v xml:space="preserve"> </v>
          </cell>
          <cell r="Z27">
            <v>26</v>
          </cell>
          <cell r="AA27">
            <v>15</v>
          </cell>
          <cell r="AB27">
            <v>4.333333333333333</v>
          </cell>
          <cell r="AC27">
            <v>3.4615384615384617</v>
          </cell>
          <cell r="AD27">
            <v>38400</v>
          </cell>
          <cell r="AE27">
            <v>10833.333333333334</v>
          </cell>
          <cell r="AF27">
            <v>3.5446153846153843</v>
          </cell>
          <cell r="AG27">
            <v>3.503076923076923</v>
          </cell>
          <cell r="AH27">
            <v>56</v>
          </cell>
          <cell r="AI27">
            <v>15</v>
          </cell>
          <cell r="AJ27">
            <v>8</v>
          </cell>
          <cell r="AK27">
            <v>1.875</v>
          </cell>
          <cell r="AL27">
            <v>39240</v>
          </cell>
          <cell r="AM27">
            <v>20000</v>
          </cell>
          <cell r="AN27">
            <v>1.962</v>
          </cell>
          <cell r="AO27">
            <v>1.9184999999999999</v>
          </cell>
          <cell r="AP27">
            <v>85</v>
          </cell>
          <cell r="AQ27">
            <v>17</v>
          </cell>
          <cell r="AR27">
            <v>10</v>
          </cell>
          <cell r="AS27">
            <v>1.7</v>
          </cell>
          <cell r="AT27">
            <v>40800</v>
          </cell>
          <cell r="AU27">
            <v>25000</v>
          </cell>
          <cell r="AV27">
            <v>1.6319999999999999</v>
          </cell>
          <cell r="AW27">
            <v>1.6659999999999999</v>
          </cell>
          <cell r="AX27">
            <v>116</v>
          </cell>
          <cell r="AY27">
            <v>17</v>
          </cell>
          <cell r="AZ27">
            <v>12</v>
          </cell>
          <cell r="BA27">
            <v>1.4166666666666667</v>
          </cell>
          <cell r="BB27">
            <v>54300</v>
          </cell>
          <cell r="BC27">
            <v>30000</v>
          </cell>
          <cell r="BD27">
            <v>1.81</v>
          </cell>
          <cell r="BE27">
            <v>1.6133333333333333</v>
          </cell>
          <cell r="BF27">
            <v>145</v>
          </cell>
          <cell r="BG27">
            <v>16</v>
          </cell>
          <cell r="BH27">
            <v>12</v>
          </cell>
          <cell r="BI27">
            <v>1.3333333333333333</v>
          </cell>
          <cell r="BJ27">
            <v>54800</v>
          </cell>
          <cell r="BK27">
            <v>30000</v>
          </cell>
          <cell r="BL27">
            <v>1.8266666666666667</v>
          </cell>
          <cell r="BM27">
            <v>1.58</v>
          </cell>
          <cell r="BN27">
            <v>176</v>
          </cell>
          <cell r="BO27">
            <v>16</v>
          </cell>
          <cell r="BP27">
            <v>12</v>
          </cell>
          <cell r="BQ27">
            <v>1.3333333333333333</v>
          </cell>
          <cell r="BR27">
            <v>54800</v>
          </cell>
          <cell r="BS27">
            <v>30000</v>
          </cell>
        </row>
        <row r="28">
          <cell r="F28" t="str">
            <v>Mustafayev Sanan Cahangir</v>
          </cell>
          <cell r="G28">
            <v>42929</v>
          </cell>
          <cell r="M28" t="str">
            <v xml:space="preserve"> </v>
          </cell>
          <cell r="P28" t="str">
            <v xml:space="preserve"> </v>
          </cell>
          <cell r="Q28" t="str">
            <v xml:space="preserve"> </v>
          </cell>
          <cell r="T28">
            <v>0</v>
          </cell>
          <cell r="U28" t="str">
            <v xml:space="preserve"> </v>
          </cell>
          <cell r="W28">
            <v>0</v>
          </cell>
          <cell r="X28" t="str">
            <v xml:space="preserve"> </v>
          </cell>
          <cell r="Y28" t="str">
            <v xml:space="preserve"> </v>
          </cell>
          <cell r="Z28">
            <v>18</v>
          </cell>
          <cell r="AA28">
            <v>5</v>
          </cell>
          <cell r="AB28">
            <v>3</v>
          </cell>
          <cell r="AC28">
            <v>1.6666666666666667</v>
          </cell>
          <cell r="AD28">
            <v>23700</v>
          </cell>
          <cell r="AE28">
            <v>7500</v>
          </cell>
          <cell r="AF28">
            <v>3.16</v>
          </cell>
          <cell r="AG28">
            <v>2.4133333333333336</v>
          </cell>
          <cell r="AH28">
            <v>48</v>
          </cell>
          <cell r="AI28">
            <v>12</v>
          </cell>
          <cell r="AJ28">
            <v>8</v>
          </cell>
          <cell r="AK28">
            <v>1.5</v>
          </cell>
          <cell r="AL28">
            <v>36800</v>
          </cell>
          <cell r="AM28">
            <v>20000</v>
          </cell>
          <cell r="AN28">
            <v>1.84</v>
          </cell>
          <cell r="AO28">
            <v>1.67</v>
          </cell>
          <cell r="AP28">
            <v>77</v>
          </cell>
          <cell r="AQ28">
            <v>12</v>
          </cell>
          <cell r="AR28">
            <v>10</v>
          </cell>
          <cell r="AS28">
            <v>1.2</v>
          </cell>
          <cell r="AT28">
            <v>33500</v>
          </cell>
          <cell r="AU28">
            <v>25000</v>
          </cell>
          <cell r="AV28">
            <v>1.34</v>
          </cell>
          <cell r="AW28">
            <v>1.27</v>
          </cell>
          <cell r="AX28">
            <v>108</v>
          </cell>
          <cell r="AY28">
            <v>11</v>
          </cell>
          <cell r="AZ28">
            <v>12</v>
          </cell>
          <cell r="BA28">
            <v>0.91666666666666663</v>
          </cell>
          <cell r="BB28">
            <v>27400</v>
          </cell>
          <cell r="BC28">
            <v>30000</v>
          </cell>
          <cell r="BD28">
            <v>0.91333333333333333</v>
          </cell>
          <cell r="BE28">
            <v>0.91500000000000004</v>
          </cell>
          <cell r="BF28">
            <v>137</v>
          </cell>
          <cell r="BG28">
            <v>13</v>
          </cell>
          <cell r="BH28">
            <v>12</v>
          </cell>
          <cell r="BI28">
            <v>1.0833333333333333</v>
          </cell>
          <cell r="BJ28">
            <v>44600</v>
          </cell>
          <cell r="BK28">
            <v>30000</v>
          </cell>
          <cell r="BL28">
            <v>1.4866666666666666</v>
          </cell>
          <cell r="BM28">
            <v>1.2849999999999999</v>
          </cell>
          <cell r="BN28">
            <v>168</v>
          </cell>
          <cell r="BO28">
            <v>13</v>
          </cell>
          <cell r="BP28">
            <v>12</v>
          </cell>
          <cell r="BQ28">
            <v>1.0833333333333333</v>
          </cell>
          <cell r="BR28">
            <v>44600</v>
          </cell>
          <cell r="BS28">
            <v>30000</v>
          </cell>
        </row>
        <row r="29">
          <cell r="F29" t="str">
            <v>Jalilov Urfan Zaur</v>
          </cell>
          <cell r="G29">
            <v>43070</v>
          </cell>
          <cell r="Z29">
            <v>-120</v>
          </cell>
          <cell r="AB29">
            <v>-20</v>
          </cell>
          <cell r="AE29">
            <v>-50000</v>
          </cell>
          <cell r="AH29">
            <v>-90</v>
          </cell>
          <cell r="AJ29">
            <v>-15</v>
          </cell>
          <cell r="AM29">
            <v>-37500</v>
          </cell>
          <cell r="AP29">
            <v>-61</v>
          </cell>
          <cell r="AR29">
            <v>-10.166666666666666</v>
          </cell>
          <cell r="AU29">
            <v>-25416.666666666668</v>
          </cell>
          <cell r="AX29">
            <v>-30</v>
          </cell>
          <cell r="AZ29">
            <v>-5</v>
          </cell>
          <cell r="BC29">
            <v>-12500</v>
          </cell>
          <cell r="BF29">
            <v>-1</v>
          </cell>
          <cell r="BH29">
            <v>0</v>
          </cell>
          <cell r="BK29">
            <v>0</v>
          </cell>
          <cell r="BN29">
            <v>30</v>
          </cell>
          <cell r="BO29">
            <v>0</v>
          </cell>
          <cell r="BP29">
            <v>3.333333333333333</v>
          </cell>
          <cell r="BQ29">
            <v>0</v>
          </cell>
          <cell r="BR29">
            <v>0</v>
          </cell>
          <cell r="BS29">
            <v>8333.3333333333339</v>
          </cell>
        </row>
        <row r="30">
          <cell r="F30" t="str">
            <v>Rustamov Abulfaz Mammadali</v>
          </cell>
          <cell r="G30">
            <v>41306</v>
          </cell>
          <cell r="H30">
            <v>0</v>
          </cell>
          <cell r="I30">
            <v>0</v>
          </cell>
          <cell r="J30">
            <v>1560</v>
          </cell>
          <cell r="K30">
            <v>5</v>
          </cell>
          <cell r="L30">
            <v>5</v>
          </cell>
          <cell r="M30">
            <v>1</v>
          </cell>
          <cell r="N30">
            <v>16000</v>
          </cell>
          <cell r="O30">
            <v>12500</v>
          </cell>
          <cell r="P30">
            <v>1.28</v>
          </cell>
          <cell r="Q30">
            <v>1.1400000000000001</v>
          </cell>
          <cell r="R30">
            <v>1589</v>
          </cell>
          <cell r="S30">
            <v>9</v>
          </cell>
          <cell r="T30">
            <v>8</v>
          </cell>
          <cell r="U30">
            <v>1.125</v>
          </cell>
          <cell r="V30">
            <v>33300</v>
          </cell>
          <cell r="W30">
            <v>20000</v>
          </cell>
          <cell r="X30">
            <v>1.665</v>
          </cell>
          <cell r="Y30">
            <v>1.395</v>
          </cell>
          <cell r="Z30">
            <v>1620</v>
          </cell>
          <cell r="AA30">
            <v>11</v>
          </cell>
          <cell r="AB30">
            <v>10</v>
          </cell>
          <cell r="AC30">
            <v>1.1000000000000001</v>
          </cell>
          <cell r="AD30">
            <v>62000</v>
          </cell>
          <cell r="AE30">
            <v>25000</v>
          </cell>
          <cell r="AF30">
            <v>2.48</v>
          </cell>
          <cell r="AG30">
            <v>1.79</v>
          </cell>
          <cell r="AH30">
            <v>1650</v>
          </cell>
          <cell r="AI30">
            <v>8</v>
          </cell>
          <cell r="AJ30">
            <v>12</v>
          </cell>
          <cell r="AK30">
            <v>0.66666666666666663</v>
          </cell>
          <cell r="AL30">
            <v>26600</v>
          </cell>
          <cell r="AM30">
            <v>30000</v>
          </cell>
          <cell r="AN30">
            <v>0.88666666666666671</v>
          </cell>
          <cell r="AO30">
            <v>0.77666666666666662</v>
          </cell>
          <cell r="AP30">
            <v>1679</v>
          </cell>
          <cell r="AQ30">
            <v>10</v>
          </cell>
          <cell r="AR30">
            <v>12</v>
          </cell>
          <cell r="AS30">
            <v>0.83333333333333337</v>
          </cell>
          <cell r="AT30">
            <v>61050</v>
          </cell>
          <cell r="AU30">
            <v>30000</v>
          </cell>
          <cell r="AV30">
            <v>2.0350000000000001</v>
          </cell>
          <cell r="AW30">
            <v>1.4341666666666668</v>
          </cell>
          <cell r="AX30">
            <v>1710</v>
          </cell>
          <cell r="AY30">
            <v>13</v>
          </cell>
          <cell r="AZ30">
            <v>12</v>
          </cell>
          <cell r="BA30">
            <v>1.0833333333333333</v>
          </cell>
          <cell r="BB30">
            <v>40800</v>
          </cell>
          <cell r="BC30">
            <v>30000</v>
          </cell>
          <cell r="BD30">
            <v>1.36</v>
          </cell>
          <cell r="BE30">
            <v>1.2216666666666667</v>
          </cell>
          <cell r="BF30">
            <v>1739</v>
          </cell>
          <cell r="BG30">
            <v>15</v>
          </cell>
          <cell r="BH30">
            <v>12</v>
          </cell>
          <cell r="BI30">
            <v>1.25</v>
          </cell>
          <cell r="BJ30">
            <v>74400</v>
          </cell>
          <cell r="BK30">
            <v>30000</v>
          </cell>
          <cell r="BL30">
            <v>2.48</v>
          </cell>
          <cell r="BM30">
            <v>1.865</v>
          </cell>
          <cell r="BN30">
            <v>1770</v>
          </cell>
          <cell r="BO30">
            <v>15</v>
          </cell>
          <cell r="BP30">
            <v>12</v>
          </cell>
          <cell r="BQ30">
            <v>1.25</v>
          </cell>
          <cell r="BR30">
            <v>74400</v>
          </cell>
          <cell r="BS30">
            <v>30000</v>
          </cell>
        </row>
        <row r="31">
          <cell r="F31" t="str">
            <v>Qasimov Tural Rasid</v>
          </cell>
          <cell r="G31">
            <v>42991</v>
          </cell>
          <cell r="AP31">
            <v>17</v>
          </cell>
          <cell r="AQ31">
            <v>7</v>
          </cell>
          <cell r="AR31">
            <v>2.833333333333333</v>
          </cell>
          <cell r="AS31">
            <v>2.4705882352941178</v>
          </cell>
          <cell r="AT31">
            <v>21800</v>
          </cell>
          <cell r="AU31">
            <v>7083.3333333333339</v>
          </cell>
          <cell r="AV31">
            <v>3.077647058823529</v>
          </cell>
          <cell r="AW31">
            <v>2.7741176470588234</v>
          </cell>
          <cell r="AX31">
            <v>48</v>
          </cell>
          <cell r="AY31">
            <v>11</v>
          </cell>
          <cell r="AZ31">
            <v>8</v>
          </cell>
          <cell r="BA31">
            <v>1.375</v>
          </cell>
          <cell r="BB31">
            <v>52700</v>
          </cell>
          <cell r="BC31">
            <v>20000</v>
          </cell>
          <cell r="BD31">
            <v>2.6349999999999998</v>
          </cell>
          <cell r="BE31">
            <v>2.0049999999999999</v>
          </cell>
          <cell r="BF31">
            <v>77</v>
          </cell>
          <cell r="BG31">
            <v>9</v>
          </cell>
          <cell r="BH31">
            <v>10</v>
          </cell>
          <cell r="BI31">
            <v>0.9</v>
          </cell>
          <cell r="BJ31">
            <v>18000</v>
          </cell>
          <cell r="BK31">
            <v>25000</v>
          </cell>
          <cell r="BL31">
            <v>0.72</v>
          </cell>
          <cell r="BM31">
            <v>0.81</v>
          </cell>
          <cell r="BN31">
            <v>108</v>
          </cell>
          <cell r="BO31">
            <v>9</v>
          </cell>
          <cell r="BP31">
            <v>12</v>
          </cell>
          <cell r="BQ31">
            <v>0.75</v>
          </cell>
          <cell r="BR31">
            <v>18000</v>
          </cell>
          <cell r="BS31">
            <v>30000</v>
          </cell>
        </row>
        <row r="32">
          <cell r="F32" t="str">
            <v>Rzayev Sabuhi Sahin</v>
          </cell>
          <cell r="G32">
            <v>42956</v>
          </cell>
          <cell r="AH32">
            <v>22</v>
          </cell>
          <cell r="AI32">
            <v>7</v>
          </cell>
          <cell r="AJ32">
            <v>3.6666666666666665</v>
          </cell>
          <cell r="AK32">
            <v>1.9090909090909092</v>
          </cell>
          <cell r="AL32">
            <v>16200</v>
          </cell>
          <cell r="AM32">
            <v>9166.6666666666679</v>
          </cell>
          <cell r="AN32">
            <v>1.7672727272727271</v>
          </cell>
          <cell r="AO32">
            <v>1.8381818181818181</v>
          </cell>
          <cell r="AP32">
            <v>51</v>
          </cell>
          <cell r="AQ32">
            <v>5</v>
          </cell>
          <cell r="AR32">
            <v>8</v>
          </cell>
          <cell r="AS32">
            <v>0.625</v>
          </cell>
          <cell r="AT32">
            <v>31800</v>
          </cell>
          <cell r="AU32">
            <v>20000</v>
          </cell>
          <cell r="AV32">
            <v>1.59</v>
          </cell>
          <cell r="AW32">
            <v>1.1074999999999999</v>
          </cell>
          <cell r="AX32">
            <v>82</v>
          </cell>
          <cell r="AY32">
            <v>2</v>
          </cell>
          <cell r="AZ32">
            <v>10</v>
          </cell>
          <cell r="BA32">
            <v>0.2</v>
          </cell>
          <cell r="BB32">
            <v>8000</v>
          </cell>
          <cell r="BC32">
            <v>25000</v>
          </cell>
          <cell r="BD32">
            <v>0.32</v>
          </cell>
          <cell r="BE32">
            <v>0.26</v>
          </cell>
          <cell r="BF32">
            <v>111</v>
          </cell>
          <cell r="BG32">
            <v>0</v>
          </cell>
          <cell r="BH32">
            <v>12</v>
          </cell>
          <cell r="BI32">
            <v>0</v>
          </cell>
          <cell r="BJ32">
            <v>0</v>
          </cell>
          <cell r="BK32">
            <v>30000</v>
          </cell>
          <cell r="BL32">
            <v>0</v>
          </cell>
          <cell r="BM32">
            <v>0</v>
          </cell>
          <cell r="BO32">
            <v>0</v>
          </cell>
          <cell r="BP32">
            <v>0</v>
          </cell>
          <cell r="BQ32" t="str">
            <v xml:space="preserve"> </v>
          </cell>
          <cell r="BR32">
            <v>0</v>
          </cell>
          <cell r="BS32">
            <v>0</v>
          </cell>
        </row>
        <row r="33">
          <cell r="F33" t="str">
            <v>Valizade Sahriyar Oktay</v>
          </cell>
          <cell r="G33">
            <v>42946</v>
          </cell>
          <cell r="M33" t="str">
            <v xml:space="preserve"> </v>
          </cell>
          <cell r="P33" t="str">
            <v xml:space="preserve"> </v>
          </cell>
          <cell r="Q33" t="str">
            <v xml:space="preserve"> </v>
          </cell>
          <cell r="T33">
            <v>0</v>
          </cell>
          <cell r="U33" t="str">
            <v xml:space="preserve"> </v>
          </cell>
          <cell r="W33">
            <v>0</v>
          </cell>
          <cell r="X33" t="str">
            <v xml:space="preserve"> </v>
          </cell>
          <cell r="Y33" t="str">
            <v xml:space="preserve"> </v>
          </cell>
          <cell r="Z33">
            <v>0</v>
          </cell>
          <cell r="AA33">
            <v>15</v>
          </cell>
          <cell r="AB33">
            <v>0</v>
          </cell>
          <cell r="AC33" t="str">
            <v xml:space="preserve"> </v>
          </cell>
          <cell r="AD33">
            <v>48600</v>
          </cell>
          <cell r="AE33">
            <v>0</v>
          </cell>
          <cell r="AF33" t="str">
            <v xml:space="preserve"> </v>
          </cell>
          <cell r="AG33" t="str">
            <v xml:space="preserve"> </v>
          </cell>
          <cell r="AH33">
            <v>30</v>
          </cell>
          <cell r="AI33">
            <v>18</v>
          </cell>
          <cell r="AJ33">
            <v>5</v>
          </cell>
          <cell r="AK33">
            <v>3.6</v>
          </cell>
          <cell r="AL33">
            <v>56400</v>
          </cell>
          <cell r="AM33">
            <v>12500</v>
          </cell>
          <cell r="AN33">
            <v>4.5119999999999996</v>
          </cell>
          <cell r="AO33">
            <v>4.056</v>
          </cell>
          <cell r="AP33">
            <v>60</v>
          </cell>
          <cell r="AQ33">
            <v>20</v>
          </cell>
          <cell r="AR33">
            <v>8</v>
          </cell>
          <cell r="AS33">
            <v>2.5</v>
          </cell>
          <cell r="AT33">
            <v>57900</v>
          </cell>
          <cell r="AU33">
            <v>20000</v>
          </cell>
          <cell r="AV33">
            <v>2.895</v>
          </cell>
          <cell r="AW33">
            <v>2.6974999999999998</v>
          </cell>
          <cell r="AX33">
            <v>90</v>
          </cell>
          <cell r="AY33">
            <v>21</v>
          </cell>
          <cell r="AZ33">
            <v>10</v>
          </cell>
          <cell r="BA33">
            <v>2.1</v>
          </cell>
          <cell r="BB33">
            <v>72400</v>
          </cell>
          <cell r="BC33">
            <v>25000</v>
          </cell>
          <cell r="BD33">
            <v>2.8959999999999999</v>
          </cell>
          <cell r="BE33">
            <v>2.4980000000000002</v>
          </cell>
          <cell r="BF33">
            <v>120</v>
          </cell>
          <cell r="BG33">
            <v>24</v>
          </cell>
          <cell r="BH33">
            <v>12</v>
          </cell>
          <cell r="BI33">
            <v>2</v>
          </cell>
          <cell r="BJ33">
            <v>142600</v>
          </cell>
          <cell r="BK33">
            <v>30000</v>
          </cell>
          <cell r="BL33">
            <v>4.753333333333333</v>
          </cell>
          <cell r="BM33">
            <v>3.3766666666666665</v>
          </cell>
          <cell r="BN33">
            <v>150</v>
          </cell>
          <cell r="BO33">
            <v>24</v>
          </cell>
          <cell r="BP33">
            <v>12</v>
          </cell>
          <cell r="BQ33">
            <v>2</v>
          </cell>
          <cell r="BR33">
            <v>142600</v>
          </cell>
          <cell r="BS33">
            <v>30000</v>
          </cell>
        </row>
        <row r="34">
          <cell r="F34" t="str">
            <v>  LANKARAN</v>
          </cell>
          <cell r="I34">
            <v>0</v>
          </cell>
          <cell r="K34">
            <v>5</v>
          </cell>
          <cell r="L34">
            <v>10</v>
          </cell>
          <cell r="M34">
            <v>0.5</v>
          </cell>
          <cell r="N34">
            <v>39000</v>
          </cell>
          <cell r="O34">
            <v>25000</v>
          </cell>
          <cell r="P34">
            <v>1.56</v>
          </cell>
          <cell r="Q34">
            <v>1.03</v>
          </cell>
          <cell r="S34">
            <v>24</v>
          </cell>
          <cell r="T34">
            <v>16</v>
          </cell>
          <cell r="U34">
            <v>1.5</v>
          </cell>
          <cell r="V34">
            <v>130300</v>
          </cell>
          <cell r="W34">
            <v>40000</v>
          </cell>
          <cell r="X34">
            <v>3.2574999999999998</v>
          </cell>
          <cell r="Y34">
            <v>2.3787500000000001</v>
          </cell>
          <cell r="AA34">
            <v>40</v>
          </cell>
          <cell r="AB34">
            <v>34</v>
          </cell>
          <cell r="AC34">
            <v>1.1764705882352942</v>
          </cell>
          <cell r="AD34">
            <v>180700</v>
          </cell>
          <cell r="AE34">
            <v>85000.000000000015</v>
          </cell>
          <cell r="AF34">
            <v>2.1258823529411761</v>
          </cell>
          <cell r="AG34">
            <v>1.651176470588235</v>
          </cell>
          <cell r="AI34">
            <v>78</v>
          </cell>
          <cell r="AJ34">
            <v>48</v>
          </cell>
          <cell r="AK34">
            <v>1.625</v>
          </cell>
          <cell r="AL34">
            <v>335000</v>
          </cell>
          <cell r="AM34">
            <v>120000</v>
          </cell>
          <cell r="AN34">
            <v>2.7916666666666665</v>
          </cell>
          <cell r="AO34">
            <v>2.208333333333333</v>
          </cell>
          <cell r="AQ34">
            <v>88</v>
          </cell>
          <cell r="AR34">
            <v>60</v>
          </cell>
          <cell r="AS34">
            <v>1.4666666666666666</v>
          </cell>
          <cell r="AT34">
            <v>332800</v>
          </cell>
          <cell r="AU34">
            <v>150000</v>
          </cell>
          <cell r="AV34">
            <v>2.2186666666666666</v>
          </cell>
          <cell r="AW34">
            <v>1.8426666666666667</v>
          </cell>
          <cell r="AY34">
            <v>113</v>
          </cell>
          <cell r="AZ34">
            <v>84.333333333333343</v>
          </cell>
          <cell r="BA34">
            <v>1.3399209486166006</v>
          </cell>
          <cell r="BB34">
            <v>328800</v>
          </cell>
          <cell r="BC34">
            <v>218333.33333333334</v>
          </cell>
          <cell r="BD34">
            <v>1.5059541984732823</v>
          </cell>
          <cell r="BE34">
            <v>1.4229375735449414</v>
          </cell>
          <cell r="BG34">
            <v>113</v>
          </cell>
          <cell r="BH34">
            <v>96</v>
          </cell>
          <cell r="BI34">
            <v>1.1770833333333333</v>
          </cell>
          <cell r="BJ34">
            <v>333600</v>
          </cell>
          <cell r="BK34">
            <v>240000</v>
          </cell>
          <cell r="BL34">
            <v>1.39</v>
          </cell>
          <cell r="BM34">
            <v>1.2835416666666666</v>
          </cell>
          <cell r="BO34">
            <v>113</v>
          </cell>
          <cell r="BP34">
            <v>92</v>
          </cell>
          <cell r="BQ34">
            <v>1.2282608695652173</v>
          </cell>
          <cell r="BR34">
            <v>333600</v>
          </cell>
          <cell r="BS34">
            <v>230000</v>
          </cell>
        </row>
        <row r="35">
          <cell r="F35" t="str">
            <v>Aliyev Taleh Allahyar</v>
          </cell>
          <cell r="G35">
            <v>42919</v>
          </cell>
          <cell r="M35" t="str">
            <v xml:space="preserve"> </v>
          </cell>
          <cell r="P35" t="str">
            <v xml:space="preserve"> </v>
          </cell>
          <cell r="Q35" t="str">
            <v xml:space="preserve"> </v>
          </cell>
          <cell r="T35">
            <v>0</v>
          </cell>
          <cell r="U35" t="str">
            <v xml:space="preserve"> </v>
          </cell>
          <cell r="W35">
            <v>0</v>
          </cell>
          <cell r="X35" t="str">
            <v xml:space="preserve"> </v>
          </cell>
          <cell r="Y35" t="str">
            <v xml:space="preserve"> </v>
          </cell>
          <cell r="Z35">
            <v>28</v>
          </cell>
          <cell r="AA35">
            <v>6</v>
          </cell>
          <cell r="AB35">
            <v>4.6666666666666661</v>
          </cell>
          <cell r="AC35">
            <v>1.2857142857142858</v>
          </cell>
          <cell r="AD35">
            <v>11200</v>
          </cell>
          <cell r="AE35">
            <v>11666.666666666668</v>
          </cell>
          <cell r="AF35">
            <v>0.95999999999999985</v>
          </cell>
          <cell r="AG35">
            <v>1.1228571428571428</v>
          </cell>
          <cell r="AH35">
            <v>58</v>
          </cell>
          <cell r="AI35">
            <v>15</v>
          </cell>
          <cell r="AJ35">
            <v>8</v>
          </cell>
          <cell r="AK35">
            <v>1.875</v>
          </cell>
          <cell r="AL35">
            <v>35500</v>
          </cell>
          <cell r="AM35">
            <v>20000</v>
          </cell>
          <cell r="AN35">
            <v>1.7749999999999999</v>
          </cell>
          <cell r="AO35">
            <v>1.825</v>
          </cell>
          <cell r="AP35">
            <v>87</v>
          </cell>
          <cell r="AQ35">
            <v>16</v>
          </cell>
          <cell r="AR35">
            <v>10</v>
          </cell>
          <cell r="AS35">
            <v>1.6</v>
          </cell>
          <cell r="AT35">
            <v>44900</v>
          </cell>
          <cell r="AU35">
            <v>25000</v>
          </cell>
          <cell r="AV35">
            <v>1.796</v>
          </cell>
          <cell r="AW35">
            <v>1.698</v>
          </cell>
          <cell r="AX35">
            <v>118</v>
          </cell>
          <cell r="AY35">
            <v>16</v>
          </cell>
          <cell r="AZ35">
            <v>12</v>
          </cell>
          <cell r="BA35">
            <v>1.3333333333333333</v>
          </cell>
          <cell r="BB35">
            <v>37300</v>
          </cell>
          <cell r="BC35">
            <v>30000</v>
          </cell>
          <cell r="BD35">
            <v>1.2433333333333334</v>
          </cell>
          <cell r="BE35">
            <v>1.2883333333333333</v>
          </cell>
          <cell r="BF35">
            <v>147</v>
          </cell>
          <cell r="BG35">
            <v>15</v>
          </cell>
          <cell r="BH35">
            <v>12</v>
          </cell>
          <cell r="BI35">
            <v>1.25</v>
          </cell>
          <cell r="BJ35">
            <v>50500</v>
          </cell>
          <cell r="BK35">
            <v>30000</v>
          </cell>
          <cell r="BL35">
            <v>1.6833333333333333</v>
          </cell>
          <cell r="BM35">
            <v>1.4666666666666668</v>
          </cell>
          <cell r="BN35">
            <v>178</v>
          </cell>
          <cell r="BO35">
            <v>15</v>
          </cell>
          <cell r="BP35">
            <v>12</v>
          </cell>
          <cell r="BQ35">
            <v>1.25</v>
          </cell>
          <cell r="BR35">
            <v>50500</v>
          </cell>
          <cell r="BS35">
            <v>30000</v>
          </cell>
        </row>
        <row r="36">
          <cell r="F36" t="str">
            <v>Akbarov Rahim Babakisi</v>
          </cell>
          <cell r="G36">
            <v>42997</v>
          </cell>
          <cell r="AP36">
            <v>11</v>
          </cell>
          <cell r="AQ36">
            <v>0</v>
          </cell>
          <cell r="AR36">
            <v>1.8333333333333333</v>
          </cell>
          <cell r="AS36">
            <v>0</v>
          </cell>
          <cell r="AT36">
            <v>0</v>
          </cell>
          <cell r="AU36">
            <v>4583.3333333333339</v>
          </cell>
          <cell r="AV36">
            <v>0</v>
          </cell>
          <cell r="AW36">
            <v>0</v>
          </cell>
          <cell r="AX36">
            <v>42</v>
          </cell>
          <cell r="AY36">
            <v>14</v>
          </cell>
          <cell r="AZ36">
            <v>8</v>
          </cell>
          <cell r="BA36">
            <v>1.75</v>
          </cell>
          <cell r="BB36">
            <v>44700</v>
          </cell>
          <cell r="BC36">
            <v>20000</v>
          </cell>
          <cell r="BD36">
            <v>2.2349999999999999</v>
          </cell>
          <cell r="BE36">
            <v>1.9924999999999999</v>
          </cell>
          <cell r="BF36">
            <v>71</v>
          </cell>
          <cell r="BG36">
            <v>8</v>
          </cell>
          <cell r="BH36">
            <v>10</v>
          </cell>
          <cell r="BI36">
            <v>0.8</v>
          </cell>
          <cell r="BJ36">
            <v>17500</v>
          </cell>
          <cell r="BK36">
            <v>25000</v>
          </cell>
          <cell r="BL36">
            <v>0.7</v>
          </cell>
          <cell r="BM36">
            <v>0.75</v>
          </cell>
          <cell r="BN36">
            <v>102</v>
          </cell>
          <cell r="BO36">
            <v>8</v>
          </cell>
          <cell r="BP36">
            <v>12</v>
          </cell>
          <cell r="BQ36">
            <v>0.66666666666666663</v>
          </cell>
          <cell r="BR36">
            <v>17500</v>
          </cell>
          <cell r="BS36">
            <v>30000</v>
          </cell>
        </row>
        <row r="37">
          <cell r="F37" t="str">
            <v>Rahimov Mayis Mursud</v>
          </cell>
          <cell r="G37">
            <v>42999</v>
          </cell>
          <cell r="AP37">
            <v>9</v>
          </cell>
          <cell r="AQ37">
            <v>4</v>
          </cell>
          <cell r="AR37">
            <v>1.5</v>
          </cell>
          <cell r="AS37">
            <v>2.6666666666666665</v>
          </cell>
          <cell r="AT37">
            <v>5800</v>
          </cell>
          <cell r="AU37">
            <v>3750</v>
          </cell>
          <cell r="AV37">
            <v>1.5466666666666666</v>
          </cell>
          <cell r="AW37">
            <v>2.1066666666666665</v>
          </cell>
          <cell r="AX37">
            <v>40</v>
          </cell>
          <cell r="AY37">
            <v>21</v>
          </cell>
          <cell r="AZ37">
            <v>5</v>
          </cell>
          <cell r="BA37">
            <v>4.2</v>
          </cell>
          <cell r="BB37">
            <v>41700</v>
          </cell>
          <cell r="BC37">
            <v>20000</v>
          </cell>
          <cell r="BD37">
            <v>2.085</v>
          </cell>
          <cell r="BE37">
            <v>3.1425000000000001</v>
          </cell>
          <cell r="BF37">
            <v>69</v>
          </cell>
          <cell r="BG37">
            <v>22</v>
          </cell>
          <cell r="BH37">
            <v>8</v>
          </cell>
          <cell r="BI37">
            <v>2.75</v>
          </cell>
          <cell r="BJ37">
            <v>32600</v>
          </cell>
          <cell r="BK37">
            <v>20000</v>
          </cell>
          <cell r="BL37">
            <v>1.63</v>
          </cell>
          <cell r="BM37">
            <v>2.19</v>
          </cell>
          <cell r="BN37">
            <v>100</v>
          </cell>
          <cell r="BO37">
            <v>22</v>
          </cell>
          <cell r="BP37">
            <v>10</v>
          </cell>
          <cell r="BQ37">
            <v>2.2000000000000002</v>
          </cell>
          <cell r="BR37">
            <v>32600</v>
          </cell>
          <cell r="BS37">
            <v>25000</v>
          </cell>
        </row>
        <row r="38">
          <cell r="F38" t="str">
            <v>Ramazanov Fariz Rafiq</v>
          </cell>
          <cell r="G38">
            <v>42992</v>
          </cell>
          <cell r="AP38">
            <v>16</v>
          </cell>
          <cell r="AQ38">
            <v>3</v>
          </cell>
          <cell r="AR38">
            <v>2.6666666666666665</v>
          </cell>
          <cell r="AS38">
            <v>1.125</v>
          </cell>
          <cell r="AT38">
            <v>5000</v>
          </cell>
          <cell r="AU38">
            <v>6666.666666666667</v>
          </cell>
          <cell r="AV38">
            <v>0.75</v>
          </cell>
          <cell r="AW38">
            <v>0.9375</v>
          </cell>
          <cell r="AX38">
            <v>47</v>
          </cell>
          <cell r="AY38">
            <v>7</v>
          </cell>
          <cell r="AZ38">
            <v>8</v>
          </cell>
          <cell r="BA38">
            <v>0.875</v>
          </cell>
          <cell r="BB38">
            <v>11800</v>
          </cell>
          <cell r="BC38">
            <v>20000</v>
          </cell>
          <cell r="BD38">
            <v>0.59</v>
          </cell>
          <cell r="BE38">
            <v>0.73249999999999993</v>
          </cell>
          <cell r="BF38">
            <v>76</v>
          </cell>
          <cell r="BG38">
            <v>11</v>
          </cell>
          <cell r="BH38">
            <v>10</v>
          </cell>
          <cell r="BI38">
            <v>1.1000000000000001</v>
          </cell>
          <cell r="BJ38">
            <v>15400</v>
          </cell>
          <cell r="BK38">
            <v>25000</v>
          </cell>
          <cell r="BL38">
            <v>0.61599999999999999</v>
          </cell>
          <cell r="BM38">
            <v>0.8580000000000001</v>
          </cell>
          <cell r="BN38">
            <v>107</v>
          </cell>
          <cell r="BO38">
            <v>11</v>
          </cell>
          <cell r="BP38">
            <v>12</v>
          </cell>
          <cell r="BQ38">
            <v>0.91666666666666663</v>
          </cell>
          <cell r="BR38">
            <v>15400</v>
          </cell>
          <cell r="BS38">
            <v>30000</v>
          </cell>
        </row>
        <row r="39">
          <cell r="F39" t="str">
            <v>Cavadov Tahmaz Cabrail</v>
          </cell>
          <cell r="G39">
            <v>39482</v>
          </cell>
          <cell r="H39">
            <v>0</v>
          </cell>
          <cell r="I39">
            <v>0</v>
          </cell>
          <cell r="J39">
            <v>3357</v>
          </cell>
          <cell r="K39">
            <v>1</v>
          </cell>
          <cell r="L39">
            <v>5</v>
          </cell>
          <cell r="M39">
            <v>0.2</v>
          </cell>
          <cell r="N39">
            <v>10000</v>
          </cell>
          <cell r="O39">
            <v>12500</v>
          </cell>
          <cell r="P39">
            <v>0.8</v>
          </cell>
          <cell r="Q39">
            <v>0.5</v>
          </cell>
          <cell r="R39">
            <v>3386</v>
          </cell>
          <cell r="S39">
            <v>10</v>
          </cell>
          <cell r="T39">
            <v>8</v>
          </cell>
          <cell r="U39">
            <v>1.25</v>
          </cell>
          <cell r="V39">
            <v>31200</v>
          </cell>
          <cell r="W39">
            <v>20000</v>
          </cell>
          <cell r="X39">
            <v>1.56</v>
          </cell>
          <cell r="Y39">
            <v>1.405</v>
          </cell>
          <cell r="Z39">
            <v>3417</v>
          </cell>
          <cell r="AA39">
            <v>10</v>
          </cell>
          <cell r="AB39">
            <v>10</v>
          </cell>
          <cell r="AC39">
            <v>1</v>
          </cell>
          <cell r="AD39">
            <v>61300</v>
          </cell>
          <cell r="AE39">
            <v>25000</v>
          </cell>
          <cell r="AF39">
            <v>2.452</v>
          </cell>
          <cell r="AG39">
            <v>1.726</v>
          </cell>
          <cell r="AH39">
            <v>3447</v>
          </cell>
          <cell r="AI39">
            <v>19</v>
          </cell>
          <cell r="AJ39">
            <v>12</v>
          </cell>
          <cell r="AK39">
            <v>1.5833333333333333</v>
          </cell>
          <cell r="AL39">
            <v>86600</v>
          </cell>
          <cell r="AM39">
            <v>30000</v>
          </cell>
          <cell r="AN39">
            <v>2.8866666666666667</v>
          </cell>
          <cell r="AO39">
            <v>2.2349999999999999</v>
          </cell>
          <cell r="AP39">
            <v>3476</v>
          </cell>
          <cell r="AQ39">
            <v>19</v>
          </cell>
          <cell r="AR39">
            <v>12</v>
          </cell>
          <cell r="AS39">
            <v>1.5833333333333333</v>
          </cell>
          <cell r="AT39">
            <v>74100</v>
          </cell>
          <cell r="AU39">
            <v>30000</v>
          </cell>
          <cell r="AV39">
            <v>2.4700000000000002</v>
          </cell>
          <cell r="AW39">
            <v>2.0266666666666668</v>
          </cell>
          <cell r="AX39">
            <v>3507</v>
          </cell>
          <cell r="AY39">
            <v>13</v>
          </cell>
          <cell r="AZ39">
            <v>12</v>
          </cell>
          <cell r="BA39">
            <v>1.0833333333333333</v>
          </cell>
          <cell r="BB39">
            <v>58800</v>
          </cell>
          <cell r="BC39">
            <v>30000</v>
          </cell>
          <cell r="BD39">
            <v>1.96</v>
          </cell>
          <cell r="BE39">
            <v>1.5216666666666665</v>
          </cell>
          <cell r="BF39">
            <v>3536</v>
          </cell>
          <cell r="BG39">
            <v>15</v>
          </cell>
          <cell r="BH39">
            <v>12</v>
          </cell>
          <cell r="BI39">
            <v>1.25</v>
          </cell>
          <cell r="BJ39">
            <v>69000</v>
          </cell>
          <cell r="BK39">
            <v>30000</v>
          </cell>
          <cell r="BL39">
            <v>2.2999999999999998</v>
          </cell>
          <cell r="BM39">
            <v>1.7749999999999999</v>
          </cell>
          <cell r="BN39">
            <v>3567</v>
          </cell>
          <cell r="BO39">
            <v>15</v>
          </cell>
          <cell r="BP39">
            <v>12</v>
          </cell>
          <cell r="BQ39">
            <v>1.25</v>
          </cell>
          <cell r="BR39">
            <v>69000</v>
          </cell>
          <cell r="BS39">
            <v>30000</v>
          </cell>
        </row>
        <row r="40">
          <cell r="F40" t="str">
            <v>Ibrahimov Famil Farhad</v>
          </cell>
          <cell r="G40">
            <v>42919</v>
          </cell>
          <cell r="M40" t="str">
            <v xml:space="preserve"> </v>
          </cell>
          <cell r="P40" t="str">
            <v xml:space="preserve"> </v>
          </cell>
          <cell r="Q40" t="str">
            <v xml:space="preserve"> </v>
          </cell>
          <cell r="T40">
            <v>0</v>
          </cell>
          <cell r="U40" t="str">
            <v xml:space="preserve"> </v>
          </cell>
          <cell r="W40">
            <v>0</v>
          </cell>
          <cell r="X40" t="str">
            <v xml:space="preserve"> </v>
          </cell>
          <cell r="Y40" t="str">
            <v xml:space="preserve"> </v>
          </cell>
          <cell r="Z40">
            <v>28</v>
          </cell>
          <cell r="AA40">
            <v>8</v>
          </cell>
          <cell r="AB40">
            <v>4.6666666666666661</v>
          </cell>
          <cell r="AC40">
            <v>1.7142857142857144</v>
          </cell>
          <cell r="AD40">
            <v>24000</v>
          </cell>
          <cell r="AE40">
            <v>11666.666666666668</v>
          </cell>
          <cell r="AF40">
            <v>2.0571428571428569</v>
          </cell>
          <cell r="AG40">
            <v>1.8857142857142857</v>
          </cell>
          <cell r="AH40">
            <v>58</v>
          </cell>
          <cell r="AI40">
            <v>18</v>
          </cell>
          <cell r="AJ40">
            <v>8</v>
          </cell>
          <cell r="AK40">
            <v>2.25</v>
          </cell>
          <cell r="AL40">
            <v>96400</v>
          </cell>
          <cell r="AM40">
            <v>20000</v>
          </cell>
          <cell r="AN40">
            <v>4.82</v>
          </cell>
          <cell r="AO40">
            <v>3.5350000000000001</v>
          </cell>
          <cell r="AP40">
            <v>87</v>
          </cell>
          <cell r="AQ40">
            <v>20</v>
          </cell>
          <cell r="AR40">
            <v>10</v>
          </cell>
          <cell r="AS40">
            <v>2</v>
          </cell>
          <cell r="AT40">
            <v>106700</v>
          </cell>
          <cell r="AU40">
            <v>25000</v>
          </cell>
          <cell r="AV40">
            <v>4.2679999999999998</v>
          </cell>
          <cell r="AW40">
            <v>3.1339999999999999</v>
          </cell>
          <cell r="AX40">
            <v>118</v>
          </cell>
          <cell r="AY40">
            <v>15</v>
          </cell>
          <cell r="AZ40">
            <v>12</v>
          </cell>
          <cell r="BA40">
            <v>1.25</v>
          </cell>
          <cell r="BB40">
            <v>71000</v>
          </cell>
          <cell r="BC40">
            <v>30000</v>
          </cell>
          <cell r="BD40">
            <v>2.3666666666666667</v>
          </cell>
          <cell r="BE40">
            <v>1.8083333333333333</v>
          </cell>
          <cell r="BF40">
            <v>147</v>
          </cell>
          <cell r="BG40">
            <v>16</v>
          </cell>
          <cell r="BH40">
            <v>12</v>
          </cell>
          <cell r="BI40">
            <v>1.3333333333333333</v>
          </cell>
          <cell r="BJ40">
            <v>87500</v>
          </cell>
          <cell r="BK40">
            <v>30000</v>
          </cell>
          <cell r="BL40">
            <v>2.9166666666666665</v>
          </cell>
          <cell r="BM40">
            <v>2.125</v>
          </cell>
          <cell r="BN40">
            <v>178</v>
          </cell>
          <cell r="BO40">
            <v>16</v>
          </cell>
          <cell r="BP40">
            <v>12</v>
          </cell>
          <cell r="BQ40">
            <v>1.3333333333333333</v>
          </cell>
          <cell r="BR40">
            <v>87500</v>
          </cell>
          <cell r="BS40">
            <v>30000</v>
          </cell>
        </row>
        <row r="41">
          <cell r="F41" t="str">
            <v>Muradov Parviz Alim</v>
          </cell>
          <cell r="G41">
            <v>43019</v>
          </cell>
          <cell r="AX41">
            <v>20</v>
          </cell>
          <cell r="AY41">
            <v>8</v>
          </cell>
          <cell r="AZ41">
            <v>3.333333333333333</v>
          </cell>
          <cell r="BA41">
            <v>2.4000000000000004</v>
          </cell>
          <cell r="BB41">
            <v>7500</v>
          </cell>
          <cell r="BC41">
            <v>8333.3333333333339</v>
          </cell>
          <cell r="BD41">
            <v>0.89999999999999991</v>
          </cell>
          <cell r="BE41">
            <v>1.6500000000000001</v>
          </cell>
          <cell r="BF41">
            <v>49</v>
          </cell>
          <cell r="BG41">
            <v>12</v>
          </cell>
          <cell r="BH41">
            <v>8</v>
          </cell>
          <cell r="BI41">
            <v>1.5</v>
          </cell>
          <cell r="BJ41">
            <v>17000</v>
          </cell>
          <cell r="BK41">
            <v>20000</v>
          </cell>
          <cell r="BL41">
            <v>0.85</v>
          </cell>
          <cell r="BM41">
            <v>1.175</v>
          </cell>
          <cell r="BN41">
            <v>80</v>
          </cell>
          <cell r="BO41">
            <v>12</v>
          </cell>
          <cell r="BP41">
            <v>10</v>
          </cell>
          <cell r="BQ41">
            <v>1.2</v>
          </cell>
          <cell r="BR41">
            <v>17000</v>
          </cell>
          <cell r="BS41">
            <v>25000</v>
          </cell>
        </row>
        <row r="42">
          <cell r="F42" t="str">
            <v>Nasirzade Saleh Mirtagi</v>
          </cell>
          <cell r="G42">
            <v>42919</v>
          </cell>
          <cell r="M42" t="str">
            <v xml:space="preserve"> </v>
          </cell>
          <cell r="P42" t="str">
            <v xml:space="preserve"> </v>
          </cell>
          <cell r="Q42" t="str">
            <v xml:space="preserve"> </v>
          </cell>
          <cell r="T42">
            <v>0</v>
          </cell>
          <cell r="U42" t="str">
            <v xml:space="preserve"> </v>
          </cell>
          <cell r="W42">
            <v>0</v>
          </cell>
          <cell r="X42" t="str">
            <v xml:space="preserve"> </v>
          </cell>
          <cell r="Y42" t="str">
            <v xml:space="preserve"> </v>
          </cell>
          <cell r="Z42">
            <v>28</v>
          </cell>
          <cell r="AA42">
            <v>3</v>
          </cell>
          <cell r="AB42">
            <v>4.6666666666666661</v>
          </cell>
          <cell r="AC42">
            <v>0.6428571428571429</v>
          </cell>
          <cell r="AD42">
            <v>4000</v>
          </cell>
          <cell r="AE42">
            <v>11666.666666666668</v>
          </cell>
          <cell r="AF42">
            <v>0.3428571428571428</v>
          </cell>
          <cell r="AG42">
            <v>0.49285714285714288</v>
          </cell>
          <cell r="AH42">
            <v>58</v>
          </cell>
          <cell r="AI42">
            <v>11</v>
          </cell>
          <cell r="AJ42">
            <v>8</v>
          </cell>
          <cell r="AK42">
            <v>1.375</v>
          </cell>
          <cell r="AL42">
            <v>24500</v>
          </cell>
          <cell r="AM42">
            <v>20000</v>
          </cell>
          <cell r="AN42">
            <v>1.2250000000000001</v>
          </cell>
          <cell r="AO42">
            <v>1.3</v>
          </cell>
          <cell r="AP42">
            <v>87</v>
          </cell>
          <cell r="AQ42">
            <v>10</v>
          </cell>
          <cell r="AR42">
            <v>10</v>
          </cell>
          <cell r="AS42">
            <v>1</v>
          </cell>
          <cell r="AT42">
            <v>26500</v>
          </cell>
          <cell r="AU42">
            <v>25000</v>
          </cell>
          <cell r="AV42">
            <v>1.06</v>
          </cell>
          <cell r="AW42">
            <v>1.03</v>
          </cell>
          <cell r="AX42">
            <v>118</v>
          </cell>
          <cell r="AY42">
            <v>7</v>
          </cell>
          <cell r="AZ42">
            <v>12</v>
          </cell>
          <cell r="BA42">
            <v>0.58333333333333337</v>
          </cell>
          <cell r="BB42">
            <v>20000</v>
          </cell>
          <cell r="BC42">
            <v>30000</v>
          </cell>
          <cell r="BD42">
            <v>0.66666666666666663</v>
          </cell>
          <cell r="BE42">
            <v>0.625</v>
          </cell>
          <cell r="BF42">
            <v>147</v>
          </cell>
          <cell r="BG42">
            <v>14</v>
          </cell>
          <cell r="BH42">
            <v>12</v>
          </cell>
          <cell r="BI42">
            <v>1.1666666666666667</v>
          </cell>
          <cell r="BJ42">
            <v>44100</v>
          </cell>
          <cell r="BK42">
            <v>30000</v>
          </cell>
          <cell r="BL42">
            <v>1.47</v>
          </cell>
          <cell r="BM42">
            <v>1.3183333333333334</v>
          </cell>
          <cell r="BN42">
            <v>178</v>
          </cell>
          <cell r="BO42">
            <v>14</v>
          </cell>
          <cell r="BP42">
            <v>12</v>
          </cell>
          <cell r="BQ42">
            <v>1.1666666666666667</v>
          </cell>
          <cell r="BR42">
            <v>44100</v>
          </cell>
          <cell r="BS42">
            <v>30000</v>
          </cell>
        </row>
        <row r="43">
          <cell r="F43" t="str">
            <v>Qurbanov Ilkin Vali</v>
          </cell>
          <cell r="K43">
            <v>1</v>
          </cell>
          <cell r="L43">
            <v>0</v>
          </cell>
          <cell r="M43" t="str">
            <v xml:space="preserve"> </v>
          </cell>
          <cell r="N43">
            <v>1000</v>
          </cell>
          <cell r="O43">
            <v>0</v>
          </cell>
          <cell r="P43" t="str">
            <v xml:space="preserve"> </v>
          </cell>
          <cell r="Q43" t="str">
            <v xml:space="preserve"> </v>
          </cell>
          <cell r="S43">
            <v>6</v>
          </cell>
          <cell r="T43">
            <v>0</v>
          </cell>
          <cell r="U43" t="str">
            <v xml:space="preserve"> </v>
          </cell>
          <cell r="V43">
            <v>50500</v>
          </cell>
          <cell r="W43">
            <v>0</v>
          </cell>
          <cell r="X43" t="str">
            <v xml:space="preserve"> </v>
          </cell>
          <cell r="Y43" t="str">
            <v xml:space="preserve"> </v>
          </cell>
          <cell r="AA43">
            <v>0</v>
          </cell>
          <cell r="AB43">
            <v>0</v>
          </cell>
          <cell r="AC43" t="str">
            <v xml:space="preserve"> </v>
          </cell>
          <cell r="AD43">
            <v>0</v>
          </cell>
          <cell r="AE43">
            <v>0</v>
          </cell>
          <cell r="AF43" t="str">
            <v xml:space="preserve"> </v>
          </cell>
          <cell r="AG43" t="str">
            <v xml:space="preserve"> </v>
          </cell>
          <cell r="BJ43">
            <v>0</v>
          </cell>
        </row>
        <row r="44">
          <cell r="F44" t="str">
            <v>Suvarov Elcin Sahid oglu</v>
          </cell>
          <cell r="G44">
            <v>40756</v>
          </cell>
          <cell r="H44">
            <v>0</v>
          </cell>
          <cell r="I44">
            <v>0</v>
          </cell>
          <cell r="J44">
            <v>2100</v>
          </cell>
          <cell r="K44">
            <v>3</v>
          </cell>
          <cell r="L44">
            <v>5</v>
          </cell>
          <cell r="M44">
            <v>0.6</v>
          </cell>
          <cell r="N44">
            <v>28000</v>
          </cell>
          <cell r="O44">
            <v>12500</v>
          </cell>
          <cell r="P44">
            <v>2.2400000000000002</v>
          </cell>
          <cell r="Q44">
            <v>1.4200000000000002</v>
          </cell>
          <cell r="R44">
            <v>2129</v>
          </cell>
          <cell r="S44">
            <v>8</v>
          </cell>
          <cell r="T44">
            <v>8</v>
          </cell>
          <cell r="U44">
            <v>1</v>
          </cell>
          <cell r="V44">
            <v>48600</v>
          </cell>
          <cell r="W44">
            <v>20000</v>
          </cell>
          <cell r="X44">
            <v>2.4300000000000002</v>
          </cell>
          <cell r="Y44">
            <v>1.7150000000000001</v>
          </cell>
          <cell r="Z44">
            <v>2160</v>
          </cell>
          <cell r="AA44">
            <v>13</v>
          </cell>
          <cell r="AB44">
            <v>10</v>
          </cell>
          <cell r="AC44">
            <v>1.3</v>
          </cell>
          <cell r="AD44">
            <v>80200</v>
          </cell>
          <cell r="AE44">
            <v>25000</v>
          </cell>
          <cell r="AF44">
            <v>3.2080000000000002</v>
          </cell>
          <cell r="AG44">
            <v>2.254</v>
          </cell>
          <cell r="AH44">
            <v>2190</v>
          </cell>
          <cell r="AI44">
            <v>15</v>
          </cell>
          <cell r="AJ44">
            <v>12</v>
          </cell>
          <cell r="AK44">
            <v>1.25</v>
          </cell>
          <cell r="AL44">
            <v>92000</v>
          </cell>
          <cell r="AM44">
            <v>30000</v>
          </cell>
          <cell r="AN44">
            <v>3.0666666666666669</v>
          </cell>
          <cell r="AO44">
            <v>2.1583333333333332</v>
          </cell>
          <cell r="AP44">
            <v>2219</v>
          </cell>
          <cell r="AQ44">
            <v>16</v>
          </cell>
          <cell r="AR44">
            <v>12</v>
          </cell>
          <cell r="AS44">
            <v>1.3333333333333333</v>
          </cell>
          <cell r="AT44">
            <v>69800</v>
          </cell>
          <cell r="AU44">
            <v>30000</v>
          </cell>
          <cell r="AV44">
            <v>2.3266666666666667</v>
          </cell>
          <cell r="AW44">
            <v>1.83</v>
          </cell>
          <cell r="AX44">
            <v>2250</v>
          </cell>
          <cell r="AY44">
            <v>12</v>
          </cell>
          <cell r="AZ44">
            <v>12</v>
          </cell>
          <cell r="BA44">
            <v>1</v>
          </cell>
          <cell r="BB44">
            <v>36000</v>
          </cell>
          <cell r="BC44">
            <v>30000</v>
          </cell>
          <cell r="BD44">
            <v>1.2</v>
          </cell>
          <cell r="BE44">
            <v>1.1000000000000001</v>
          </cell>
          <cell r="BF44">
            <v>2279</v>
          </cell>
          <cell r="BG44">
            <v>0</v>
          </cell>
          <cell r="BH44">
            <v>12</v>
          </cell>
          <cell r="BI44">
            <v>0</v>
          </cell>
          <cell r="BJ44">
            <v>0</v>
          </cell>
          <cell r="BK44">
            <v>30000</v>
          </cell>
          <cell r="BL44">
            <v>0</v>
          </cell>
          <cell r="BM44">
            <v>0</v>
          </cell>
          <cell r="BO44">
            <v>0</v>
          </cell>
          <cell r="BP44">
            <v>0</v>
          </cell>
          <cell r="BQ44" t="str">
            <v xml:space="preserve"> </v>
          </cell>
          <cell r="BR44">
            <v>0</v>
          </cell>
          <cell r="BS44">
            <v>0</v>
          </cell>
        </row>
        <row r="45">
          <cell r="F45" t="str">
            <v>  MASALLI</v>
          </cell>
          <cell r="I45">
            <v>0</v>
          </cell>
          <cell r="K45">
            <v>9</v>
          </cell>
          <cell r="L45">
            <v>9.8387096774193541</v>
          </cell>
          <cell r="M45">
            <v>0.9147540983606558</v>
          </cell>
          <cell r="N45">
            <v>58300</v>
          </cell>
          <cell r="O45">
            <v>24596.77419354839</v>
          </cell>
          <cell r="P45">
            <v>2.3702295081967208</v>
          </cell>
          <cell r="Q45">
            <v>1.6424918032786884</v>
          </cell>
          <cell r="S45">
            <v>21</v>
          </cell>
          <cell r="T45">
            <v>24</v>
          </cell>
          <cell r="U45">
            <v>0.875</v>
          </cell>
          <cell r="V45">
            <v>57500</v>
          </cell>
          <cell r="W45">
            <v>60000</v>
          </cell>
          <cell r="X45">
            <v>0.95833333333333337</v>
          </cell>
          <cell r="Y45">
            <v>0.91666666666666674</v>
          </cell>
          <cell r="AA45">
            <v>30</v>
          </cell>
          <cell r="AB45">
            <v>30</v>
          </cell>
          <cell r="AC45">
            <v>1</v>
          </cell>
          <cell r="AD45">
            <v>117000</v>
          </cell>
          <cell r="AE45">
            <v>75000</v>
          </cell>
          <cell r="AF45">
            <v>1.56</v>
          </cell>
          <cell r="AG45">
            <v>1.28</v>
          </cell>
          <cell r="AI45">
            <v>33</v>
          </cell>
          <cell r="AJ45">
            <v>36</v>
          </cell>
          <cell r="AK45">
            <v>0.91666666666666663</v>
          </cell>
          <cell r="AL45">
            <v>86400</v>
          </cell>
          <cell r="AM45">
            <v>90000</v>
          </cell>
          <cell r="AN45">
            <v>0.96</v>
          </cell>
          <cell r="AO45">
            <v>0.93833333333333324</v>
          </cell>
          <cell r="AQ45">
            <v>28</v>
          </cell>
          <cell r="AR45">
            <v>41.5</v>
          </cell>
          <cell r="AS45">
            <v>0.67469879518072284</v>
          </cell>
          <cell r="AT45">
            <v>87300</v>
          </cell>
          <cell r="AU45">
            <v>103750</v>
          </cell>
          <cell r="AV45">
            <v>0.84144578313253016</v>
          </cell>
          <cell r="AW45">
            <v>0.7580722891566265</v>
          </cell>
          <cell r="AY45">
            <v>52</v>
          </cell>
          <cell r="AZ45">
            <v>53.333333333333329</v>
          </cell>
          <cell r="BA45">
            <v>0.97500000000000009</v>
          </cell>
          <cell r="BB45">
            <v>117700</v>
          </cell>
          <cell r="BC45">
            <v>133333.33333333331</v>
          </cell>
          <cell r="BD45">
            <v>0.88275000000000015</v>
          </cell>
          <cell r="BE45">
            <v>0.92887500000000012</v>
          </cell>
          <cell r="BG45">
            <v>49</v>
          </cell>
          <cell r="BH45">
            <v>61</v>
          </cell>
          <cell r="BI45">
            <v>0.80327868852459017</v>
          </cell>
          <cell r="BJ45">
            <v>153000</v>
          </cell>
          <cell r="BK45">
            <v>152500</v>
          </cell>
          <cell r="BL45">
            <v>1.0032786885245901</v>
          </cell>
          <cell r="BM45">
            <v>0.90327868852459015</v>
          </cell>
          <cell r="BO45">
            <v>49</v>
          </cell>
          <cell r="BP45">
            <v>56</v>
          </cell>
          <cell r="BQ45">
            <v>0.875</v>
          </cell>
          <cell r="BR45">
            <v>153000</v>
          </cell>
          <cell r="BS45">
            <v>140000</v>
          </cell>
        </row>
        <row r="46">
          <cell r="F46" t="str">
            <v>Huseynov Amil Alim</v>
          </cell>
          <cell r="G46">
            <v>40665</v>
          </cell>
          <cell r="H46">
            <v>0</v>
          </cell>
          <cell r="I46">
            <v>0</v>
          </cell>
          <cell r="J46">
            <v>2189</v>
          </cell>
          <cell r="K46">
            <v>4</v>
          </cell>
          <cell r="L46">
            <v>5</v>
          </cell>
          <cell r="M46">
            <v>0.8</v>
          </cell>
          <cell r="N46">
            <v>27300</v>
          </cell>
          <cell r="O46">
            <v>12500</v>
          </cell>
          <cell r="P46">
            <v>2.1840000000000002</v>
          </cell>
          <cell r="Q46">
            <v>1.492</v>
          </cell>
          <cell r="R46">
            <v>2218</v>
          </cell>
          <cell r="S46">
            <v>10</v>
          </cell>
          <cell r="T46">
            <v>8</v>
          </cell>
          <cell r="U46">
            <v>1.25</v>
          </cell>
          <cell r="V46">
            <v>38000</v>
          </cell>
          <cell r="W46">
            <v>20000</v>
          </cell>
          <cell r="X46">
            <v>1.9</v>
          </cell>
          <cell r="Y46">
            <v>1.575</v>
          </cell>
          <cell r="Z46">
            <v>2249</v>
          </cell>
          <cell r="AA46">
            <v>13</v>
          </cell>
          <cell r="AB46">
            <v>10</v>
          </cell>
          <cell r="AC46">
            <v>1.3</v>
          </cell>
          <cell r="AD46">
            <v>66000</v>
          </cell>
          <cell r="AE46">
            <v>25000</v>
          </cell>
          <cell r="AF46">
            <v>2.64</v>
          </cell>
          <cell r="AG46">
            <v>1.9700000000000002</v>
          </cell>
          <cell r="AH46">
            <v>2279</v>
          </cell>
          <cell r="AI46">
            <v>11</v>
          </cell>
          <cell r="AJ46">
            <v>12</v>
          </cell>
          <cell r="AK46">
            <v>0.91666666666666663</v>
          </cell>
          <cell r="AL46">
            <v>39500</v>
          </cell>
          <cell r="AM46">
            <v>30000</v>
          </cell>
          <cell r="AN46">
            <v>1.3166666666666667</v>
          </cell>
          <cell r="AO46">
            <v>1.1166666666666667</v>
          </cell>
          <cell r="AP46">
            <v>2308</v>
          </cell>
          <cell r="AQ46">
            <v>7</v>
          </cell>
          <cell r="AR46">
            <v>12</v>
          </cell>
          <cell r="AS46">
            <v>0.58333333333333337</v>
          </cell>
          <cell r="AT46">
            <v>25500</v>
          </cell>
          <cell r="AU46">
            <v>30000</v>
          </cell>
          <cell r="AV46">
            <v>0.85</v>
          </cell>
          <cell r="AW46">
            <v>0.71666666666666667</v>
          </cell>
          <cell r="AX46">
            <v>2339</v>
          </cell>
          <cell r="AY46">
            <v>16</v>
          </cell>
          <cell r="AZ46">
            <v>12</v>
          </cell>
          <cell r="BA46">
            <v>1.3333333333333333</v>
          </cell>
          <cell r="BB46">
            <v>54000</v>
          </cell>
          <cell r="BC46">
            <v>30000</v>
          </cell>
          <cell r="BD46">
            <v>1.8</v>
          </cell>
          <cell r="BE46">
            <v>1.5666666666666667</v>
          </cell>
          <cell r="BF46">
            <v>2368</v>
          </cell>
          <cell r="BG46">
            <v>13</v>
          </cell>
          <cell r="BH46">
            <v>12</v>
          </cell>
          <cell r="BI46">
            <v>1.0833333333333333</v>
          </cell>
          <cell r="BJ46">
            <v>60600</v>
          </cell>
          <cell r="BK46">
            <v>30000</v>
          </cell>
          <cell r="BL46">
            <v>2.02</v>
          </cell>
          <cell r="BM46">
            <v>1.5516666666666667</v>
          </cell>
          <cell r="BN46">
            <v>2399</v>
          </cell>
          <cell r="BO46">
            <v>13</v>
          </cell>
          <cell r="BP46">
            <v>12</v>
          </cell>
          <cell r="BQ46">
            <v>1.0833333333333333</v>
          </cell>
          <cell r="BR46">
            <v>60600</v>
          </cell>
          <cell r="BS46">
            <v>30000</v>
          </cell>
        </row>
        <row r="47">
          <cell r="F47" t="str">
            <v>Karimov Heydar Fariz</v>
          </cell>
          <cell r="G47">
            <v>42992</v>
          </cell>
          <cell r="AP47">
            <v>16</v>
          </cell>
          <cell r="AQ47">
            <v>2</v>
          </cell>
          <cell r="AR47">
            <v>2.6666666666666665</v>
          </cell>
          <cell r="AS47">
            <v>0.75</v>
          </cell>
          <cell r="AT47">
            <v>6000</v>
          </cell>
          <cell r="AU47">
            <v>6666.666666666667</v>
          </cell>
          <cell r="AV47">
            <v>0.89999999999999991</v>
          </cell>
          <cell r="AW47">
            <v>0.82499999999999996</v>
          </cell>
          <cell r="AX47">
            <v>47</v>
          </cell>
          <cell r="AY47">
            <v>11</v>
          </cell>
          <cell r="AZ47">
            <v>8</v>
          </cell>
          <cell r="BA47">
            <v>1.375</v>
          </cell>
          <cell r="BB47">
            <v>16400</v>
          </cell>
          <cell r="BC47">
            <v>20000</v>
          </cell>
          <cell r="BD47">
            <v>0.82</v>
          </cell>
          <cell r="BE47">
            <v>1.0974999999999999</v>
          </cell>
          <cell r="BF47">
            <v>76</v>
          </cell>
          <cell r="BG47">
            <v>6</v>
          </cell>
          <cell r="BH47">
            <v>10</v>
          </cell>
          <cell r="BI47">
            <v>0.6</v>
          </cell>
          <cell r="BJ47">
            <v>13400</v>
          </cell>
          <cell r="BK47">
            <v>25000</v>
          </cell>
          <cell r="BL47">
            <v>0.53600000000000003</v>
          </cell>
          <cell r="BM47">
            <v>0.56800000000000006</v>
          </cell>
          <cell r="BN47">
            <v>107</v>
          </cell>
          <cell r="BO47">
            <v>6</v>
          </cell>
          <cell r="BP47">
            <v>12</v>
          </cell>
          <cell r="BQ47">
            <v>0.5</v>
          </cell>
          <cell r="BR47">
            <v>13400</v>
          </cell>
          <cell r="BS47">
            <v>30000</v>
          </cell>
        </row>
        <row r="48">
          <cell r="F48" t="str">
            <v>Agacanov Emin Imanverdi</v>
          </cell>
          <cell r="G48">
            <v>42991</v>
          </cell>
          <cell r="AP48">
            <v>17</v>
          </cell>
          <cell r="AQ48">
            <v>2</v>
          </cell>
          <cell r="AR48">
            <v>2.833333333333333</v>
          </cell>
          <cell r="AS48">
            <v>0.70588235294117652</v>
          </cell>
          <cell r="AT48">
            <v>2600</v>
          </cell>
          <cell r="AU48">
            <v>7083.3333333333339</v>
          </cell>
          <cell r="AV48">
            <v>0.36705882352941172</v>
          </cell>
          <cell r="AW48">
            <v>0.53647058823529414</v>
          </cell>
          <cell r="AX48">
            <v>48</v>
          </cell>
          <cell r="AY48">
            <v>5</v>
          </cell>
          <cell r="AZ48">
            <v>8</v>
          </cell>
          <cell r="BA48">
            <v>0.625</v>
          </cell>
          <cell r="BB48">
            <v>6500</v>
          </cell>
          <cell r="BC48">
            <v>20000</v>
          </cell>
          <cell r="BD48">
            <v>0.32500000000000001</v>
          </cell>
          <cell r="BE48">
            <v>0.47499999999999998</v>
          </cell>
          <cell r="BF48">
            <v>77</v>
          </cell>
          <cell r="BG48">
            <v>5</v>
          </cell>
          <cell r="BH48">
            <v>10</v>
          </cell>
          <cell r="BI48">
            <v>0.5</v>
          </cell>
          <cell r="BJ48">
            <v>9000</v>
          </cell>
          <cell r="BK48">
            <v>25000</v>
          </cell>
          <cell r="BL48">
            <v>0.36</v>
          </cell>
          <cell r="BM48">
            <v>0.43</v>
          </cell>
          <cell r="BO48">
            <v>5</v>
          </cell>
          <cell r="BP48">
            <v>0</v>
          </cell>
          <cell r="BQ48" t="str">
            <v xml:space="preserve"> </v>
          </cell>
          <cell r="BR48">
            <v>9000</v>
          </cell>
          <cell r="BS48">
            <v>0</v>
          </cell>
        </row>
        <row r="49">
          <cell r="F49" t="str">
            <v>Yunusov Sabuhi Mirxan</v>
          </cell>
          <cell r="G49">
            <v>43031</v>
          </cell>
          <cell r="AX49">
            <v>8</v>
          </cell>
          <cell r="AY49">
            <v>3</v>
          </cell>
          <cell r="AZ49">
            <v>1.3333333333333333</v>
          </cell>
          <cell r="BA49">
            <v>2.25</v>
          </cell>
          <cell r="BB49">
            <v>3800</v>
          </cell>
          <cell r="BC49">
            <v>3333.3333333333335</v>
          </cell>
          <cell r="BD49">
            <v>1.1399999999999999</v>
          </cell>
          <cell r="BE49">
            <v>1.6949999999999998</v>
          </cell>
          <cell r="BF49">
            <v>37</v>
          </cell>
          <cell r="BG49">
            <v>6</v>
          </cell>
          <cell r="BH49">
            <v>5</v>
          </cell>
          <cell r="BI49">
            <v>1.2</v>
          </cell>
          <cell r="BJ49">
            <v>13700</v>
          </cell>
          <cell r="BK49">
            <v>12500</v>
          </cell>
          <cell r="BL49">
            <v>1.0960000000000001</v>
          </cell>
          <cell r="BM49">
            <v>1.1480000000000001</v>
          </cell>
          <cell r="BN49">
            <v>68</v>
          </cell>
          <cell r="BO49">
            <v>6</v>
          </cell>
          <cell r="BP49">
            <v>8</v>
          </cell>
          <cell r="BQ49">
            <v>0.75</v>
          </cell>
          <cell r="BR49">
            <v>13700</v>
          </cell>
          <cell r="BS49">
            <v>20000</v>
          </cell>
        </row>
        <row r="50">
          <cell r="F50" t="str">
            <v>Ibisov Samxal Cabrayil</v>
          </cell>
          <cell r="G50">
            <v>42863</v>
          </cell>
          <cell r="J50">
            <v>23</v>
          </cell>
          <cell r="K50">
            <v>3</v>
          </cell>
          <cell r="L50">
            <v>3.7096774193548385</v>
          </cell>
          <cell r="M50">
            <v>0.80869565217391304</v>
          </cell>
          <cell r="N50">
            <v>24000</v>
          </cell>
          <cell r="O50">
            <v>9274.1935483870966</v>
          </cell>
          <cell r="P50">
            <v>2.5878260869565217</v>
          </cell>
          <cell r="Q50">
            <v>1.6982608695652175</v>
          </cell>
          <cell r="R50">
            <v>52</v>
          </cell>
          <cell r="S50">
            <v>5</v>
          </cell>
          <cell r="T50">
            <v>8</v>
          </cell>
          <cell r="U50">
            <v>0.625</v>
          </cell>
          <cell r="V50">
            <v>13500</v>
          </cell>
          <cell r="W50">
            <v>20000</v>
          </cell>
          <cell r="X50">
            <v>0.67500000000000004</v>
          </cell>
          <cell r="Y50">
            <v>0.65</v>
          </cell>
          <cell r="Z50">
            <v>83</v>
          </cell>
          <cell r="AA50">
            <v>9</v>
          </cell>
          <cell r="AB50">
            <v>10</v>
          </cell>
          <cell r="AC50">
            <v>0.9</v>
          </cell>
          <cell r="AD50">
            <v>28000</v>
          </cell>
          <cell r="AE50">
            <v>25000</v>
          </cell>
          <cell r="AF50">
            <v>1.1200000000000001</v>
          </cell>
          <cell r="AG50">
            <v>1.01</v>
          </cell>
          <cell r="AH50">
            <v>113</v>
          </cell>
          <cell r="AI50">
            <v>10</v>
          </cell>
          <cell r="AJ50">
            <v>12</v>
          </cell>
          <cell r="AK50">
            <v>0.83333333333333337</v>
          </cell>
          <cell r="AL50">
            <v>23700</v>
          </cell>
          <cell r="AM50">
            <v>30000</v>
          </cell>
          <cell r="AN50">
            <v>0.79</v>
          </cell>
          <cell r="AO50">
            <v>0.81166666666666676</v>
          </cell>
          <cell r="AP50">
            <v>142</v>
          </cell>
          <cell r="AQ50">
            <v>8</v>
          </cell>
          <cell r="AR50">
            <v>12</v>
          </cell>
          <cell r="AS50">
            <v>0.66666666666666663</v>
          </cell>
          <cell r="AT50">
            <v>20600</v>
          </cell>
          <cell r="AU50">
            <v>30000</v>
          </cell>
          <cell r="AV50">
            <v>0.68666666666666665</v>
          </cell>
          <cell r="AW50">
            <v>0.67666666666666664</v>
          </cell>
          <cell r="AX50">
            <v>173</v>
          </cell>
          <cell r="AY50">
            <v>5</v>
          </cell>
          <cell r="AZ50">
            <v>12</v>
          </cell>
          <cell r="BA50">
            <v>0.41666666666666669</v>
          </cell>
          <cell r="BB50">
            <v>8700</v>
          </cell>
          <cell r="BC50">
            <v>30000</v>
          </cell>
          <cell r="BD50">
            <v>0.28999999999999998</v>
          </cell>
          <cell r="BE50">
            <v>0.35333333333333333</v>
          </cell>
          <cell r="BF50">
            <v>202</v>
          </cell>
          <cell r="BG50">
            <v>7</v>
          </cell>
          <cell r="BH50">
            <v>12</v>
          </cell>
          <cell r="BI50">
            <v>0.58333333333333337</v>
          </cell>
          <cell r="BJ50">
            <v>20000</v>
          </cell>
          <cell r="BK50">
            <v>30000</v>
          </cell>
          <cell r="BL50">
            <v>0.66666666666666663</v>
          </cell>
          <cell r="BM50">
            <v>0.625</v>
          </cell>
          <cell r="BN50">
            <v>233</v>
          </cell>
          <cell r="BO50">
            <v>7</v>
          </cell>
          <cell r="BP50">
            <v>12</v>
          </cell>
          <cell r="BQ50">
            <v>0.58333333333333337</v>
          </cell>
          <cell r="BR50">
            <v>20000</v>
          </cell>
          <cell r="BS50">
            <v>30000</v>
          </cell>
        </row>
        <row r="51">
          <cell r="F51" t="str">
            <v>Ibrahimov Elnur Eminaga</v>
          </cell>
          <cell r="K51">
            <v>1</v>
          </cell>
          <cell r="M51" t="str">
            <v xml:space="preserve"> </v>
          </cell>
          <cell r="N51">
            <v>6000</v>
          </cell>
          <cell r="O51">
            <v>0</v>
          </cell>
          <cell r="P51" t="str">
            <v xml:space="preserve"> </v>
          </cell>
          <cell r="Q51" t="str">
            <v xml:space="preserve"> </v>
          </cell>
          <cell r="T51">
            <v>0</v>
          </cell>
          <cell r="U51" t="str">
            <v xml:space="preserve"> </v>
          </cell>
          <cell r="W51">
            <v>0</v>
          </cell>
          <cell r="X51" t="str">
            <v xml:space="preserve"> </v>
          </cell>
          <cell r="Y51" t="str">
            <v xml:space="preserve"> </v>
          </cell>
          <cell r="AA51">
            <v>0</v>
          </cell>
          <cell r="AB51">
            <v>0</v>
          </cell>
          <cell r="AC51" t="str">
            <v xml:space="preserve"> </v>
          </cell>
          <cell r="AD51">
            <v>0</v>
          </cell>
          <cell r="AE51">
            <v>0</v>
          </cell>
          <cell r="AF51" t="str">
            <v xml:space="preserve"> </v>
          </cell>
          <cell r="AG51" t="str">
            <v xml:space="preserve"> </v>
          </cell>
          <cell r="BG51">
            <v>0</v>
          </cell>
          <cell r="BJ51">
            <v>0</v>
          </cell>
          <cell r="BR51">
            <v>0</v>
          </cell>
        </row>
        <row r="52">
          <cell r="F52" t="str">
            <v>Manafov Rauf Zulfugar</v>
          </cell>
          <cell r="G52">
            <v>42879</v>
          </cell>
          <cell r="J52">
            <v>7</v>
          </cell>
          <cell r="K52">
            <v>1</v>
          </cell>
          <cell r="L52">
            <v>1.129032258064516</v>
          </cell>
          <cell r="M52">
            <v>0.88571428571428579</v>
          </cell>
          <cell r="N52">
            <v>1000</v>
          </cell>
          <cell r="O52">
            <v>2822.5806451612907</v>
          </cell>
          <cell r="P52">
            <v>0.35428571428571426</v>
          </cell>
          <cell r="Q52">
            <v>0.62</v>
          </cell>
          <cell r="R52">
            <v>36</v>
          </cell>
          <cell r="S52">
            <v>6</v>
          </cell>
          <cell r="T52">
            <v>8</v>
          </cell>
          <cell r="U52">
            <v>0.75</v>
          </cell>
          <cell r="V52">
            <v>6000</v>
          </cell>
          <cell r="W52">
            <v>20000</v>
          </cell>
          <cell r="X52">
            <v>0.3</v>
          </cell>
          <cell r="Y52">
            <v>0.52500000000000002</v>
          </cell>
          <cell r="Z52">
            <v>67</v>
          </cell>
          <cell r="AA52">
            <v>8</v>
          </cell>
          <cell r="AB52">
            <v>10</v>
          </cell>
          <cell r="AC52">
            <v>0.8</v>
          </cell>
          <cell r="AD52">
            <v>23000</v>
          </cell>
          <cell r="AE52">
            <v>25000</v>
          </cell>
          <cell r="AF52">
            <v>0.92</v>
          </cell>
          <cell r="AG52">
            <v>0.8600000000000001</v>
          </cell>
          <cell r="AH52">
            <v>97</v>
          </cell>
          <cell r="AI52">
            <v>12</v>
          </cell>
          <cell r="AJ52">
            <v>12</v>
          </cell>
          <cell r="AK52">
            <v>1</v>
          </cell>
          <cell r="AL52">
            <v>23200</v>
          </cell>
          <cell r="AM52">
            <v>30000</v>
          </cell>
          <cell r="AN52">
            <v>0.77333333333333332</v>
          </cell>
          <cell r="AO52">
            <v>0.88666666666666671</v>
          </cell>
          <cell r="AP52">
            <v>126</v>
          </cell>
          <cell r="AQ52">
            <v>9</v>
          </cell>
          <cell r="AR52">
            <v>12</v>
          </cell>
          <cell r="AS52">
            <v>0.75</v>
          </cell>
          <cell r="AT52">
            <v>32600</v>
          </cell>
          <cell r="AU52">
            <v>30000</v>
          </cell>
          <cell r="AV52">
            <v>1.0866666666666667</v>
          </cell>
          <cell r="AW52">
            <v>0.91833333333333333</v>
          </cell>
          <cell r="AX52">
            <v>126</v>
          </cell>
          <cell r="AY52">
            <v>12</v>
          </cell>
          <cell r="AZ52">
            <v>12</v>
          </cell>
          <cell r="BA52">
            <v>1</v>
          </cell>
          <cell r="BB52">
            <v>28300</v>
          </cell>
          <cell r="BC52">
            <v>30000</v>
          </cell>
          <cell r="BD52">
            <v>0.94333333333333336</v>
          </cell>
          <cell r="BE52">
            <v>0.97166666666666668</v>
          </cell>
          <cell r="BF52">
            <v>186</v>
          </cell>
          <cell r="BG52">
            <v>12</v>
          </cell>
          <cell r="BH52">
            <v>12</v>
          </cell>
          <cell r="BI52">
            <v>1</v>
          </cell>
          <cell r="BJ52">
            <v>36300</v>
          </cell>
          <cell r="BK52">
            <v>30000</v>
          </cell>
          <cell r="BL52">
            <v>1.21</v>
          </cell>
          <cell r="BM52">
            <v>1.105</v>
          </cell>
          <cell r="BN52">
            <v>217</v>
          </cell>
          <cell r="BO52">
            <v>12</v>
          </cell>
          <cell r="BP52">
            <v>12</v>
          </cell>
          <cell r="BQ52">
            <v>1</v>
          </cell>
          <cell r="BR52">
            <v>36300</v>
          </cell>
          <cell r="BS52">
            <v>30000</v>
          </cell>
        </row>
        <row r="53">
          <cell r="F53" t="str">
            <v>  MINGACEVIR</v>
          </cell>
          <cell r="H53">
            <v>1</v>
          </cell>
          <cell r="I53">
            <v>7500</v>
          </cell>
          <cell r="K53">
            <v>7</v>
          </cell>
          <cell r="L53">
            <v>7.258064516129032</v>
          </cell>
          <cell r="M53">
            <v>0.96444444444444444</v>
          </cell>
          <cell r="N53">
            <v>43200</v>
          </cell>
          <cell r="O53">
            <v>18145.161290322583</v>
          </cell>
          <cell r="P53">
            <v>2.3807999999999998</v>
          </cell>
          <cell r="Q53">
            <v>1.672622222222222</v>
          </cell>
          <cell r="S53">
            <v>9</v>
          </cell>
          <cell r="T53">
            <v>16</v>
          </cell>
          <cell r="U53">
            <v>0.5625</v>
          </cell>
          <cell r="V53">
            <v>41000</v>
          </cell>
          <cell r="W53">
            <v>40000</v>
          </cell>
          <cell r="X53">
            <v>1.0249999999999999</v>
          </cell>
          <cell r="Y53">
            <v>0.79374999999999996</v>
          </cell>
          <cell r="AA53">
            <v>22</v>
          </cell>
          <cell r="AB53">
            <v>24.666666666666664</v>
          </cell>
          <cell r="AC53">
            <v>0.891891891891892</v>
          </cell>
          <cell r="AD53">
            <v>84530</v>
          </cell>
          <cell r="AE53">
            <v>61666.666666666672</v>
          </cell>
          <cell r="AF53">
            <v>1.3707567567567567</v>
          </cell>
          <cell r="AG53">
            <v>1.1313243243243243</v>
          </cell>
          <cell r="AI53">
            <v>43</v>
          </cell>
          <cell r="AJ53">
            <v>40</v>
          </cell>
          <cell r="AK53">
            <v>1.075</v>
          </cell>
          <cell r="AL53">
            <v>110740</v>
          </cell>
          <cell r="AM53">
            <v>100000</v>
          </cell>
          <cell r="AN53">
            <v>1.1073999999999999</v>
          </cell>
          <cell r="AO53">
            <v>1.0911999999999999</v>
          </cell>
          <cell r="AQ53">
            <v>36</v>
          </cell>
          <cell r="AR53">
            <v>46.833333333333329</v>
          </cell>
          <cell r="AS53">
            <v>0.76868327402135239</v>
          </cell>
          <cell r="AT53">
            <v>111700</v>
          </cell>
          <cell r="AU53">
            <v>117083.33333333334</v>
          </cell>
          <cell r="AV53">
            <v>0.9540213523131672</v>
          </cell>
          <cell r="AW53">
            <v>0.8613523131672598</v>
          </cell>
          <cell r="AY53">
            <v>43</v>
          </cell>
          <cell r="AZ53">
            <v>56</v>
          </cell>
          <cell r="BA53">
            <v>0.7678571428571429</v>
          </cell>
          <cell r="BB53">
            <v>108100</v>
          </cell>
          <cell r="BC53">
            <v>140000</v>
          </cell>
          <cell r="BD53">
            <v>0.77214285714285713</v>
          </cell>
          <cell r="BE53">
            <v>0.77</v>
          </cell>
          <cell r="BG53">
            <v>40</v>
          </cell>
          <cell r="BH53">
            <v>58</v>
          </cell>
          <cell r="BI53">
            <v>0.68965517241379315</v>
          </cell>
          <cell r="BJ53">
            <v>96550</v>
          </cell>
          <cell r="BK53">
            <v>145000</v>
          </cell>
          <cell r="BL53">
            <v>0.66586206896551725</v>
          </cell>
          <cell r="BM53">
            <v>0.6777586206896552</v>
          </cell>
          <cell r="BO53">
            <v>40</v>
          </cell>
          <cell r="BP53">
            <v>49.333333333333336</v>
          </cell>
          <cell r="BQ53">
            <v>0.81081081081081074</v>
          </cell>
          <cell r="BR53">
            <v>96550</v>
          </cell>
          <cell r="BS53">
            <v>123333.33333333334</v>
          </cell>
        </row>
        <row r="54">
          <cell r="F54" t="str">
            <v>Aliyev Tural Mohraddin</v>
          </cell>
          <cell r="G54">
            <v>42919</v>
          </cell>
          <cell r="M54" t="str">
            <v xml:space="preserve"> </v>
          </cell>
          <cell r="P54" t="str">
            <v xml:space="preserve"> </v>
          </cell>
          <cell r="Q54" t="str">
            <v xml:space="preserve"> </v>
          </cell>
          <cell r="T54">
            <v>0</v>
          </cell>
          <cell r="U54" t="str">
            <v xml:space="preserve"> </v>
          </cell>
          <cell r="W54">
            <v>0</v>
          </cell>
          <cell r="X54" t="str">
            <v xml:space="preserve"> </v>
          </cell>
          <cell r="Y54" t="str">
            <v xml:space="preserve"> </v>
          </cell>
          <cell r="Z54">
            <v>28</v>
          </cell>
          <cell r="AA54">
            <v>8</v>
          </cell>
          <cell r="AB54">
            <v>4.6666666666666661</v>
          </cell>
          <cell r="AC54">
            <v>1.7142857142857144</v>
          </cell>
          <cell r="AD54">
            <v>24200</v>
          </cell>
          <cell r="AE54">
            <v>11666.666666666668</v>
          </cell>
          <cell r="AF54">
            <v>2.0742857142857143</v>
          </cell>
          <cell r="AG54">
            <v>1.8942857142857144</v>
          </cell>
          <cell r="AH54">
            <v>58</v>
          </cell>
          <cell r="AI54">
            <v>9</v>
          </cell>
          <cell r="AJ54">
            <v>8</v>
          </cell>
          <cell r="AK54">
            <v>1.125</v>
          </cell>
          <cell r="AL54">
            <v>19500</v>
          </cell>
          <cell r="AM54">
            <v>20000</v>
          </cell>
          <cell r="AN54">
            <v>0.97499999999999998</v>
          </cell>
          <cell r="AO54">
            <v>1.05</v>
          </cell>
          <cell r="AP54">
            <v>87</v>
          </cell>
          <cell r="AQ54">
            <v>10</v>
          </cell>
          <cell r="AR54">
            <v>10</v>
          </cell>
          <cell r="AS54">
            <v>1</v>
          </cell>
          <cell r="AT54">
            <v>19000</v>
          </cell>
          <cell r="AU54">
            <v>25000</v>
          </cell>
          <cell r="AV54">
            <v>0.76</v>
          </cell>
          <cell r="AW54">
            <v>0.88</v>
          </cell>
          <cell r="AX54">
            <v>118</v>
          </cell>
          <cell r="AY54">
            <v>10</v>
          </cell>
          <cell r="AZ54">
            <v>12</v>
          </cell>
          <cell r="BA54">
            <v>0.83333333333333337</v>
          </cell>
          <cell r="BB54">
            <v>19600</v>
          </cell>
          <cell r="BC54">
            <v>30000</v>
          </cell>
          <cell r="BD54">
            <v>0.65333333333333332</v>
          </cell>
          <cell r="BE54">
            <v>0.7433333333333334</v>
          </cell>
          <cell r="BF54">
            <v>147</v>
          </cell>
          <cell r="BG54">
            <v>9</v>
          </cell>
          <cell r="BH54">
            <v>12</v>
          </cell>
          <cell r="BI54">
            <v>0.75</v>
          </cell>
          <cell r="BJ54">
            <v>14100</v>
          </cell>
          <cell r="BK54">
            <v>30000</v>
          </cell>
          <cell r="BL54">
            <v>0.47</v>
          </cell>
          <cell r="BM54">
            <v>0.61</v>
          </cell>
          <cell r="BN54">
            <v>178</v>
          </cell>
          <cell r="BO54">
            <v>9</v>
          </cell>
          <cell r="BP54">
            <v>12</v>
          </cell>
          <cell r="BQ54">
            <v>0.75</v>
          </cell>
          <cell r="BR54">
            <v>14100</v>
          </cell>
          <cell r="BS54">
            <v>30000</v>
          </cell>
        </row>
        <row r="55">
          <cell r="F55" t="str">
            <v>Mejdunov Elnur Yusif</v>
          </cell>
          <cell r="G55">
            <v>42991</v>
          </cell>
          <cell r="AP55">
            <v>17</v>
          </cell>
          <cell r="AQ55">
            <v>3</v>
          </cell>
          <cell r="AR55">
            <v>2.833333333333333</v>
          </cell>
          <cell r="AS55">
            <v>1.0588235294117647</v>
          </cell>
          <cell r="AT55">
            <v>10000</v>
          </cell>
          <cell r="AU55">
            <v>7083.3333333333339</v>
          </cell>
          <cell r="AV55">
            <v>1.4117647058823528</v>
          </cell>
          <cell r="AW55">
            <v>1.2352941176470589</v>
          </cell>
          <cell r="AX55">
            <v>48</v>
          </cell>
          <cell r="AY55">
            <v>6</v>
          </cell>
          <cell r="AZ55">
            <v>8</v>
          </cell>
          <cell r="BA55">
            <v>0.75</v>
          </cell>
          <cell r="BB55">
            <v>8400</v>
          </cell>
          <cell r="BC55">
            <v>20000</v>
          </cell>
          <cell r="BD55">
            <v>0.42</v>
          </cell>
          <cell r="BE55">
            <v>0.58499999999999996</v>
          </cell>
          <cell r="BF55">
            <v>77</v>
          </cell>
          <cell r="BG55">
            <v>4</v>
          </cell>
          <cell r="BH55">
            <v>10</v>
          </cell>
          <cell r="BI55">
            <v>0.4</v>
          </cell>
          <cell r="BJ55">
            <v>9100</v>
          </cell>
          <cell r="BK55">
            <v>25000</v>
          </cell>
          <cell r="BL55">
            <v>0.36399999999999999</v>
          </cell>
          <cell r="BM55">
            <v>0.38200000000000001</v>
          </cell>
          <cell r="BN55">
            <v>0</v>
          </cell>
          <cell r="BO55">
            <v>4</v>
          </cell>
          <cell r="BP55">
            <v>0</v>
          </cell>
          <cell r="BQ55" t="str">
            <v xml:space="preserve"> </v>
          </cell>
          <cell r="BR55">
            <v>9100</v>
          </cell>
          <cell r="BS55">
            <v>0</v>
          </cell>
        </row>
        <row r="56">
          <cell r="F56" t="str">
            <v>Yusifli Eyvaz Eyvaz</v>
          </cell>
          <cell r="G56">
            <v>43082</v>
          </cell>
          <cell r="BN56">
            <v>18</v>
          </cell>
          <cell r="BO56">
            <v>0</v>
          </cell>
          <cell r="BP56">
            <v>1.3333333333333333</v>
          </cell>
          <cell r="BQ56">
            <v>0</v>
          </cell>
          <cell r="BR56">
            <v>0</v>
          </cell>
          <cell r="BS56">
            <v>3333.3333333333335</v>
          </cell>
        </row>
        <row r="57">
          <cell r="F57" t="str">
            <v>Nacafli Anar Hidayat</v>
          </cell>
          <cell r="G57">
            <v>42872</v>
          </cell>
          <cell r="J57">
            <v>14</v>
          </cell>
          <cell r="K57">
            <v>1</v>
          </cell>
          <cell r="L57">
            <v>2.258064516129032</v>
          </cell>
          <cell r="M57">
            <v>0.44285714285714289</v>
          </cell>
          <cell r="N57">
            <v>3000</v>
          </cell>
          <cell r="O57">
            <v>5645.1612903225814</v>
          </cell>
          <cell r="P57">
            <v>0.53142857142857136</v>
          </cell>
          <cell r="Q57">
            <v>0.4871428571428571</v>
          </cell>
          <cell r="R57">
            <v>43</v>
          </cell>
          <cell r="S57">
            <v>3</v>
          </cell>
          <cell r="T57">
            <v>8</v>
          </cell>
          <cell r="U57">
            <v>0.375</v>
          </cell>
          <cell r="V57">
            <v>7000</v>
          </cell>
          <cell r="W57">
            <v>20000</v>
          </cell>
          <cell r="X57">
            <v>0.35</v>
          </cell>
          <cell r="Y57">
            <v>0.36249999999999999</v>
          </cell>
          <cell r="Z57">
            <v>74</v>
          </cell>
          <cell r="AA57">
            <v>7</v>
          </cell>
          <cell r="AB57">
            <v>10</v>
          </cell>
          <cell r="AC57">
            <v>0.7</v>
          </cell>
          <cell r="AD57">
            <v>30000</v>
          </cell>
          <cell r="AE57">
            <v>25000</v>
          </cell>
          <cell r="AF57">
            <v>1.2</v>
          </cell>
          <cell r="AG57">
            <v>0.95</v>
          </cell>
          <cell r="AH57">
            <v>104</v>
          </cell>
          <cell r="AI57">
            <v>14</v>
          </cell>
          <cell r="AJ57">
            <v>12</v>
          </cell>
          <cell r="AK57">
            <v>1.1666666666666667</v>
          </cell>
          <cell r="AL57">
            <v>30800</v>
          </cell>
          <cell r="AM57">
            <v>30000</v>
          </cell>
          <cell r="AN57">
            <v>1.0266666666666666</v>
          </cell>
          <cell r="AO57">
            <v>1.0966666666666667</v>
          </cell>
          <cell r="AP57">
            <v>133</v>
          </cell>
          <cell r="AQ57">
            <v>6</v>
          </cell>
          <cell r="AR57">
            <v>12</v>
          </cell>
          <cell r="AS57">
            <v>0.5</v>
          </cell>
          <cell r="AT57">
            <v>10300</v>
          </cell>
          <cell r="AU57">
            <v>30000</v>
          </cell>
          <cell r="AV57">
            <v>0.34333333333333332</v>
          </cell>
          <cell r="AW57">
            <v>0.42166666666666663</v>
          </cell>
          <cell r="AX57">
            <v>164</v>
          </cell>
          <cell r="AY57">
            <v>8</v>
          </cell>
          <cell r="AZ57">
            <v>12</v>
          </cell>
          <cell r="BA57">
            <v>0.66666666666666663</v>
          </cell>
          <cell r="BB57">
            <v>21600</v>
          </cell>
          <cell r="BC57">
            <v>30000</v>
          </cell>
          <cell r="BD57">
            <v>0.72</v>
          </cell>
          <cell r="BE57">
            <v>0.69333333333333336</v>
          </cell>
          <cell r="BF57">
            <v>193</v>
          </cell>
          <cell r="BG57">
            <v>7</v>
          </cell>
          <cell r="BH57">
            <v>12</v>
          </cell>
          <cell r="BI57">
            <v>0.58333333333333337</v>
          </cell>
          <cell r="BJ57">
            <v>17200</v>
          </cell>
          <cell r="BK57">
            <v>30000</v>
          </cell>
          <cell r="BL57">
            <v>0.57333333333333336</v>
          </cell>
          <cell r="BM57">
            <v>0.57833333333333337</v>
          </cell>
          <cell r="BN57">
            <v>224</v>
          </cell>
          <cell r="BO57">
            <v>7</v>
          </cell>
          <cell r="BP57">
            <v>12</v>
          </cell>
          <cell r="BQ57">
            <v>0.58333333333333337</v>
          </cell>
          <cell r="BR57">
            <v>17200</v>
          </cell>
          <cell r="BS57">
            <v>30000</v>
          </cell>
        </row>
        <row r="58">
          <cell r="F58" t="str">
            <v>Yusifov Tarlan Vasif</v>
          </cell>
          <cell r="G58">
            <v>42941</v>
          </cell>
          <cell r="AH58">
            <v>36</v>
          </cell>
          <cell r="AI58">
            <v>10</v>
          </cell>
          <cell r="AJ58">
            <v>8</v>
          </cell>
          <cell r="AK58">
            <v>1.25</v>
          </cell>
          <cell r="AL58">
            <v>23000</v>
          </cell>
          <cell r="AM58">
            <v>20000</v>
          </cell>
          <cell r="AN58">
            <v>1.1499999999999999</v>
          </cell>
          <cell r="AO58">
            <v>1.2</v>
          </cell>
          <cell r="AP58">
            <v>65</v>
          </cell>
          <cell r="AQ58">
            <v>8</v>
          </cell>
          <cell r="AR58">
            <v>10</v>
          </cell>
          <cell r="AS58">
            <v>0.8</v>
          </cell>
          <cell r="AT58">
            <v>12400</v>
          </cell>
          <cell r="AU58">
            <v>25000</v>
          </cell>
          <cell r="AV58">
            <v>0.496</v>
          </cell>
          <cell r="AW58">
            <v>0.64800000000000002</v>
          </cell>
          <cell r="AX58">
            <v>96</v>
          </cell>
          <cell r="AY58">
            <v>7</v>
          </cell>
          <cell r="AZ58">
            <v>12</v>
          </cell>
          <cell r="BA58">
            <v>0.58333333333333337</v>
          </cell>
          <cell r="BB58">
            <v>12700</v>
          </cell>
          <cell r="BC58">
            <v>30000</v>
          </cell>
          <cell r="BD58">
            <v>0.42333333333333334</v>
          </cell>
          <cell r="BE58">
            <v>0.50333333333333341</v>
          </cell>
          <cell r="BF58">
            <v>125</v>
          </cell>
          <cell r="BG58">
            <v>7</v>
          </cell>
          <cell r="BH58">
            <v>12</v>
          </cell>
          <cell r="BI58">
            <v>0.58333333333333337</v>
          </cell>
          <cell r="BJ58">
            <v>16200</v>
          </cell>
          <cell r="BK58">
            <v>30000</v>
          </cell>
          <cell r="BL58">
            <v>0.54</v>
          </cell>
          <cell r="BM58">
            <v>0.56166666666666676</v>
          </cell>
          <cell r="BN58">
            <v>156</v>
          </cell>
          <cell r="BO58">
            <v>7</v>
          </cell>
          <cell r="BP58">
            <v>12</v>
          </cell>
          <cell r="BQ58">
            <v>0.58333333333333337</v>
          </cell>
          <cell r="BR58">
            <v>16200</v>
          </cell>
          <cell r="BS58">
            <v>30000</v>
          </cell>
        </row>
        <row r="59">
          <cell r="F59" t="str">
            <v>Yusifov Taliman Ibrahim</v>
          </cell>
          <cell r="G59">
            <v>41214</v>
          </cell>
          <cell r="H59">
            <v>1</v>
          </cell>
          <cell r="I59">
            <v>7500</v>
          </cell>
          <cell r="J59">
            <v>1650</v>
          </cell>
          <cell r="K59">
            <v>6</v>
          </cell>
          <cell r="L59">
            <v>5</v>
          </cell>
          <cell r="M59">
            <v>1.2</v>
          </cell>
          <cell r="N59">
            <v>40200</v>
          </cell>
          <cell r="O59">
            <v>12500</v>
          </cell>
          <cell r="P59">
            <v>3.2160000000000002</v>
          </cell>
          <cell r="Q59">
            <v>2.2080000000000002</v>
          </cell>
          <cell r="R59">
            <v>1679</v>
          </cell>
          <cell r="S59">
            <v>6</v>
          </cell>
          <cell r="T59">
            <v>8</v>
          </cell>
          <cell r="U59">
            <v>0.75</v>
          </cell>
          <cell r="V59">
            <v>34000</v>
          </cell>
          <cell r="W59">
            <v>20000</v>
          </cell>
          <cell r="X59">
            <v>1.7</v>
          </cell>
          <cell r="Y59">
            <v>1.2250000000000001</v>
          </cell>
          <cell r="Z59">
            <v>1710</v>
          </cell>
          <cell r="AA59">
            <v>7</v>
          </cell>
          <cell r="AB59">
            <v>10</v>
          </cell>
          <cell r="AC59">
            <v>0.7</v>
          </cell>
          <cell r="AD59">
            <v>30330</v>
          </cell>
          <cell r="AE59">
            <v>25000</v>
          </cell>
          <cell r="AF59">
            <v>1.2132000000000001</v>
          </cell>
          <cell r="AG59">
            <v>0.95660000000000001</v>
          </cell>
          <cell r="AH59">
            <v>1740</v>
          </cell>
          <cell r="AI59">
            <v>10</v>
          </cell>
          <cell r="AJ59">
            <v>12</v>
          </cell>
          <cell r="AK59">
            <v>0.83333333333333337</v>
          </cell>
          <cell r="AL59">
            <v>37440</v>
          </cell>
          <cell r="AM59">
            <v>30000</v>
          </cell>
          <cell r="AN59">
            <v>1.248</v>
          </cell>
          <cell r="AO59">
            <v>1.0406666666666666</v>
          </cell>
          <cell r="AP59">
            <v>1769</v>
          </cell>
          <cell r="AQ59">
            <v>9</v>
          </cell>
          <cell r="AR59">
            <v>12</v>
          </cell>
          <cell r="AS59">
            <v>0.75</v>
          </cell>
          <cell r="AT59">
            <v>60000</v>
          </cell>
          <cell r="AU59">
            <v>30000</v>
          </cell>
          <cell r="AV59">
            <v>2</v>
          </cell>
          <cell r="AW59">
            <v>1.375</v>
          </cell>
          <cell r="AX59">
            <v>1800</v>
          </cell>
          <cell r="AY59">
            <v>12</v>
          </cell>
          <cell r="AZ59">
            <v>12</v>
          </cell>
          <cell r="BA59">
            <v>1</v>
          </cell>
          <cell r="BB59">
            <v>45800</v>
          </cell>
          <cell r="BC59">
            <v>30000</v>
          </cell>
          <cell r="BD59">
            <v>1.5266666666666666</v>
          </cell>
          <cell r="BE59">
            <v>1.2633333333333332</v>
          </cell>
          <cell r="BF59">
            <v>1829</v>
          </cell>
          <cell r="BG59">
            <v>13</v>
          </cell>
          <cell r="BH59">
            <v>12</v>
          </cell>
          <cell r="BI59">
            <v>1.0833333333333333</v>
          </cell>
          <cell r="BJ59">
            <v>39950</v>
          </cell>
          <cell r="BK59">
            <v>30000</v>
          </cell>
          <cell r="BL59">
            <v>1.3316666666666668</v>
          </cell>
          <cell r="BM59">
            <v>1.2075</v>
          </cell>
          <cell r="BN59">
            <v>1860</v>
          </cell>
          <cell r="BO59">
            <v>13</v>
          </cell>
          <cell r="BP59">
            <v>12</v>
          </cell>
          <cell r="BQ59">
            <v>1.0833333333333333</v>
          </cell>
          <cell r="BR59">
            <v>39950</v>
          </cell>
          <cell r="BS59">
            <v>30000</v>
          </cell>
        </row>
        <row r="60">
          <cell r="F60" t="str">
            <v>  QAX</v>
          </cell>
          <cell r="H60">
            <v>1</v>
          </cell>
          <cell r="I60">
            <v>3300</v>
          </cell>
          <cell r="K60">
            <v>7</v>
          </cell>
          <cell r="L60">
            <v>8.7096774193548381</v>
          </cell>
          <cell r="M60">
            <v>0.80370370370370381</v>
          </cell>
          <cell r="N60">
            <v>14800</v>
          </cell>
          <cell r="O60">
            <v>21774.193548387098</v>
          </cell>
          <cell r="P60">
            <v>0.6797037037037037</v>
          </cell>
          <cell r="Q60">
            <v>0.74170370370370375</v>
          </cell>
          <cell r="S60">
            <v>20</v>
          </cell>
          <cell r="T60">
            <v>16</v>
          </cell>
          <cell r="U60">
            <v>1.25</v>
          </cell>
          <cell r="V60">
            <v>90300</v>
          </cell>
          <cell r="W60">
            <v>40000</v>
          </cell>
          <cell r="X60">
            <v>2.2574999999999998</v>
          </cell>
          <cell r="Y60">
            <v>1.7537499999999999</v>
          </cell>
          <cell r="AA60">
            <v>29</v>
          </cell>
          <cell r="AB60">
            <v>29</v>
          </cell>
          <cell r="AC60">
            <v>1</v>
          </cell>
          <cell r="AD60">
            <v>65100</v>
          </cell>
          <cell r="AE60">
            <v>72500</v>
          </cell>
          <cell r="AF60">
            <v>0.89793103448275857</v>
          </cell>
          <cell r="AG60">
            <v>0.94896551724137934</v>
          </cell>
          <cell r="AI60">
            <v>42</v>
          </cell>
          <cell r="AJ60">
            <v>40</v>
          </cell>
          <cell r="AK60">
            <v>1.05</v>
          </cell>
          <cell r="AL60">
            <v>95400</v>
          </cell>
          <cell r="AM60">
            <v>100000</v>
          </cell>
          <cell r="AN60">
            <v>0.95399999999999996</v>
          </cell>
          <cell r="AO60">
            <v>1.002</v>
          </cell>
          <cell r="AQ60">
            <v>47</v>
          </cell>
          <cell r="AR60">
            <v>45.666666666666671</v>
          </cell>
          <cell r="AS60">
            <v>1.0291970802919708</v>
          </cell>
          <cell r="AT60">
            <v>101500</v>
          </cell>
          <cell r="AU60">
            <v>114166.66666666666</v>
          </cell>
          <cell r="AV60">
            <v>0.88905109489051104</v>
          </cell>
          <cell r="AW60">
            <v>0.9591240875912409</v>
          </cell>
          <cell r="AY60">
            <v>62</v>
          </cell>
          <cell r="AZ60">
            <v>56</v>
          </cell>
          <cell r="BA60">
            <v>1.1071428571428572</v>
          </cell>
          <cell r="BB60">
            <v>110200</v>
          </cell>
          <cell r="BC60">
            <v>140000</v>
          </cell>
          <cell r="BD60">
            <v>0.78714285714285714</v>
          </cell>
          <cell r="BE60">
            <v>0.94714285714285718</v>
          </cell>
          <cell r="BG60">
            <v>68</v>
          </cell>
          <cell r="BH60">
            <v>59.166666666666664</v>
          </cell>
          <cell r="BI60">
            <v>1.1492957746478873</v>
          </cell>
          <cell r="BJ60">
            <v>186500</v>
          </cell>
          <cell r="BK60">
            <v>147916.66666666669</v>
          </cell>
          <cell r="BL60">
            <v>1.2608450704225351</v>
          </cell>
          <cell r="BM60">
            <v>1.2050704225352113</v>
          </cell>
          <cell r="BO60">
            <v>68</v>
          </cell>
          <cell r="BP60">
            <v>56</v>
          </cell>
          <cell r="BQ60">
            <v>1.2142857142857142</v>
          </cell>
          <cell r="BR60">
            <v>186500</v>
          </cell>
          <cell r="BS60">
            <v>140000</v>
          </cell>
        </row>
        <row r="61">
          <cell r="F61" t="str">
            <v>Ahmadov Ravan Azaddin</v>
          </cell>
          <cell r="G61">
            <v>42921</v>
          </cell>
          <cell r="M61" t="str">
            <v xml:space="preserve"> </v>
          </cell>
          <cell r="P61" t="str">
            <v xml:space="preserve"> </v>
          </cell>
          <cell r="Q61" t="str">
            <v xml:space="preserve"> </v>
          </cell>
          <cell r="T61">
            <v>0</v>
          </cell>
          <cell r="U61" t="str">
            <v xml:space="preserve"> </v>
          </cell>
          <cell r="W61">
            <v>0</v>
          </cell>
          <cell r="X61" t="str">
            <v xml:space="preserve"> </v>
          </cell>
          <cell r="Y61" t="str">
            <v xml:space="preserve"> </v>
          </cell>
          <cell r="Z61">
            <v>26</v>
          </cell>
          <cell r="AA61">
            <v>5</v>
          </cell>
          <cell r="AB61">
            <v>4.333333333333333</v>
          </cell>
          <cell r="AC61">
            <v>1.153846153846154</v>
          </cell>
          <cell r="AD61">
            <v>5400</v>
          </cell>
          <cell r="AE61">
            <v>10833.333333333334</v>
          </cell>
          <cell r="AF61">
            <v>0.49846153846153846</v>
          </cell>
          <cell r="AG61">
            <v>0.82615384615384624</v>
          </cell>
          <cell r="AH61">
            <v>56</v>
          </cell>
          <cell r="AI61">
            <v>9</v>
          </cell>
          <cell r="AJ61">
            <v>8</v>
          </cell>
          <cell r="AK61">
            <v>1.125</v>
          </cell>
          <cell r="AL61">
            <v>17800</v>
          </cell>
          <cell r="AM61">
            <v>20000</v>
          </cell>
          <cell r="AN61">
            <v>0.89</v>
          </cell>
          <cell r="AO61">
            <v>1.0075000000000001</v>
          </cell>
          <cell r="AP61">
            <v>85</v>
          </cell>
          <cell r="AQ61">
            <v>11</v>
          </cell>
          <cell r="AR61">
            <v>10</v>
          </cell>
          <cell r="AS61">
            <v>1.1000000000000001</v>
          </cell>
          <cell r="AT61">
            <v>20800</v>
          </cell>
          <cell r="AU61">
            <v>25000</v>
          </cell>
          <cell r="AV61">
            <v>0.83199999999999996</v>
          </cell>
          <cell r="AW61">
            <v>0.96599999999999997</v>
          </cell>
          <cell r="AX61">
            <v>116</v>
          </cell>
          <cell r="AY61">
            <v>13</v>
          </cell>
          <cell r="AZ61">
            <v>12</v>
          </cell>
          <cell r="BA61">
            <v>1.0833333333333333</v>
          </cell>
          <cell r="BB61">
            <v>22700</v>
          </cell>
          <cell r="BC61">
            <v>30000</v>
          </cell>
          <cell r="BD61">
            <v>0.75666666666666671</v>
          </cell>
          <cell r="BE61">
            <v>0.91999999999999993</v>
          </cell>
          <cell r="BF61">
            <v>145</v>
          </cell>
          <cell r="BG61">
            <v>16</v>
          </cell>
          <cell r="BH61">
            <v>12</v>
          </cell>
          <cell r="BI61">
            <v>1.3333333333333333</v>
          </cell>
          <cell r="BJ61">
            <v>36500</v>
          </cell>
          <cell r="BK61">
            <v>30000</v>
          </cell>
          <cell r="BL61">
            <v>1.2166666666666666</v>
          </cell>
          <cell r="BM61">
            <v>1.2749999999999999</v>
          </cell>
          <cell r="BN61">
            <v>176</v>
          </cell>
          <cell r="BO61">
            <v>16</v>
          </cell>
          <cell r="BP61">
            <v>12</v>
          </cell>
          <cell r="BQ61">
            <v>1.3333333333333333</v>
          </cell>
          <cell r="BR61">
            <v>36500</v>
          </cell>
          <cell r="BS61">
            <v>30000</v>
          </cell>
        </row>
        <row r="62">
          <cell r="F62" t="str">
            <v>Eldarov Tural Eldar</v>
          </cell>
          <cell r="G62">
            <v>41281</v>
          </cell>
          <cell r="H62">
            <v>1</v>
          </cell>
          <cell r="I62">
            <v>3300</v>
          </cell>
          <cell r="J62">
            <v>1584</v>
          </cell>
          <cell r="K62">
            <v>4</v>
          </cell>
          <cell r="L62">
            <v>5</v>
          </cell>
          <cell r="M62">
            <v>0.8</v>
          </cell>
          <cell r="N62">
            <v>10800</v>
          </cell>
          <cell r="O62">
            <v>12500</v>
          </cell>
          <cell r="P62">
            <v>0.86399999999999999</v>
          </cell>
          <cell r="Q62">
            <v>0.83200000000000007</v>
          </cell>
          <cell r="R62">
            <v>1613</v>
          </cell>
          <cell r="S62">
            <v>8</v>
          </cell>
          <cell r="T62">
            <v>8</v>
          </cell>
          <cell r="U62">
            <v>1</v>
          </cell>
          <cell r="V62">
            <v>67000</v>
          </cell>
          <cell r="W62">
            <v>20000</v>
          </cell>
          <cell r="X62">
            <v>3.35</v>
          </cell>
          <cell r="Y62">
            <v>2.1749999999999998</v>
          </cell>
          <cell r="Z62">
            <v>1644</v>
          </cell>
          <cell r="AA62">
            <v>7</v>
          </cell>
          <cell r="AB62">
            <v>10</v>
          </cell>
          <cell r="AC62">
            <v>0.7</v>
          </cell>
          <cell r="AD62">
            <v>29700</v>
          </cell>
          <cell r="AE62">
            <v>25000</v>
          </cell>
          <cell r="AF62">
            <v>1.1879999999999999</v>
          </cell>
          <cell r="AG62">
            <v>0.94399999999999995</v>
          </cell>
          <cell r="AH62">
            <v>1674</v>
          </cell>
          <cell r="AI62">
            <v>7</v>
          </cell>
          <cell r="AJ62">
            <v>12</v>
          </cell>
          <cell r="AK62">
            <v>0.58333333333333337</v>
          </cell>
          <cell r="AL62">
            <v>31000</v>
          </cell>
          <cell r="AM62">
            <v>30000</v>
          </cell>
          <cell r="AN62">
            <v>1.0333333333333334</v>
          </cell>
          <cell r="AO62">
            <v>0.80833333333333335</v>
          </cell>
          <cell r="AP62">
            <v>1703</v>
          </cell>
          <cell r="AQ62">
            <v>12</v>
          </cell>
          <cell r="AR62">
            <v>12</v>
          </cell>
          <cell r="AS62">
            <v>1</v>
          </cell>
          <cell r="AT62">
            <v>44800</v>
          </cell>
          <cell r="AU62">
            <v>30000</v>
          </cell>
          <cell r="AV62">
            <v>1.4933333333333334</v>
          </cell>
          <cell r="AW62">
            <v>1.2466666666666666</v>
          </cell>
          <cell r="AX62">
            <v>1734</v>
          </cell>
          <cell r="AY62">
            <v>16</v>
          </cell>
          <cell r="AZ62">
            <v>12</v>
          </cell>
          <cell r="BA62">
            <v>1.3333333333333333</v>
          </cell>
          <cell r="BB62">
            <v>40500</v>
          </cell>
          <cell r="BC62">
            <v>30000</v>
          </cell>
          <cell r="BD62">
            <v>1.35</v>
          </cell>
          <cell r="BE62">
            <v>1.3416666666666668</v>
          </cell>
          <cell r="BF62">
            <v>1763</v>
          </cell>
          <cell r="BG62">
            <v>11</v>
          </cell>
          <cell r="BH62">
            <v>12</v>
          </cell>
          <cell r="BI62">
            <v>0.91666666666666663</v>
          </cell>
          <cell r="BJ62">
            <v>65700</v>
          </cell>
          <cell r="BK62">
            <v>30000</v>
          </cell>
          <cell r="BL62">
            <v>2.19</v>
          </cell>
          <cell r="BM62">
            <v>1.5533333333333332</v>
          </cell>
          <cell r="BN62">
            <v>1794</v>
          </cell>
          <cell r="BO62">
            <v>11</v>
          </cell>
          <cell r="BP62">
            <v>12</v>
          </cell>
          <cell r="BQ62">
            <v>0.91666666666666663</v>
          </cell>
          <cell r="BR62">
            <v>65700</v>
          </cell>
          <cell r="BS62">
            <v>30000</v>
          </cell>
        </row>
        <row r="63">
          <cell r="F63" t="str">
            <v>Latifov Zaur Sahib</v>
          </cell>
          <cell r="G63">
            <v>42998</v>
          </cell>
          <cell r="AP63">
            <v>10</v>
          </cell>
          <cell r="AQ63">
            <v>2</v>
          </cell>
          <cell r="AR63">
            <v>1.6666666666666665</v>
          </cell>
          <cell r="AS63">
            <v>1.2000000000000002</v>
          </cell>
          <cell r="AT63">
            <v>4500</v>
          </cell>
          <cell r="AU63">
            <v>4166.666666666667</v>
          </cell>
          <cell r="AV63">
            <v>1.0799999999999998</v>
          </cell>
          <cell r="AW63">
            <v>1.1400000000000001</v>
          </cell>
          <cell r="AX63">
            <v>41</v>
          </cell>
          <cell r="AY63">
            <v>6</v>
          </cell>
          <cell r="AZ63">
            <v>8</v>
          </cell>
          <cell r="BA63">
            <v>0.75</v>
          </cell>
          <cell r="BB63">
            <v>11000</v>
          </cell>
          <cell r="BC63">
            <v>20000</v>
          </cell>
          <cell r="BD63">
            <v>0.55000000000000004</v>
          </cell>
          <cell r="BE63">
            <v>0.65</v>
          </cell>
          <cell r="BF63">
            <v>70</v>
          </cell>
          <cell r="BG63">
            <v>7</v>
          </cell>
          <cell r="BH63">
            <v>8</v>
          </cell>
          <cell r="BI63">
            <v>0.875</v>
          </cell>
          <cell r="BJ63">
            <v>22600</v>
          </cell>
          <cell r="BK63">
            <v>20000</v>
          </cell>
          <cell r="BL63">
            <v>1.1299999999999999</v>
          </cell>
          <cell r="BM63">
            <v>1.0024999999999999</v>
          </cell>
          <cell r="BO63">
            <v>7</v>
          </cell>
          <cell r="BP63">
            <v>0</v>
          </cell>
          <cell r="BQ63" t="str">
            <v xml:space="preserve"> </v>
          </cell>
          <cell r="BR63">
            <v>22600</v>
          </cell>
          <cell r="BS63">
            <v>0</v>
          </cell>
        </row>
        <row r="64">
          <cell r="F64" t="str">
            <v>Hamidov Hasil Hafis</v>
          </cell>
          <cell r="G64">
            <v>43040</v>
          </cell>
          <cell r="AR64">
            <v>0</v>
          </cell>
          <cell r="AU64">
            <v>0</v>
          </cell>
          <cell r="AX64">
            <v>0</v>
          </cell>
          <cell r="AZ64">
            <v>0</v>
          </cell>
          <cell r="BC64">
            <v>0</v>
          </cell>
          <cell r="BF64">
            <v>29</v>
          </cell>
          <cell r="BG64">
            <v>5</v>
          </cell>
          <cell r="BH64">
            <v>3.1666666666666665</v>
          </cell>
          <cell r="BJ64">
            <v>5500</v>
          </cell>
          <cell r="BK64">
            <v>7916.666666666667</v>
          </cell>
          <cell r="BN64">
            <v>60</v>
          </cell>
          <cell r="BO64">
            <v>5</v>
          </cell>
          <cell r="BP64">
            <v>8</v>
          </cell>
          <cell r="BR64">
            <v>5500</v>
          </cell>
          <cell r="BS64">
            <v>20000</v>
          </cell>
        </row>
        <row r="65">
          <cell r="F65" t="str">
            <v>Muxtarov Vasif Ahmad</v>
          </cell>
          <cell r="G65">
            <v>42863</v>
          </cell>
          <cell r="J65">
            <v>23</v>
          </cell>
          <cell r="K65">
            <v>3</v>
          </cell>
          <cell r="L65">
            <v>3.7096774193548385</v>
          </cell>
          <cell r="M65">
            <v>0.80869565217391304</v>
          </cell>
          <cell r="N65">
            <v>4000</v>
          </cell>
          <cell r="O65">
            <v>9274.1935483870966</v>
          </cell>
          <cell r="P65">
            <v>0.43130434782608695</v>
          </cell>
          <cell r="Q65">
            <v>0.62</v>
          </cell>
          <cell r="R65">
            <v>52</v>
          </cell>
          <cell r="S65">
            <v>12</v>
          </cell>
          <cell r="T65">
            <v>8</v>
          </cell>
          <cell r="U65">
            <v>1.5</v>
          </cell>
          <cell r="V65">
            <v>23300</v>
          </cell>
          <cell r="W65">
            <v>20000</v>
          </cell>
          <cell r="X65">
            <v>1.165</v>
          </cell>
          <cell r="Y65">
            <v>1.3325</v>
          </cell>
          <cell r="Z65">
            <v>83</v>
          </cell>
          <cell r="AA65">
            <v>10</v>
          </cell>
          <cell r="AB65">
            <v>10</v>
          </cell>
          <cell r="AC65">
            <v>1</v>
          </cell>
          <cell r="AD65">
            <v>20200</v>
          </cell>
          <cell r="AE65">
            <v>25000</v>
          </cell>
          <cell r="AF65">
            <v>0.80800000000000005</v>
          </cell>
          <cell r="AG65">
            <v>0.90400000000000003</v>
          </cell>
          <cell r="AH65">
            <v>113</v>
          </cell>
          <cell r="AI65">
            <v>13</v>
          </cell>
          <cell r="AJ65">
            <v>12</v>
          </cell>
          <cell r="AK65">
            <v>1.0833333333333333</v>
          </cell>
          <cell r="AL65">
            <v>25200</v>
          </cell>
          <cell r="AM65">
            <v>30000</v>
          </cell>
          <cell r="AN65">
            <v>0.84</v>
          </cell>
          <cell r="AO65">
            <v>0.96166666666666667</v>
          </cell>
          <cell r="AP65">
            <v>142</v>
          </cell>
          <cell r="AQ65">
            <v>11</v>
          </cell>
          <cell r="AR65">
            <v>12</v>
          </cell>
          <cell r="AS65">
            <v>0.91666666666666663</v>
          </cell>
          <cell r="AT65">
            <v>13400</v>
          </cell>
          <cell r="AU65">
            <v>30000</v>
          </cell>
          <cell r="AV65">
            <v>0.44666666666666666</v>
          </cell>
          <cell r="AW65">
            <v>0.68166666666666664</v>
          </cell>
          <cell r="AX65">
            <v>173</v>
          </cell>
          <cell r="AY65">
            <v>16</v>
          </cell>
          <cell r="AZ65">
            <v>12</v>
          </cell>
          <cell r="BA65">
            <v>1.3333333333333333</v>
          </cell>
          <cell r="BB65">
            <v>19500</v>
          </cell>
          <cell r="BC65">
            <v>30000</v>
          </cell>
          <cell r="BD65">
            <v>0.65</v>
          </cell>
          <cell r="BE65">
            <v>0.9916666666666667</v>
          </cell>
          <cell r="BF65">
            <v>202</v>
          </cell>
          <cell r="BG65">
            <v>14</v>
          </cell>
          <cell r="BH65">
            <v>12</v>
          </cell>
          <cell r="BI65">
            <v>1.1666666666666667</v>
          </cell>
          <cell r="BJ65">
            <v>31600</v>
          </cell>
          <cell r="BK65">
            <v>30000</v>
          </cell>
          <cell r="BL65">
            <v>1.0533333333333332</v>
          </cell>
          <cell r="BM65">
            <v>1.1099999999999999</v>
          </cell>
          <cell r="BN65">
            <v>233</v>
          </cell>
          <cell r="BO65">
            <v>14</v>
          </cell>
          <cell r="BP65">
            <v>12</v>
          </cell>
          <cell r="BQ65">
            <v>1.1666666666666667</v>
          </cell>
          <cell r="BR65">
            <v>31600</v>
          </cell>
          <cell r="BS65">
            <v>30000</v>
          </cell>
        </row>
        <row r="66">
          <cell r="F66" t="str">
            <v>Orucov Elnur Qazanfar</v>
          </cell>
          <cell r="G66">
            <v>42919</v>
          </cell>
          <cell r="M66" t="str">
            <v xml:space="preserve"> </v>
          </cell>
          <cell r="P66" t="str">
            <v xml:space="preserve"> </v>
          </cell>
          <cell r="Q66" t="str">
            <v xml:space="preserve"> </v>
          </cell>
          <cell r="T66">
            <v>0</v>
          </cell>
          <cell r="U66" t="str">
            <v xml:space="preserve"> </v>
          </cell>
          <cell r="W66">
            <v>0</v>
          </cell>
          <cell r="X66" t="str">
            <v xml:space="preserve"> </v>
          </cell>
          <cell r="Y66" t="str">
            <v xml:space="preserve"> </v>
          </cell>
          <cell r="Z66">
            <v>28</v>
          </cell>
          <cell r="AA66">
            <v>7</v>
          </cell>
          <cell r="AB66">
            <v>4.6666666666666661</v>
          </cell>
          <cell r="AC66">
            <v>1.5000000000000002</v>
          </cell>
          <cell r="AD66">
            <v>9800</v>
          </cell>
          <cell r="AE66">
            <v>11666.666666666668</v>
          </cell>
          <cell r="AF66">
            <v>0.83999999999999986</v>
          </cell>
          <cell r="AG66">
            <v>1.17</v>
          </cell>
          <cell r="AH66">
            <v>58</v>
          </cell>
          <cell r="AI66">
            <v>13</v>
          </cell>
          <cell r="AJ66">
            <v>8</v>
          </cell>
          <cell r="AK66">
            <v>1.625</v>
          </cell>
          <cell r="AL66">
            <v>21400</v>
          </cell>
          <cell r="AM66">
            <v>20000</v>
          </cell>
          <cell r="AN66">
            <v>1.07</v>
          </cell>
          <cell r="AO66">
            <v>1.3475000000000001</v>
          </cell>
          <cell r="AP66">
            <v>87</v>
          </cell>
          <cell r="AQ66">
            <v>11</v>
          </cell>
          <cell r="AR66">
            <v>10</v>
          </cell>
          <cell r="AS66">
            <v>1.1000000000000001</v>
          </cell>
          <cell r="AT66">
            <v>18000</v>
          </cell>
          <cell r="AU66">
            <v>25000</v>
          </cell>
          <cell r="AV66">
            <v>0.72</v>
          </cell>
          <cell r="AW66">
            <v>0.91</v>
          </cell>
          <cell r="AX66">
            <v>118</v>
          </cell>
          <cell r="AY66">
            <v>11</v>
          </cell>
          <cell r="AZ66">
            <v>12</v>
          </cell>
          <cell r="BA66">
            <v>0.91666666666666663</v>
          </cell>
          <cell r="BB66">
            <v>16500</v>
          </cell>
          <cell r="BC66">
            <v>30000</v>
          </cell>
          <cell r="BD66">
            <v>0.55000000000000004</v>
          </cell>
          <cell r="BE66">
            <v>0.73333333333333339</v>
          </cell>
          <cell r="BF66">
            <v>147</v>
          </cell>
          <cell r="BG66">
            <v>15</v>
          </cell>
          <cell r="BH66">
            <v>12</v>
          </cell>
          <cell r="BI66">
            <v>1.25</v>
          </cell>
          <cell r="BJ66">
            <v>24600</v>
          </cell>
          <cell r="BK66">
            <v>30000</v>
          </cell>
          <cell r="BL66">
            <v>0.82</v>
          </cell>
          <cell r="BM66">
            <v>1.0349999999999999</v>
          </cell>
          <cell r="BN66">
            <v>178</v>
          </cell>
          <cell r="BO66">
            <v>15</v>
          </cell>
          <cell r="BP66">
            <v>12</v>
          </cell>
          <cell r="BQ66">
            <v>1.25</v>
          </cell>
          <cell r="BR66">
            <v>24600</v>
          </cell>
          <cell r="BS66">
            <v>30000</v>
          </cell>
        </row>
        <row r="67">
          <cell r="F67" t="str">
            <v>  QUBA</v>
          </cell>
          <cell r="H67">
            <v>1</v>
          </cell>
          <cell r="I67">
            <v>10000</v>
          </cell>
          <cell r="K67">
            <v>7</v>
          </cell>
          <cell r="L67">
            <v>7.258064516129032</v>
          </cell>
          <cell r="M67">
            <v>0.96444444444444444</v>
          </cell>
          <cell r="N67">
            <v>39600</v>
          </cell>
          <cell r="O67">
            <v>18145.161290322583</v>
          </cell>
          <cell r="P67">
            <v>2.1823999999999999</v>
          </cell>
          <cell r="Q67">
            <v>1.5734222222222223</v>
          </cell>
          <cell r="S67">
            <v>11</v>
          </cell>
          <cell r="T67">
            <v>16</v>
          </cell>
          <cell r="U67">
            <v>0.6875</v>
          </cell>
          <cell r="V67">
            <v>36500</v>
          </cell>
          <cell r="W67">
            <v>40000</v>
          </cell>
          <cell r="X67">
            <v>0.91249999999999998</v>
          </cell>
          <cell r="Y67">
            <v>0.8</v>
          </cell>
          <cell r="AA67">
            <v>16</v>
          </cell>
          <cell r="AB67">
            <v>21</v>
          </cell>
          <cell r="AC67">
            <v>0.76190476190476186</v>
          </cell>
          <cell r="AD67">
            <v>41200</v>
          </cell>
          <cell r="AE67">
            <v>52500</v>
          </cell>
          <cell r="AF67">
            <v>0.78476190476190477</v>
          </cell>
          <cell r="AG67">
            <v>0.77333333333333332</v>
          </cell>
          <cell r="AI67">
            <v>26</v>
          </cell>
          <cell r="AJ67">
            <v>33.5</v>
          </cell>
          <cell r="AK67">
            <v>0.77611940298507465</v>
          </cell>
          <cell r="AL67">
            <v>102150</v>
          </cell>
          <cell r="AM67">
            <v>83750</v>
          </cell>
          <cell r="AN67">
            <v>1.2197014925373135</v>
          </cell>
          <cell r="AO67">
            <v>0.99791044776119409</v>
          </cell>
          <cell r="AQ67">
            <v>43</v>
          </cell>
          <cell r="AR67">
            <v>50.166666666666664</v>
          </cell>
          <cell r="AS67">
            <v>0.85714285714285721</v>
          </cell>
          <cell r="AT67">
            <v>89500</v>
          </cell>
          <cell r="AU67">
            <v>125416.66666666667</v>
          </cell>
          <cell r="AV67">
            <v>0.71362126245847168</v>
          </cell>
          <cell r="AW67">
            <v>0.78538205980066444</v>
          </cell>
          <cell r="AY67">
            <v>55</v>
          </cell>
          <cell r="AZ67">
            <v>62</v>
          </cell>
          <cell r="BA67">
            <v>0.88709677419354838</v>
          </cell>
          <cell r="BB67">
            <v>135400</v>
          </cell>
          <cell r="BC67">
            <v>155000</v>
          </cell>
          <cell r="BD67">
            <v>0.87354838709677418</v>
          </cell>
          <cell r="BE67">
            <v>0.88032258064516133</v>
          </cell>
          <cell r="BG67">
            <v>61</v>
          </cell>
          <cell r="BH67">
            <v>68</v>
          </cell>
          <cell r="BI67">
            <v>0.8970588235294118</v>
          </cell>
          <cell r="BJ67">
            <v>209800</v>
          </cell>
          <cell r="BK67">
            <v>170000</v>
          </cell>
          <cell r="BL67">
            <v>1.2341176470588235</v>
          </cell>
          <cell r="BM67">
            <v>1.0655882352941177</v>
          </cell>
          <cell r="BO67">
            <v>61</v>
          </cell>
          <cell r="BP67">
            <v>72</v>
          </cell>
          <cell r="BQ67">
            <v>0.84722222222222221</v>
          </cell>
          <cell r="BR67">
            <v>209800</v>
          </cell>
          <cell r="BS67">
            <v>180000</v>
          </cell>
        </row>
        <row r="68">
          <cell r="F68" t="str">
            <v>Alhuseynov Tural Yasin</v>
          </cell>
          <cell r="G68">
            <v>42872</v>
          </cell>
          <cell r="J68">
            <v>14</v>
          </cell>
          <cell r="K68">
            <v>2</v>
          </cell>
          <cell r="L68">
            <v>2.258064516129032</v>
          </cell>
          <cell r="M68">
            <v>0.88571428571428579</v>
          </cell>
          <cell r="N68">
            <v>4900</v>
          </cell>
          <cell r="O68">
            <v>5645.1612903225814</v>
          </cell>
          <cell r="P68">
            <v>0.86799999999999988</v>
          </cell>
          <cell r="Q68">
            <v>0.87685714285714278</v>
          </cell>
          <cell r="R68">
            <v>43</v>
          </cell>
          <cell r="S68">
            <v>5</v>
          </cell>
          <cell r="T68">
            <v>8</v>
          </cell>
          <cell r="U68">
            <v>0.625</v>
          </cell>
          <cell r="V68">
            <v>11000</v>
          </cell>
          <cell r="W68">
            <v>20000</v>
          </cell>
          <cell r="X68">
            <v>0.55000000000000004</v>
          </cell>
          <cell r="Y68">
            <v>0.58750000000000002</v>
          </cell>
          <cell r="Z68">
            <v>74</v>
          </cell>
          <cell r="AA68">
            <v>8</v>
          </cell>
          <cell r="AB68">
            <v>10</v>
          </cell>
          <cell r="AC68">
            <v>0.8</v>
          </cell>
          <cell r="AD68">
            <v>14500</v>
          </cell>
          <cell r="AE68">
            <v>25000</v>
          </cell>
          <cell r="AF68">
            <v>0.57999999999999996</v>
          </cell>
          <cell r="AG68">
            <v>0.69</v>
          </cell>
          <cell r="AH68">
            <v>104</v>
          </cell>
          <cell r="AI68">
            <v>6</v>
          </cell>
          <cell r="AJ68">
            <v>12</v>
          </cell>
          <cell r="AK68">
            <v>0.5</v>
          </cell>
          <cell r="AL68">
            <v>11500</v>
          </cell>
          <cell r="AM68">
            <v>30000</v>
          </cell>
          <cell r="AN68">
            <v>0.38333333333333336</v>
          </cell>
          <cell r="AO68">
            <v>0.44166666666666665</v>
          </cell>
          <cell r="AP68">
            <v>133</v>
          </cell>
          <cell r="AQ68">
            <v>12</v>
          </cell>
          <cell r="AR68">
            <v>12</v>
          </cell>
          <cell r="AS68">
            <v>1</v>
          </cell>
          <cell r="AT68">
            <v>22100</v>
          </cell>
          <cell r="AU68">
            <v>30000</v>
          </cell>
          <cell r="AV68">
            <v>0.73666666666666669</v>
          </cell>
          <cell r="AW68">
            <v>0.8683333333333334</v>
          </cell>
          <cell r="AX68">
            <v>164</v>
          </cell>
          <cell r="AY68">
            <v>13</v>
          </cell>
          <cell r="AZ68">
            <v>12</v>
          </cell>
          <cell r="BA68">
            <v>1.0833333333333333</v>
          </cell>
          <cell r="BB68">
            <v>33800</v>
          </cell>
          <cell r="BC68">
            <v>30000</v>
          </cell>
          <cell r="BD68">
            <v>1.1266666666666667</v>
          </cell>
          <cell r="BE68">
            <v>1.105</v>
          </cell>
          <cell r="BF68">
            <v>193</v>
          </cell>
          <cell r="BG68">
            <v>16</v>
          </cell>
          <cell r="BH68">
            <v>12</v>
          </cell>
          <cell r="BI68">
            <v>1.3333333333333333</v>
          </cell>
          <cell r="BJ68">
            <v>76500</v>
          </cell>
          <cell r="BK68">
            <v>30000</v>
          </cell>
          <cell r="BL68">
            <v>2.5499999999999998</v>
          </cell>
          <cell r="BM68">
            <v>1.9416666666666664</v>
          </cell>
          <cell r="BN68">
            <v>224</v>
          </cell>
          <cell r="BO68">
            <v>16</v>
          </cell>
          <cell r="BP68">
            <v>12</v>
          </cell>
          <cell r="BQ68">
            <v>1.3333333333333333</v>
          </cell>
          <cell r="BR68">
            <v>76500</v>
          </cell>
          <cell r="BS68">
            <v>30000</v>
          </cell>
        </row>
        <row r="69">
          <cell r="F69" t="str">
            <v>Tacaddinov Aziz Isaq</v>
          </cell>
          <cell r="G69">
            <v>42941</v>
          </cell>
          <cell r="Z69">
            <v>6</v>
          </cell>
          <cell r="AA69">
            <v>0</v>
          </cell>
          <cell r="AB69">
            <v>1</v>
          </cell>
          <cell r="AC69">
            <v>0</v>
          </cell>
          <cell r="AD69">
            <v>0</v>
          </cell>
          <cell r="AE69">
            <v>2500</v>
          </cell>
          <cell r="AF69">
            <v>0</v>
          </cell>
          <cell r="AG69">
            <v>0</v>
          </cell>
          <cell r="AH69">
            <v>36</v>
          </cell>
          <cell r="AI69">
            <v>8</v>
          </cell>
          <cell r="AJ69">
            <v>5</v>
          </cell>
          <cell r="AK69">
            <v>1.6</v>
          </cell>
          <cell r="AL69">
            <v>14350</v>
          </cell>
          <cell r="AM69">
            <v>12500</v>
          </cell>
          <cell r="AN69">
            <v>1.1479999999999999</v>
          </cell>
          <cell r="AO69">
            <v>1.3740000000000001</v>
          </cell>
          <cell r="AP69">
            <v>65</v>
          </cell>
          <cell r="AQ69">
            <v>8</v>
          </cell>
          <cell r="AR69">
            <v>10</v>
          </cell>
          <cell r="AS69">
            <v>0.8</v>
          </cell>
          <cell r="AT69">
            <v>11600</v>
          </cell>
          <cell r="AU69">
            <v>25000</v>
          </cell>
          <cell r="AV69">
            <v>0.46400000000000002</v>
          </cell>
          <cell r="AW69">
            <v>0.63200000000000001</v>
          </cell>
          <cell r="AX69">
            <v>96</v>
          </cell>
          <cell r="AY69">
            <v>7</v>
          </cell>
          <cell r="AZ69">
            <v>12</v>
          </cell>
          <cell r="BA69">
            <v>0.58333333333333337</v>
          </cell>
          <cell r="BB69">
            <v>8600</v>
          </cell>
          <cell r="BC69">
            <v>30000</v>
          </cell>
          <cell r="BD69">
            <v>0.28666666666666668</v>
          </cell>
          <cell r="BE69">
            <v>0.43500000000000005</v>
          </cell>
          <cell r="BF69">
            <v>125</v>
          </cell>
          <cell r="BG69">
            <v>4</v>
          </cell>
          <cell r="BH69">
            <v>12</v>
          </cell>
          <cell r="BI69">
            <v>0.33333333333333331</v>
          </cell>
          <cell r="BJ69">
            <v>4100</v>
          </cell>
          <cell r="BK69">
            <v>30000</v>
          </cell>
          <cell r="BL69">
            <v>0.13666666666666666</v>
          </cell>
          <cell r="BM69">
            <v>0.23499999999999999</v>
          </cell>
          <cell r="BN69">
            <v>156</v>
          </cell>
          <cell r="BO69">
            <v>4</v>
          </cell>
          <cell r="BP69">
            <v>12</v>
          </cell>
          <cell r="BQ69">
            <v>0.33333333333333331</v>
          </cell>
          <cell r="BR69">
            <v>4100</v>
          </cell>
          <cell r="BS69">
            <v>30000</v>
          </cell>
        </row>
        <row r="70">
          <cell r="F70" t="str">
            <v>Alixanov Murad Ziynaddin</v>
          </cell>
          <cell r="G70">
            <v>42984</v>
          </cell>
          <cell r="AP70">
            <v>24</v>
          </cell>
          <cell r="AQ70">
            <v>2</v>
          </cell>
          <cell r="AR70">
            <v>4</v>
          </cell>
          <cell r="AS70">
            <v>0.5</v>
          </cell>
          <cell r="AT70">
            <v>2900</v>
          </cell>
          <cell r="AU70">
            <v>10000</v>
          </cell>
          <cell r="AV70">
            <v>0.28999999999999998</v>
          </cell>
          <cell r="AW70">
            <v>0.39500000000000002</v>
          </cell>
          <cell r="AX70">
            <v>55</v>
          </cell>
          <cell r="AY70">
            <v>9</v>
          </cell>
          <cell r="AZ70">
            <v>8</v>
          </cell>
          <cell r="BA70">
            <v>1.125</v>
          </cell>
          <cell r="BB70">
            <v>15400</v>
          </cell>
          <cell r="BC70">
            <v>20000</v>
          </cell>
          <cell r="BD70">
            <v>0.77</v>
          </cell>
          <cell r="BE70">
            <v>0.94750000000000001</v>
          </cell>
          <cell r="BF70">
            <v>84</v>
          </cell>
          <cell r="BG70">
            <v>11</v>
          </cell>
          <cell r="BH70">
            <v>10</v>
          </cell>
          <cell r="BI70">
            <v>1.1000000000000001</v>
          </cell>
          <cell r="BJ70">
            <v>10200</v>
          </cell>
          <cell r="BK70">
            <v>25000</v>
          </cell>
          <cell r="BL70">
            <v>0.40799999999999997</v>
          </cell>
          <cell r="BM70">
            <v>0.754</v>
          </cell>
          <cell r="BN70">
            <v>115</v>
          </cell>
          <cell r="BO70">
            <v>11</v>
          </cell>
          <cell r="BP70">
            <v>12</v>
          </cell>
          <cell r="BQ70">
            <v>0.91666666666666663</v>
          </cell>
          <cell r="BR70">
            <v>10200</v>
          </cell>
          <cell r="BS70">
            <v>30000</v>
          </cell>
        </row>
        <row r="71">
          <cell r="F71" t="str">
            <v>Asadullayev Qosqar Namik</v>
          </cell>
          <cell r="G71">
            <v>42983</v>
          </cell>
          <cell r="AP71">
            <v>25</v>
          </cell>
          <cell r="AQ71">
            <v>6</v>
          </cell>
          <cell r="AR71">
            <v>4.1666666666666661</v>
          </cell>
          <cell r="AS71">
            <v>1.4400000000000002</v>
          </cell>
          <cell r="AT71">
            <v>9700</v>
          </cell>
          <cell r="AU71">
            <v>10416.666666666668</v>
          </cell>
          <cell r="AV71">
            <v>0.93119999999999992</v>
          </cell>
          <cell r="AW71">
            <v>1.1856</v>
          </cell>
          <cell r="AX71">
            <v>56</v>
          </cell>
          <cell r="AY71">
            <v>13</v>
          </cell>
          <cell r="AZ71">
            <v>8</v>
          </cell>
          <cell r="BA71">
            <v>1.625</v>
          </cell>
          <cell r="BB71">
            <v>41900</v>
          </cell>
          <cell r="BC71">
            <v>20000</v>
          </cell>
          <cell r="BD71">
            <v>2.0950000000000002</v>
          </cell>
          <cell r="BE71">
            <v>1.86</v>
          </cell>
          <cell r="BF71">
            <v>85</v>
          </cell>
          <cell r="BG71">
            <v>13</v>
          </cell>
          <cell r="BH71">
            <v>10</v>
          </cell>
          <cell r="BI71">
            <v>1.3</v>
          </cell>
          <cell r="BJ71">
            <v>52000</v>
          </cell>
          <cell r="BK71">
            <v>25000</v>
          </cell>
          <cell r="BL71">
            <v>2.08</v>
          </cell>
          <cell r="BM71">
            <v>1.69</v>
          </cell>
          <cell r="BN71">
            <v>116</v>
          </cell>
          <cell r="BO71">
            <v>13</v>
          </cell>
          <cell r="BP71">
            <v>12</v>
          </cell>
          <cell r="BQ71">
            <v>1.0833333333333333</v>
          </cell>
          <cell r="BR71">
            <v>52000</v>
          </cell>
          <cell r="BS71">
            <v>30000</v>
          </cell>
        </row>
        <row r="72">
          <cell r="F72" t="str">
            <v>Aydinov Aydin Haci</v>
          </cell>
          <cell r="G72">
            <v>42951</v>
          </cell>
          <cell r="AH72">
            <v>27</v>
          </cell>
          <cell r="AI72">
            <v>0</v>
          </cell>
          <cell r="AJ72">
            <v>4.5</v>
          </cell>
          <cell r="AK72">
            <v>0</v>
          </cell>
          <cell r="AL72">
            <v>0</v>
          </cell>
          <cell r="AM72">
            <v>11250</v>
          </cell>
          <cell r="AN72">
            <v>0</v>
          </cell>
          <cell r="AO72">
            <v>0</v>
          </cell>
          <cell r="AP72">
            <v>56</v>
          </cell>
          <cell r="AQ72">
            <v>6</v>
          </cell>
          <cell r="AR72">
            <v>8</v>
          </cell>
          <cell r="AS72">
            <v>0.75</v>
          </cell>
          <cell r="AT72">
            <v>11500</v>
          </cell>
          <cell r="AU72">
            <v>20000</v>
          </cell>
          <cell r="AV72">
            <v>0.57499999999999996</v>
          </cell>
          <cell r="AW72">
            <v>0.66249999999999998</v>
          </cell>
          <cell r="AX72">
            <v>87</v>
          </cell>
          <cell r="AY72">
            <v>5</v>
          </cell>
          <cell r="AZ72">
            <v>10</v>
          </cell>
          <cell r="BA72">
            <v>0.5</v>
          </cell>
          <cell r="BB72">
            <v>9500</v>
          </cell>
          <cell r="BC72">
            <v>25000</v>
          </cell>
          <cell r="BD72">
            <v>0.38</v>
          </cell>
          <cell r="BE72">
            <v>0.44</v>
          </cell>
          <cell r="BF72">
            <v>116</v>
          </cell>
          <cell r="BG72">
            <v>5</v>
          </cell>
          <cell r="BH72">
            <v>12</v>
          </cell>
          <cell r="BI72">
            <v>0.41666666666666669</v>
          </cell>
          <cell r="BJ72">
            <v>11500</v>
          </cell>
          <cell r="BK72">
            <v>30000</v>
          </cell>
          <cell r="BL72">
            <v>0.38333333333333336</v>
          </cell>
          <cell r="BM72">
            <v>0.4</v>
          </cell>
          <cell r="BN72">
            <v>147</v>
          </cell>
          <cell r="BO72">
            <v>5</v>
          </cell>
          <cell r="BP72">
            <v>12</v>
          </cell>
          <cell r="BQ72">
            <v>0.41666666666666669</v>
          </cell>
          <cell r="BR72">
            <v>11500</v>
          </cell>
          <cell r="BS72">
            <v>30000</v>
          </cell>
        </row>
        <row r="73">
          <cell r="F73" t="str">
            <v>Karimov Orxan Alik</v>
          </cell>
          <cell r="G73">
            <v>41730</v>
          </cell>
          <cell r="H73">
            <v>1</v>
          </cell>
          <cell r="I73">
            <v>10000</v>
          </cell>
          <cell r="J73">
            <v>1140</v>
          </cell>
          <cell r="K73">
            <v>5</v>
          </cell>
          <cell r="L73">
            <v>5</v>
          </cell>
          <cell r="M73">
            <v>1</v>
          </cell>
          <cell r="N73">
            <v>34700</v>
          </cell>
          <cell r="O73">
            <v>12500</v>
          </cell>
          <cell r="P73">
            <v>2.7759999999999998</v>
          </cell>
          <cell r="Q73">
            <v>1.8879999999999999</v>
          </cell>
          <cell r="R73">
            <v>1169</v>
          </cell>
          <cell r="S73">
            <v>6</v>
          </cell>
          <cell r="T73">
            <v>8</v>
          </cell>
          <cell r="U73">
            <v>0.75</v>
          </cell>
          <cell r="V73">
            <v>25500</v>
          </cell>
          <cell r="W73">
            <v>20000</v>
          </cell>
          <cell r="X73">
            <v>1.2749999999999999</v>
          </cell>
          <cell r="Y73">
            <v>1.0125</v>
          </cell>
          <cell r="Z73">
            <v>1200</v>
          </cell>
          <cell r="AA73">
            <v>8</v>
          </cell>
          <cell r="AB73">
            <v>10</v>
          </cell>
          <cell r="AC73">
            <v>0.8</v>
          </cell>
          <cell r="AD73">
            <v>26700</v>
          </cell>
          <cell r="AE73">
            <v>25000</v>
          </cell>
          <cell r="AF73">
            <v>1.0680000000000001</v>
          </cell>
          <cell r="AG73">
            <v>0.93400000000000005</v>
          </cell>
          <cell r="AH73">
            <v>1230</v>
          </cell>
          <cell r="AI73">
            <v>12</v>
          </cell>
          <cell r="AJ73">
            <v>12</v>
          </cell>
          <cell r="AK73">
            <v>1</v>
          </cell>
          <cell r="AL73">
            <v>76300</v>
          </cell>
          <cell r="AM73">
            <v>30000</v>
          </cell>
          <cell r="AN73">
            <v>2.5433333333333334</v>
          </cell>
          <cell r="AO73">
            <v>1.7716666666666667</v>
          </cell>
          <cell r="AP73">
            <v>1259</v>
          </cell>
          <cell r="AQ73">
            <v>9</v>
          </cell>
          <cell r="AR73">
            <v>12</v>
          </cell>
          <cell r="AS73">
            <v>0.75</v>
          </cell>
          <cell r="AT73">
            <v>31700</v>
          </cell>
          <cell r="AU73">
            <v>30000</v>
          </cell>
          <cell r="AV73">
            <v>1.0566666666666666</v>
          </cell>
          <cell r="AW73">
            <v>0.90333333333333332</v>
          </cell>
          <cell r="AX73">
            <v>1290</v>
          </cell>
          <cell r="AY73">
            <v>8</v>
          </cell>
          <cell r="AZ73">
            <v>12</v>
          </cell>
          <cell r="BA73">
            <v>0.66666666666666663</v>
          </cell>
          <cell r="BB73">
            <v>26200</v>
          </cell>
          <cell r="BC73">
            <v>30000</v>
          </cell>
          <cell r="BD73">
            <v>0.87333333333333329</v>
          </cell>
          <cell r="BE73">
            <v>0.77</v>
          </cell>
          <cell r="BF73">
            <v>1319</v>
          </cell>
          <cell r="BG73">
            <v>12</v>
          </cell>
          <cell r="BH73">
            <v>12</v>
          </cell>
          <cell r="BI73">
            <v>1</v>
          </cell>
          <cell r="BJ73">
            <v>55500</v>
          </cell>
          <cell r="BK73">
            <v>30000</v>
          </cell>
          <cell r="BL73">
            <v>1.85</v>
          </cell>
          <cell r="BM73">
            <v>1.425</v>
          </cell>
          <cell r="BN73">
            <v>1350</v>
          </cell>
          <cell r="BO73">
            <v>12</v>
          </cell>
          <cell r="BP73">
            <v>12</v>
          </cell>
          <cell r="BQ73">
            <v>1</v>
          </cell>
          <cell r="BR73">
            <v>55500</v>
          </cell>
          <cell r="BS73">
            <v>30000</v>
          </cell>
        </row>
        <row r="74">
          <cell r="F74" t="str">
            <v>  SABIRABAD</v>
          </cell>
          <cell r="H74">
            <v>3</v>
          </cell>
          <cell r="I74">
            <v>37000</v>
          </cell>
          <cell r="K74">
            <v>12</v>
          </cell>
          <cell r="L74">
            <v>11.774193548387096</v>
          </cell>
          <cell r="M74">
            <v>1.0191780821917809</v>
          </cell>
          <cell r="N74">
            <v>84200</v>
          </cell>
          <cell r="O74">
            <v>29435.483870967742</v>
          </cell>
          <cell r="P74">
            <v>2.8604931506849316</v>
          </cell>
          <cell r="Q74">
            <v>1.9398356164383563</v>
          </cell>
          <cell r="S74">
            <v>12</v>
          </cell>
          <cell r="T74">
            <v>26.666666666666668</v>
          </cell>
          <cell r="U74">
            <v>0.44999999999999996</v>
          </cell>
          <cell r="V74">
            <v>110500</v>
          </cell>
          <cell r="W74">
            <v>66666.666666666672</v>
          </cell>
          <cell r="X74">
            <v>1.6575</v>
          </cell>
          <cell r="Y74">
            <v>1.05375</v>
          </cell>
          <cell r="AA74">
            <v>29</v>
          </cell>
          <cell r="AB74">
            <v>37.166666666666664</v>
          </cell>
          <cell r="AC74">
            <v>0.78026905829596416</v>
          </cell>
          <cell r="AD74">
            <v>103700</v>
          </cell>
          <cell r="AE74">
            <v>92916.666666666672</v>
          </cell>
          <cell r="AF74">
            <v>1.1160538116591927</v>
          </cell>
          <cell r="AG74">
            <v>0.94816143497757843</v>
          </cell>
          <cell r="AI74">
            <v>53</v>
          </cell>
          <cell r="AJ74">
            <v>54.333333333333336</v>
          </cell>
          <cell r="AK74">
            <v>0.97546012269938642</v>
          </cell>
          <cell r="AL74">
            <v>162500</v>
          </cell>
          <cell r="AM74">
            <v>135833.33333333331</v>
          </cell>
          <cell r="AN74">
            <v>1.1963190184049082</v>
          </cell>
          <cell r="AO74">
            <v>1.0858895705521472</v>
          </cell>
          <cell r="AQ74">
            <v>40</v>
          </cell>
          <cell r="AR74">
            <v>66</v>
          </cell>
          <cell r="AS74">
            <v>0.60606060606060608</v>
          </cell>
          <cell r="AT74">
            <v>131700</v>
          </cell>
          <cell r="AU74">
            <v>165000</v>
          </cell>
          <cell r="AV74">
            <v>0.79818181818181821</v>
          </cell>
          <cell r="AW74">
            <v>0.70212121212121215</v>
          </cell>
          <cell r="AY74">
            <v>51</v>
          </cell>
          <cell r="AZ74">
            <v>70</v>
          </cell>
          <cell r="BA74">
            <v>0.72857142857142854</v>
          </cell>
          <cell r="BB74">
            <v>204450</v>
          </cell>
          <cell r="BC74">
            <v>175000</v>
          </cell>
          <cell r="BD74">
            <v>1.1682857142857144</v>
          </cell>
          <cell r="BE74">
            <v>0.9484285714285714</v>
          </cell>
          <cell r="BG74">
            <v>43</v>
          </cell>
          <cell r="BH74">
            <v>72</v>
          </cell>
          <cell r="BI74">
            <v>0.59722222222222221</v>
          </cell>
          <cell r="BJ74">
            <v>199200</v>
          </cell>
          <cell r="BK74">
            <v>180000</v>
          </cell>
          <cell r="BL74">
            <v>1.1066666666666667</v>
          </cell>
          <cell r="BM74">
            <v>0.85194444444444439</v>
          </cell>
          <cell r="BO74">
            <v>43</v>
          </cell>
          <cell r="BP74">
            <v>72</v>
          </cell>
          <cell r="BQ74">
            <v>0.59722222222222221</v>
          </cell>
          <cell r="BR74">
            <v>199200</v>
          </cell>
          <cell r="BS74">
            <v>180000</v>
          </cell>
        </row>
        <row r="75">
          <cell r="F75" t="str">
            <v>Ahadov Natiq Nadir</v>
          </cell>
          <cell r="G75">
            <v>42870</v>
          </cell>
          <cell r="H75">
            <v>1</v>
          </cell>
          <cell r="I75">
            <v>7000</v>
          </cell>
          <cell r="J75">
            <v>16</v>
          </cell>
          <cell r="L75">
            <v>2.5806451612903225</v>
          </cell>
          <cell r="M75">
            <v>0</v>
          </cell>
          <cell r="O75">
            <v>6451.6129032258068</v>
          </cell>
          <cell r="P75">
            <v>0</v>
          </cell>
          <cell r="Q75">
            <v>0</v>
          </cell>
          <cell r="R75">
            <v>45</v>
          </cell>
          <cell r="S75">
            <v>4</v>
          </cell>
          <cell r="T75">
            <v>8</v>
          </cell>
          <cell r="U75">
            <v>0.5</v>
          </cell>
          <cell r="V75">
            <v>32500</v>
          </cell>
          <cell r="W75">
            <v>20000</v>
          </cell>
          <cell r="X75">
            <v>1.625</v>
          </cell>
          <cell r="Y75">
            <v>1.0625</v>
          </cell>
          <cell r="Z75">
            <v>76</v>
          </cell>
          <cell r="AA75">
            <v>5</v>
          </cell>
          <cell r="AB75">
            <v>10</v>
          </cell>
          <cell r="AC75">
            <v>0.5</v>
          </cell>
          <cell r="AD75">
            <v>11300</v>
          </cell>
          <cell r="AE75">
            <v>25000</v>
          </cell>
          <cell r="AF75">
            <v>0.45200000000000001</v>
          </cell>
          <cell r="AG75">
            <v>0.47599999999999998</v>
          </cell>
          <cell r="AH75">
            <v>106</v>
          </cell>
          <cell r="AI75">
            <v>10</v>
          </cell>
          <cell r="AJ75">
            <v>12</v>
          </cell>
          <cell r="AK75">
            <v>0.83333333333333337</v>
          </cell>
          <cell r="AL75">
            <v>16900</v>
          </cell>
          <cell r="AM75">
            <v>30000</v>
          </cell>
          <cell r="AN75">
            <v>0.56333333333333335</v>
          </cell>
          <cell r="AO75">
            <v>0.69833333333333336</v>
          </cell>
          <cell r="AP75">
            <v>135</v>
          </cell>
          <cell r="AQ75">
            <v>9</v>
          </cell>
          <cell r="AR75">
            <v>12</v>
          </cell>
          <cell r="AS75">
            <v>0.75</v>
          </cell>
          <cell r="AT75">
            <v>21900</v>
          </cell>
          <cell r="AU75">
            <v>30000</v>
          </cell>
          <cell r="AV75">
            <v>0.73</v>
          </cell>
          <cell r="AW75">
            <v>0.74</v>
          </cell>
          <cell r="AX75">
            <v>166</v>
          </cell>
          <cell r="AY75">
            <v>6</v>
          </cell>
          <cell r="AZ75">
            <v>12</v>
          </cell>
          <cell r="BA75">
            <v>0.5</v>
          </cell>
          <cell r="BB75">
            <v>19400</v>
          </cell>
          <cell r="BC75">
            <v>30000</v>
          </cell>
          <cell r="BD75">
            <v>0.64666666666666661</v>
          </cell>
          <cell r="BE75">
            <v>0.57333333333333325</v>
          </cell>
          <cell r="BF75">
            <v>195</v>
          </cell>
          <cell r="BG75">
            <v>8</v>
          </cell>
          <cell r="BH75">
            <v>12</v>
          </cell>
          <cell r="BI75">
            <v>0.66666666666666663</v>
          </cell>
          <cell r="BJ75">
            <v>24000</v>
          </cell>
          <cell r="BK75">
            <v>30000</v>
          </cell>
          <cell r="BL75">
            <v>0.8</v>
          </cell>
          <cell r="BM75">
            <v>0.73333333333333339</v>
          </cell>
          <cell r="BN75">
            <v>226</v>
          </cell>
          <cell r="BO75">
            <v>8</v>
          </cell>
          <cell r="BP75">
            <v>12</v>
          </cell>
          <cell r="BQ75">
            <v>0.66666666666666663</v>
          </cell>
          <cell r="BR75">
            <v>24000</v>
          </cell>
          <cell r="BS75">
            <v>30000</v>
          </cell>
        </row>
        <row r="76">
          <cell r="F76" t="str">
            <v>Ibrahimov Ismayil Matlab</v>
          </cell>
          <cell r="G76">
            <v>42860</v>
          </cell>
          <cell r="J76">
            <v>26</v>
          </cell>
          <cell r="K76">
            <v>7</v>
          </cell>
          <cell r="L76">
            <v>4.193548387096774</v>
          </cell>
          <cell r="M76">
            <v>1.6692307692307693</v>
          </cell>
          <cell r="N76">
            <v>43200</v>
          </cell>
          <cell r="O76">
            <v>10483.870967741936</v>
          </cell>
          <cell r="P76">
            <v>4.1206153846153848</v>
          </cell>
          <cell r="Q76">
            <v>2.8949230769230772</v>
          </cell>
          <cell r="R76">
            <v>55</v>
          </cell>
          <cell r="S76">
            <v>3</v>
          </cell>
          <cell r="T76">
            <v>8</v>
          </cell>
          <cell r="U76">
            <v>0.375</v>
          </cell>
          <cell r="V76">
            <v>33000</v>
          </cell>
          <cell r="W76">
            <v>20000</v>
          </cell>
          <cell r="X76">
            <v>1.65</v>
          </cell>
          <cell r="Y76">
            <v>1.0125</v>
          </cell>
          <cell r="Z76">
            <v>86</v>
          </cell>
          <cell r="AA76">
            <v>4</v>
          </cell>
          <cell r="AB76">
            <v>10</v>
          </cell>
          <cell r="AC76">
            <v>0.4</v>
          </cell>
          <cell r="AD76">
            <v>12000</v>
          </cell>
          <cell r="AE76">
            <v>25000</v>
          </cell>
          <cell r="AF76">
            <v>0.48</v>
          </cell>
          <cell r="AG76">
            <v>0.44</v>
          </cell>
          <cell r="AH76">
            <v>116</v>
          </cell>
          <cell r="AI76">
            <v>11</v>
          </cell>
          <cell r="AJ76">
            <v>12</v>
          </cell>
          <cell r="AK76">
            <v>0.91666666666666663</v>
          </cell>
          <cell r="AL76">
            <v>29700</v>
          </cell>
          <cell r="AM76">
            <v>30000</v>
          </cell>
          <cell r="AN76">
            <v>0.99</v>
          </cell>
          <cell r="AO76">
            <v>0.95333333333333337</v>
          </cell>
          <cell r="AP76">
            <v>145</v>
          </cell>
          <cell r="AQ76">
            <v>10</v>
          </cell>
          <cell r="AR76">
            <v>12</v>
          </cell>
          <cell r="AS76">
            <v>0.83333333333333337</v>
          </cell>
          <cell r="AT76">
            <v>20500</v>
          </cell>
          <cell r="AU76">
            <v>30000</v>
          </cell>
          <cell r="AV76">
            <v>0.68333333333333335</v>
          </cell>
          <cell r="AW76">
            <v>0.7583333333333333</v>
          </cell>
          <cell r="AX76">
            <v>176</v>
          </cell>
          <cell r="AY76">
            <v>7</v>
          </cell>
          <cell r="AZ76">
            <v>12</v>
          </cell>
          <cell r="BA76">
            <v>0.58333333333333337</v>
          </cell>
          <cell r="BB76">
            <v>32000</v>
          </cell>
          <cell r="BC76">
            <v>30000</v>
          </cell>
          <cell r="BD76">
            <v>1.0666666666666667</v>
          </cell>
          <cell r="BE76">
            <v>0.82499999999999996</v>
          </cell>
          <cell r="BF76">
            <v>205</v>
          </cell>
          <cell r="BG76">
            <v>10</v>
          </cell>
          <cell r="BH76">
            <v>12</v>
          </cell>
          <cell r="BI76">
            <v>0.83333333333333337</v>
          </cell>
          <cell r="BJ76">
            <v>42000</v>
          </cell>
          <cell r="BK76">
            <v>30000</v>
          </cell>
          <cell r="BL76">
            <v>1.4</v>
          </cell>
          <cell r="BM76">
            <v>1.1166666666666667</v>
          </cell>
          <cell r="BN76">
            <v>236</v>
          </cell>
          <cell r="BO76">
            <v>10</v>
          </cell>
          <cell r="BP76">
            <v>12</v>
          </cell>
          <cell r="BQ76">
            <v>0.83333333333333337</v>
          </cell>
          <cell r="BR76">
            <v>42000</v>
          </cell>
          <cell r="BS76">
            <v>30000</v>
          </cell>
        </row>
        <row r="77">
          <cell r="F77" t="str">
            <v>Mammadov Adis Humbat</v>
          </cell>
          <cell r="G77">
            <v>42942</v>
          </cell>
          <cell r="Z77">
            <v>5</v>
          </cell>
          <cell r="AA77">
            <v>0</v>
          </cell>
          <cell r="AB77">
            <v>0.83333333333333326</v>
          </cell>
          <cell r="AC77">
            <v>0</v>
          </cell>
          <cell r="AD77">
            <v>0</v>
          </cell>
          <cell r="AE77">
            <v>2083.3333333333335</v>
          </cell>
          <cell r="AF77">
            <v>0</v>
          </cell>
          <cell r="AG77">
            <v>0</v>
          </cell>
          <cell r="AH77">
            <v>35</v>
          </cell>
          <cell r="AI77">
            <v>8</v>
          </cell>
          <cell r="AJ77">
            <v>5</v>
          </cell>
          <cell r="AK77">
            <v>1.6</v>
          </cell>
          <cell r="AL77">
            <v>20800</v>
          </cell>
          <cell r="AM77">
            <v>12500</v>
          </cell>
          <cell r="AN77">
            <v>1.6639999999999999</v>
          </cell>
          <cell r="AO77">
            <v>1.6320000000000001</v>
          </cell>
          <cell r="AP77">
            <v>64</v>
          </cell>
          <cell r="AQ77">
            <v>6</v>
          </cell>
          <cell r="AR77">
            <v>10</v>
          </cell>
          <cell r="AS77">
            <v>0.6</v>
          </cell>
          <cell r="AT77">
            <v>27700</v>
          </cell>
          <cell r="AU77">
            <v>25000</v>
          </cell>
          <cell r="AV77">
            <v>1.1080000000000001</v>
          </cell>
          <cell r="AW77">
            <v>0.85400000000000009</v>
          </cell>
          <cell r="AX77">
            <v>95</v>
          </cell>
          <cell r="AY77">
            <v>8</v>
          </cell>
          <cell r="AZ77">
            <v>12</v>
          </cell>
          <cell r="BA77">
            <v>0.66666666666666663</v>
          </cell>
          <cell r="BB77">
            <v>24250</v>
          </cell>
          <cell r="BC77">
            <v>30000</v>
          </cell>
          <cell r="BD77">
            <v>0.80833333333333335</v>
          </cell>
          <cell r="BE77">
            <v>0.73750000000000004</v>
          </cell>
          <cell r="BF77">
            <v>124</v>
          </cell>
          <cell r="BG77">
            <v>5</v>
          </cell>
          <cell r="BH77">
            <v>12</v>
          </cell>
          <cell r="BI77">
            <v>0.41666666666666669</v>
          </cell>
          <cell r="BJ77">
            <v>16600</v>
          </cell>
          <cell r="BK77">
            <v>30000</v>
          </cell>
          <cell r="BL77">
            <v>0.55333333333333334</v>
          </cell>
          <cell r="BM77">
            <v>0.48499999999999999</v>
          </cell>
          <cell r="BN77">
            <v>155</v>
          </cell>
          <cell r="BO77">
            <v>5</v>
          </cell>
          <cell r="BP77">
            <v>12</v>
          </cell>
          <cell r="BQ77">
            <v>0.41666666666666669</v>
          </cell>
          <cell r="BR77">
            <v>16600</v>
          </cell>
          <cell r="BS77">
            <v>30000</v>
          </cell>
        </row>
        <row r="78">
          <cell r="F78" t="str">
            <v>Mehdiyev Nicat Sarvar</v>
          </cell>
          <cell r="G78">
            <v>42958</v>
          </cell>
          <cell r="Z78">
            <v>-10</v>
          </cell>
          <cell r="AA78">
            <v>0</v>
          </cell>
          <cell r="AB78">
            <v>-1.6666666666666665</v>
          </cell>
          <cell r="AC78">
            <v>0</v>
          </cell>
          <cell r="AD78">
            <v>0</v>
          </cell>
          <cell r="AE78">
            <v>-4166.666666666667</v>
          </cell>
          <cell r="AF78">
            <v>0</v>
          </cell>
          <cell r="AG78">
            <v>0</v>
          </cell>
          <cell r="AH78">
            <v>20</v>
          </cell>
          <cell r="AI78">
            <v>3</v>
          </cell>
          <cell r="AJ78">
            <v>3.333333333333333</v>
          </cell>
          <cell r="AK78">
            <v>0.90000000000000013</v>
          </cell>
          <cell r="AL78">
            <v>12000</v>
          </cell>
          <cell r="AM78">
            <v>8333.3333333333339</v>
          </cell>
          <cell r="AN78">
            <v>1.44</v>
          </cell>
          <cell r="AO78">
            <v>1.17</v>
          </cell>
          <cell r="AP78">
            <v>49</v>
          </cell>
          <cell r="AQ78">
            <v>3</v>
          </cell>
          <cell r="AR78">
            <v>8</v>
          </cell>
          <cell r="AS78">
            <v>0.375</v>
          </cell>
          <cell r="AT78">
            <v>20000</v>
          </cell>
          <cell r="AU78">
            <v>20000</v>
          </cell>
          <cell r="AV78">
            <v>1</v>
          </cell>
          <cell r="AW78">
            <v>0.6875</v>
          </cell>
          <cell r="AX78">
            <v>80</v>
          </cell>
          <cell r="AY78">
            <v>7</v>
          </cell>
          <cell r="AZ78">
            <v>10</v>
          </cell>
          <cell r="BA78">
            <v>0.7</v>
          </cell>
          <cell r="BB78">
            <v>62000</v>
          </cell>
          <cell r="BC78">
            <v>25000</v>
          </cell>
          <cell r="BD78">
            <v>2.48</v>
          </cell>
          <cell r="BE78">
            <v>1.5899999999999999</v>
          </cell>
          <cell r="BF78">
            <v>109</v>
          </cell>
          <cell r="BG78">
            <v>5</v>
          </cell>
          <cell r="BH78">
            <v>12</v>
          </cell>
          <cell r="BI78">
            <v>0.41666666666666669</v>
          </cell>
          <cell r="BJ78">
            <v>51000</v>
          </cell>
          <cell r="BK78">
            <v>30000</v>
          </cell>
          <cell r="BL78">
            <v>1.7</v>
          </cell>
          <cell r="BM78">
            <v>1.0583333333333333</v>
          </cell>
          <cell r="BN78">
            <v>140</v>
          </cell>
          <cell r="BO78">
            <v>5</v>
          </cell>
          <cell r="BP78">
            <v>12</v>
          </cell>
          <cell r="BQ78">
            <v>0.41666666666666669</v>
          </cell>
          <cell r="BR78">
            <v>51000</v>
          </cell>
          <cell r="BS78">
            <v>30000</v>
          </cell>
        </row>
        <row r="79">
          <cell r="F79" t="str">
            <v>Nuruzada Alipasa Mastali</v>
          </cell>
          <cell r="G79">
            <v>42114</v>
          </cell>
          <cell r="H79">
            <v>2</v>
          </cell>
          <cell r="I79">
            <v>30000</v>
          </cell>
          <cell r="J79">
            <v>761</v>
          </cell>
          <cell r="K79">
            <v>5</v>
          </cell>
          <cell r="L79">
            <v>5</v>
          </cell>
          <cell r="M79">
            <v>1</v>
          </cell>
          <cell r="N79">
            <v>41000</v>
          </cell>
          <cell r="O79">
            <v>12500</v>
          </cell>
          <cell r="P79">
            <v>3.28</v>
          </cell>
          <cell r="Q79">
            <v>2.1399999999999997</v>
          </cell>
          <cell r="R79">
            <v>790</v>
          </cell>
          <cell r="S79">
            <v>4</v>
          </cell>
          <cell r="T79">
            <v>8</v>
          </cell>
          <cell r="U79">
            <v>0.5</v>
          </cell>
          <cell r="V79">
            <v>35000</v>
          </cell>
          <cell r="W79">
            <v>20000</v>
          </cell>
          <cell r="X79">
            <v>1.75</v>
          </cell>
          <cell r="Y79">
            <v>1.125</v>
          </cell>
          <cell r="Z79">
            <v>821</v>
          </cell>
          <cell r="AA79">
            <v>12</v>
          </cell>
          <cell r="AB79">
            <v>10</v>
          </cell>
          <cell r="AC79">
            <v>1.2</v>
          </cell>
          <cell r="AD79">
            <v>63000</v>
          </cell>
          <cell r="AE79">
            <v>25000</v>
          </cell>
          <cell r="AF79">
            <v>2.52</v>
          </cell>
          <cell r="AG79">
            <v>1.8599999999999999</v>
          </cell>
          <cell r="AH79">
            <v>851</v>
          </cell>
          <cell r="AI79">
            <v>11</v>
          </cell>
          <cell r="AJ79">
            <v>12</v>
          </cell>
          <cell r="AK79">
            <v>0.91666666666666663</v>
          </cell>
          <cell r="AL79">
            <v>53600</v>
          </cell>
          <cell r="AM79">
            <v>30000</v>
          </cell>
          <cell r="AN79">
            <v>1.7866666666666666</v>
          </cell>
          <cell r="AO79">
            <v>1.3516666666666666</v>
          </cell>
          <cell r="AP79">
            <v>880</v>
          </cell>
          <cell r="AQ79">
            <v>6</v>
          </cell>
          <cell r="AR79">
            <v>12</v>
          </cell>
          <cell r="AS79">
            <v>0.5</v>
          </cell>
          <cell r="AT79">
            <v>34000</v>
          </cell>
          <cell r="AU79">
            <v>30000</v>
          </cell>
          <cell r="AV79">
            <v>1.1333333333333333</v>
          </cell>
          <cell r="AW79">
            <v>0.81666666666666665</v>
          </cell>
          <cell r="AX79">
            <v>911</v>
          </cell>
          <cell r="AY79">
            <v>13</v>
          </cell>
          <cell r="AZ79">
            <v>12</v>
          </cell>
          <cell r="BA79">
            <v>1.0833333333333333</v>
          </cell>
          <cell r="BB79">
            <v>52400</v>
          </cell>
          <cell r="BC79">
            <v>30000</v>
          </cell>
          <cell r="BD79">
            <v>1.7466666666666666</v>
          </cell>
          <cell r="BE79">
            <v>1.415</v>
          </cell>
          <cell r="BF79">
            <v>940</v>
          </cell>
          <cell r="BG79">
            <v>9</v>
          </cell>
          <cell r="BH79">
            <v>12</v>
          </cell>
          <cell r="BI79">
            <v>0.75</v>
          </cell>
          <cell r="BJ79">
            <v>52200</v>
          </cell>
          <cell r="BK79">
            <v>30000</v>
          </cell>
          <cell r="BL79">
            <v>1.74</v>
          </cell>
          <cell r="BM79">
            <v>1.2450000000000001</v>
          </cell>
          <cell r="BN79">
            <v>971</v>
          </cell>
          <cell r="BO79">
            <v>9</v>
          </cell>
          <cell r="BP79">
            <v>12</v>
          </cell>
          <cell r="BQ79">
            <v>0.75</v>
          </cell>
          <cell r="BR79">
            <v>52200</v>
          </cell>
          <cell r="BS79">
            <v>30000</v>
          </cell>
        </row>
        <row r="80">
          <cell r="F80" t="str">
            <v>Qarayev Taryel Qara</v>
          </cell>
          <cell r="G80">
            <v>42900</v>
          </cell>
          <cell r="M80" t="str">
            <v xml:space="preserve"> </v>
          </cell>
          <cell r="P80" t="str">
            <v xml:space="preserve"> </v>
          </cell>
          <cell r="Q80" t="str">
            <v xml:space="preserve"> </v>
          </cell>
          <cell r="R80">
            <v>16</v>
          </cell>
          <cell r="S80">
            <v>1</v>
          </cell>
          <cell r="T80">
            <v>2.6666666666666665</v>
          </cell>
          <cell r="U80">
            <v>0.375</v>
          </cell>
          <cell r="V80">
            <v>10000</v>
          </cell>
          <cell r="W80">
            <v>6666.666666666667</v>
          </cell>
          <cell r="X80">
            <v>1.5</v>
          </cell>
          <cell r="Y80">
            <v>0.9375</v>
          </cell>
          <cell r="Z80">
            <v>47</v>
          </cell>
          <cell r="AA80">
            <v>8</v>
          </cell>
          <cell r="AB80">
            <v>8</v>
          </cell>
          <cell r="AC80">
            <v>1</v>
          </cell>
          <cell r="AD80">
            <v>17400</v>
          </cell>
          <cell r="AE80">
            <v>20000</v>
          </cell>
          <cell r="AF80">
            <v>0.87</v>
          </cell>
          <cell r="AG80">
            <v>0.93500000000000005</v>
          </cell>
          <cell r="AH80">
            <v>77</v>
          </cell>
          <cell r="AI80">
            <v>10</v>
          </cell>
          <cell r="AJ80">
            <v>10</v>
          </cell>
          <cell r="AK80">
            <v>1</v>
          </cell>
          <cell r="AL80">
            <v>29500</v>
          </cell>
          <cell r="AM80">
            <v>25000</v>
          </cell>
          <cell r="AN80">
            <v>1.18</v>
          </cell>
          <cell r="AO80">
            <v>1.0899999999999999</v>
          </cell>
          <cell r="AP80">
            <v>106</v>
          </cell>
          <cell r="AQ80">
            <v>6</v>
          </cell>
          <cell r="AR80">
            <v>12</v>
          </cell>
          <cell r="AS80">
            <v>0.5</v>
          </cell>
          <cell r="AT80">
            <v>7600</v>
          </cell>
          <cell r="AU80">
            <v>30000</v>
          </cell>
          <cell r="AV80">
            <v>0.25333333333333335</v>
          </cell>
          <cell r="AW80">
            <v>0.37666666666666671</v>
          </cell>
          <cell r="AX80">
            <v>137</v>
          </cell>
          <cell r="AY80">
            <v>10</v>
          </cell>
          <cell r="AZ80">
            <v>12</v>
          </cell>
          <cell r="BA80">
            <v>0.83333333333333337</v>
          </cell>
          <cell r="BB80">
            <v>14400</v>
          </cell>
          <cell r="BC80">
            <v>30000</v>
          </cell>
          <cell r="BD80">
            <v>0.48</v>
          </cell>
          <cell r="BE80">
            <v>0.65666666666666673</v>
          </cell>
          <cell r="BF80">
            <v>166</v>
          </cell>
          <cell r="BG80">
            <v>6</v>
          </cell>
          <cell r="BH80">
            <v>12</v>
          </cell>
          <cell r="BI80">
            <v>0.5</v>
          </cell>
          <cell r="BJ80">
            <v>13400</v>
          </cell>
          <cell r="BK80">
            <v>30000</v>
          </cell>
          <cell r="BL80">
            <v>0.44666666666666666</v>
          </cell>
          <cell r="BM80">
            <v>0.47333333333333333</v>
          </cell>
          <cell r="BN80">
            <v>197</v>
          </cell>
          <cell r="BO80">
            <v>6</v>
          </cell>
          <cell r="BP80">
            <v>12</v>
          </cell>
          <cell r="BQ80">
            <v>0.5</v>
          </cell>
          <cell r="BR80">
            <v>13400</v>
          </cell>
          <cell r="BS80">
            <v>30000</v>
          </cell>
        </row>
        <row r="81">
          <cell r="F81" t="str">
            <v>  SIRVAN</v>
          </cell>
          <cell r="H81">
            <v>1</v>
          </cell>
          <cell r="I81">
            <v>5000</v>
          </cell>
          <cell r="K81">
            <v>7</v>
          </cell>
          <cell r="L81">
            <v>7.5806451612903221</v>
          </cell>
          <cell r="M81">
            <v>0.92340425531914905</v>
          </cell>
          <cell r="N81">
            <v>32000</v>
          </cell>
          <cell r="O81">
            <v>18951.612903225807</v>
          </cell>
          <cell r="P81">
            <v>1.6885106382978723</v>
          </cell>
          <cell r="Q81">
            <v>1.3059574468085107</v>
          </cell>
          <cell r="S81">
            <v>12</v>
          </cell>
          <cell r="T81">
            <v>16</v>
          </cell>
          <cell r="U81">
            <v>0.75</v>
          </cell>
          <cell r="V81">
            <v>37500</v>
          </cell>
          <cell r="W81">
            <v>40000</v>
          </cell>
          <cell r="X81">
            <v>0.9375</v>
          </cell>
          <cell r="Y81">
            <v>0.84375</v>
          </cell>
          <cell r="AA81">
            <v>13</v>
          </cell>
          <cell r="AB81">
            <v>20</v>
          </cell>
          <cell r="AC81">
            <v>0.65</v>
          </cell>
          <cell r="AD81">
            <v>47200</v>
          </cell>
          <cell r="AE81">
            <v>50000</v>
          </cell>
          <cell r="AF81">
            <v>0.94399999999999995</v>
          </cell>
          <cell r="AG81">
            <v>0.79699999999999993</v>
          </cell>
          <cell r="AI81">
            <v>15</v>
          </cell>
          <cell r="AJ81">
            <v>24</v>
          </cell>
          <cell r="AK81">
            <v>0.625</v>
          </cell>
          <cell r="AL81">
            <v>69200</v>
          </cell>
          <cell r="AM81">
            <v>60000</v>
          </cell>
          <cell r="AN81">
            <v>1.1533333333333333</v>
          </cell>
          <cell r="AO81">
            <v>0.88916666666666666</v>
          </cell>
          <cell r="AQ81">
            <v>15</v>
          </cell>
          <cell r="AR81">
            <v>24</v>
          </cell>
          <cell r="AS81">
            <v>0.625</v>
          </cell>
          <cell r="AT81">
            <v>33600</v>
          </cell>
          <cell r="AU81">
            <v>60000</v>
          </cell>
          <cell r="AV81">
            <v>0.56000000000000005</v>
          </cell>
          <cell r="AW81">
            <v>0.59250000000000003</v>
          </cell>
          <cell r="AY81">
            <v>23</v>
          </cell>
          <cell r="AZ81">
            <v>24</v>
          </cell>
          <cell r="BA81">
            <v>0.95833333333333337</v>
          </cell>
          <cell r="BB81">
            <v>98700</v>
          </cell>
          <cell r="BC81">
            <v>60000</v>
          </cell>
          <cell r="BD81">
            <v>1.645</v>
          </cell>
          <cell r="BE81">
            <v>1.3016666666666667</v>
          </cell>
          <cell r="BG81">
            <v>13</v>
          </cell>
          <cell r="BH81">
            <v>24</v>
          </cell>
          <cell r="BI81">
            <v>0.54166666666666663</v>
          </cell>
          <cell r="BJ81">
            <v>39450</v>
          </cell>
          <cell r="BK81">
            <v>60000</v>
          </cell>
          <cell r="BL81">
            <v>0.65749999999999997</v>
          </cell>
          <cell r="BM81">
            <v>0.59958333333333336</v>
          </cell>
          <cell r="BO81">
            <v>13</v>
          </cell>
          <cell r="BP81">
            <v>32</v>
          </cell>
          <cell r="BQ81">
            <v>0.40625</v>
          </cell>
          <cell r="BR81">
            <v>39450</v>
          </cell>
          <cell r="BS81">
            <v>80000</v>
          </cell>
        </row>
        <row r="82">
          <cell r="F82" t="str">
            <v>Huseyinov Anar Tahir</v>
          </cell>
          <cell r="G82">
            <v>42870</v>
          </cell>
          <cell r="J82">
            <v>16</v>
          </cell>
          <cell r="K82">
            <v>2</v>
          </cell>
          <cell r="L82">
            <v>2.5806451612903225</v>
          </cell>
          <cell r="M82">
            <v>0.77500000000000002</v>
          </cell>
          <cell r="N82">
            <v>2500</v>
          </cell>
          <cell r="O82">
            <v>6451.6129032258068</v>
          </cell>
          <cell r="P82">
            <v>0.38749999999999996</v>
          </cell>
          <cell r="Q82">
            <v>0.58125000000000004</v>
          </cell>
          <cell r="R82">
            <v>45</v>
          </cell>
          <cell r="S82">
            <v>7</v>
          </cell>
          <cell r="T82">
            <v>8</v>
          </cell>
          <cell r="U82">
            <v>0.875</v>
          </cell>
          <cell r="V82">
            <v>13500</v>
          </cell>
          <cell r="W82">
            <v>20000</v>
          </cell>
          <cell r="X82">
            <v>0.67500000000000004</v>
          </cell>
          <cell r="Y82">
            <v>0.77500000000000002</v>
          </cell>
          <cell r="Z82">
            <v>76</v>
          </cell>
          <cell r="AA82">
            <v>10</v>
          </cell>
          <cell r="AB82">
            <v>10</v>
          </cell>
          <cell r="AC82">
            <v>1</v>
          </cell>
          <cell r="AD82">
            <v>23200</v>
          </cell>
          <cell r="AE82">
            <v>25000</v>
          </cell>
          <cell r="AF82">
            <v>0.92800000000000005</v>
          </cell>
          <cell r="AG82">
            <v>0.96399999999999997</v>
          </cell>
          <cell r="AH82">
            <v>106</v>
          </cell>
          <cell r="AI82">
            <v>10</v>
          </cell>
          <cell r="AJ82">
            <v>12</v>
          </cell>
          <cell r="AK82">
            <v>0.83333333333333337</v>
          </cell>
          <cell r="AL82">
            <v>33700</v>
          </cell>
          <cell r="AM82">
            <v>30000</v>
          </cell>
          <cell r="AN82">
            <v>1.1233333333333333</v>
          </cell>
          <cell r="AO82">
            <v>0.97833333333333328</v>
          </cell>
          <cell r="AP82">
            <v>135</v>
          </cell>
          <cell r="AQ82">
            <v>9</v>
          </cell>
          <cell r="AR82">
            <v>12</v>
          </cell>
          <cell r="AS82">
            <v>0.75</v>
          </cell>
          <cell r="AT82">
            <v>12100</v>
          </cell>
          <cell r="AU82">
            <v>30000</v>
          </cell>
          <cell r="AV82">
            <v>0.40333333333333332</v>
          </cell>
          <cell r="AW82">
            <v>0.57666666666666666</v>
          </cell>
          <cell r="AX82">
            <v>166</v>
          </cell>
          <cell r="AY82">
            <v>9</v>
          </cell>
          <cell r="AZ82">
            <v>12</v>
          </cell>
          <cell r="BA82">
            <v>0.75</v>
          </cell>
          <cell r="BB82">
            <v>25000</v>
          </cell>
          <cell r="BC82">
            <v>30000</v>
          </cell>
          <cell r="BD82">
            <v>0.83333333333333337</v>
          </cell>
          <cell r="BE82">
            <v>0.79166666666666674</v>
          </cell>
          <cell r="BF82">
            <v>195</v>
          </cell>
          <cell r="BG82">
            <v>8</v>
          </cell>
          <cell r="BH82">
            <v>12</v>
          </cell>
          <cell r="BI82">
            <v>0.66666666666666663</v>
          </cell>
          <cell r="BJ82">
            <v>21550</v>
          </cell>
          <cell r="BK82">
            <v>30000</v>
          </cell>
          <cell r="BL82">
            <v>0.71833333333333338</v>
          </cell>
          <cell r="BM82">
            <v>0.6925</v>
          </cell>
          <cell r="BN82">
            <v>226</v>
          </cell>
          <cell r="BO82">
            <v>8</v>
          </cell>
          <cell r="BP82">
            <v>12</v>
          </cell>
          <cell r="BQ82">
            <v>0.66666666666666663</v>
          </cell>
          <cell r="BR82">
            <v>21550</v>
          </cell>
          <cell r="BS82">
            <v>30000</v>
          </cell>
        </row>
        <row r="83">
          <cell r="F83" t="str">
            <v>Qarayev Famil Yahya</v>
          </cell>
          <cell r="AY83">
            <v>0</v>
          </cell>
          <cell r="AZ83">
            <v>0</v>
          </cell>
          <cell r="BB83">
            <v>0</v>
          </cell>
          <cell r="BG83">
            <v>0</v>
          </cell>
          <cell r="BH83">
            <v>0</v>
          </cell>
          <cell r="BJ83">
            <v>0</v>
          </cell>
          <cell r="BO83">
            <v>0</v>
          </cell>
          <cell r="BP83">
            <v>0</v>
          </cell>
          <cell r="BR83">
            <v>0</v>
          </cell>
        </row>
        <row r="84">
          <cell r="F84" t="str">
            <v>Qasimov Zahir Movsum</v>
          </cell>
          <cell r="G84">
            <v>43059</v>
          </cell>
          <cell r="BG84">
            <v>1</v>
          </cell>
          <cell r="BJ84">
            <v>1000</v>
          </cell>
          <cell r="BN84">
            <v>41</v>
          </cell>
          <cell r="BO84">
            <v>1</v>
          </cell>
          <cell r="BP84">
            <v>8</v>
          </cell>
          <cell r="BQ84">
            <v>0.125</v>
          </cell>
          <cell r="BR84">
            <v>1000</v>
          </cell>
          <cell r="BS84">
            <v>20000</v>
          </cell>
        </row>
        <row r="85">
          <cell r="F85" t="str">
            <v>Zohrabov Asim Aga</v>
          </cell>
          <cell r="G85">
            <v>43059</v>
          </cell>
          <cell r="BG85">
            <v>0</v>
          </cell>
          <cell r="BJ85">
            <v>0</v>
          </cell>
          <cell r="BN85">
            <v>0</v>
          </cell>
          <cell r="BO85">
            <v>0</v>
          </cell>
          <cell r="BP85">
            <v>0</v>
          </cell>
          <cell r="BQ85" t="str">
            <v xml:space="preserve"> </v>
          </cell>
          <cell r="BR85">
            <v>0</v>
          </cell>
          <cell r="BS85">
            <v>0</v>
          </cell>
        </row>
        <row r="86">
          <cell r="F86" t="str">
            <v>Sadiqov Ceyhun Siyaset</v>
          </cell>
          <cell r="G86">
            <v>42066</v>
          </cell>
          <cell r="H86">
            <v>1</v>
          </cell>
          <cell r="I86">
            <v>5000</v>
          </cell>
          <cell r="J86">
            <v>808</v>
          </cell>
          <cell r="K86">
            <v>5</v>
          </cell>
          <cell r="L86">
            <v>5</v>
          </cell>
          <cell r="M86">
            <v>1</v>
          </cell>
          <cell r="N86">
            <v>29500</v>
          </cell>
          <cell r="O86">
            <v>12500</v>
          </cell>
          <cell r="P86">
            <v>2.36</v>
          </cell>
          <cell r="Q86">
            <v>1.68</v>
          </cell>
          <cell r="R86">
            <v>837</v>
          </cell>
          <cell r="S86">
            <v>5</v>
          </cell>
          <cell r="T86">
            <v>8</v>
          </cell>
          <cell r="U86">
            <v>0.625</v>
          </cell>
          <cell r="V86">
            <v>24000</v>
          </cell>
          <cell r="W86">
            <v>20000</v>
          </cell>
          <cell r="X86">
            <v>1.2</v>
          </cell>
          <cell r="Y86">
            <v>0.91249999999999998</v>
          </cell>
          <cell r="Z86">
            <v>868</v>
          </cell>
          <cell r="AA86">
            <v>3</v>
          </cell>
          <cell r="AB86">
            <v>10</v>
          </cell>
          <cell r="AC86">
            <v>0.3</v>
          </cell>
          <cell r="AD86">
            <v>24000</v>
          </cell>
          <cell r="AE86">
            <v>25000</v>
          </cell>
          <cell r="AF86">
            <v>0.96</v>
          </cell>
          <cell r="AG86">
            <v>0.63</v>
          </cell>
          <cell r="AH86">
            <v>898</v>
          </cell>
          <cell r="AI86">
            <v>5</v>
          </cell>
          <cell r="AJ86">
            <v>12</v>
          </cell>
          <cell r="AK86">
            <v>0.41666666666666669</v>
          </cell>
          <cell r="AL86">
            <v>35500</v>
          </cell>
          <cell r="AM86">
            <v>30000</v>
          </cell>
          <cell r="AN86">
            <v>1.1833333333333333</v>
          </cell>
          <cell r="AO86">
            <v>0.8</v>
          </cell>
          <cell r="AP86">
            <v>927</v>
          </cell>
          <cell r="AQ86">
            <v>6</v>
          </cell>
          <cell r="AR86">
            <v>12</v>
          </cell>
          <cell r="AS86">
            <v>0.5</v>
          </cell>
          <cell r="AT86">
            <v>21500</v>
          </cell>
          <cell r="AU86">
            <v>30000</v>
          </cell>
          <cell r="AV86">
            <v>0.71666666666666667</v>
          </cell>
          <cell r="AW86">
            <v>0.60833333333333339</v>
          </cell>
          <cell r="AX86">
            <v>958</v>
          </cell>
          <cell r="AY86">
            <v>14</v>
          </cell>
          <cell r="AZ86">
            <v>12</v>
          </cell>
          <cell r="BA86">
            <v>1.1666666666666667</v>
          </cell>
          <cell r="BB86">
            <v>73700</v>
          </cell>
          <cell r="BC86">
            <v>30000</v>
          </cell>
          <cell r="BD86">
            <v>2.4566666666666666</v>
          </cell>
          <cell r="BE86">
            <v>1.8116666666666665</v>
          </cell>
          <cell r="BF86">
            <v>987</v>
          </cell>
          <cell r="BG86">
            <v>4</v>
          </cell>
          <cell r="BH86">
            <v>12</v>
          </cell>
          <cell r="BI86">
            <v>0.33333333333333331</v>
          </cell>
          <cell r="BJ86">
            <v>16900</v>
          </cell>
          <cell r="BK86">
            <v>30000</v>
          </cell>
          <cell r="BL86">
            <v>0.56333333333333335</v>
          </cell>
          <cell r="BM86">
            <v>0.44833333333333336</v>
          </cell>
          <cell r="BN86">
            <v>1018</v>
          </cell>
          <cell r="BO86">
            <v>4</v>
          </cell>
          <cell r="BP86">
            <v>12</v>
          </cell>
          <cell r="BQ86">
            <v>0.33333333333333331</v>
          </cell>
          <cell r="BR86">
            <v>16900</v>
          </cell>
          <cell r="BS86">
            <v>30000</v>
          </cell>
        </row>
        <row r="87">
          <cell r="F87" t="str">
            <v>  TOVUZ</v>
          </cell>
          <cell r="H87">
            <v>1</v>
          </cell>
          <cell r="I87">
            <v>20000</v>
          </cell>
          <cell r="K87">
            <v>6</v>
          </cell>
          <cell r="L87">
            <v>5</v>
          </cell>
          <cell r="M87">
            <v>1.2</v>
          </cell>
          <cell r="N87">
            <v>60000</v>
          </cell>
          <cell r="O87">
            <v>12500</v>
          </cell>
          <cell r="P87">
            <v>4.8</v>
          </cell>
          <cell r="Q87">
            <v>3</v>
          </cell>
          <cell r="S87">
            <v>10</v>
          </cell>
          <cell r="T87">
            <v>12.666666666666666</v>
          </cell>
          <cell r="U87">
            <v>0.78947368421052633</v>
          </cell>
          <cell r="V87">
            <v>34500</v>
          </cell>
          <cell r="W87">
            <v>31666.666666666668</v>
          </cell>
          <cell r="X87">
            <v>1.0894736842105264</v>
          </cell>
          <cell r="Y87">
            <v>0.93947368421052635</v>
          </cell>
          <cell r="AA87">
            <v>23</v>
          </cell>
          <cell r="AB87">
            <v>22.333333333333332</v>
          </cell>
          <cell r="AC87">
            <v>1.0298507462686568</v>
          </cell>
          <cell r="AD87">
            <v>65400</v>
          </cell>
          <cell r="AE87">
            <v>55833.333333333336</v>
          </cell>
          <cell r="AF87">
            <v>1.1713432835820896</v>
          </cell>
          <cell r="AG87">
            <v>1.1005970149253732</v>
          </cell>
          <cell r="AI87">
            <v>35</v>
          </cell>
          <cell r="AJ87">
            <v>31.333333333333336</v>
          </cell>
          <cell r="AK87">
            <v>1.1170212765957446</v>
          </cell>
          <cell r="AL87">
            <v>117000</v>
          </cell>
          <cell r="AM87">
            <v>78333.333333333328</v>
          </cell>
          <cell r="AN87">
            <v>1.4936170212765958</v>
          </cell>
          <cell r="AO87">
            <v>1.3053191489361702</v>
          </cell>
          <cell r="AQ87">
            <v>82</v>
          </cell>
          <cell r="AR87">
            <v>39.499999999999993</v>
          </cell>
          <cell r="AS87">
            <v>2.075949367088608</v>
          </cell>
          <cell r="AT87">
            <v>238620</v>
          </cell>
          <cell r="AU87">
            <v>98750.000000000015</v>
          </cell>
          <cell r="AV87">
            <v>2.4164050632911387</v>
          </cell>
          <cell r="AW87">
            <v>2.2461772151898733</v>
          </cell>
          <cell r="AY87">
            <v>78</v>
          </cell>
          <cell r="AZ87">
            <v>58</v>
          </cell>
          <cell r="BA87">
            <v>1.3448275862068966</v>
          </cell>
          <cell r="BB87">
            <v>203400</v>
          </cell>
          <cell r="BC87">
            <v>145000</v>
          </cell>
          <cell r="BD87">
            <v>1.4027586206896552</v>
          </cell>
          <cell r="BE87">
            <v>1.3737931034482758</v>
          </cell>
          <cell r="BG87">
            <v>74</v>
          </cell>
          <cell r="BH87">
            <v>52</v>
          </cell>
          <cell r="BI87">
            <v>1.4230769230769231</v>
          </cell>
          <cell r="BJ87">
            <v>196200</v>
          </cell>
          <cell r="BK87">
            <v>130000</v>
          </cell>
          <cell r="BL87">
            <v>1.5092307692307692</v>
          </cell>
          <cell r="BM87">
            <v>1.4661538461538461</v>
          </cell>
          <cell r="BO87">
            <v>74</v>
          </cell>
          <cell r="BP87">
            <v>60</v>
          </cell>
          <cell r="BQ87">
            <v>1.2333333333333334</v>
          </cell>
          <cell r="BR87">
            <v>196200</v>
          </cell>
          <cell r="BS87">
            <v>150000</v>
          </cell>
        </row>
        <row r="88">
          <cell r="F88" t="str">
            <v>Abdiyev Vusal Xanoglan</v>
          </cell>
          <cell r="G88">
            <v>42983</v>
          </cell>
          <cell r="AP88">
            <v>25</v>
          </cell>
          <cell r="AQ88">
            <v>13</v>
          </cell>
          <cell r="AR88">
            <v>4.1666666666666661</v>
          </cell>
          <cell r="AS88">
            <v>3.1200000000000006</v>
          </cell>
          <cell r="AT88">
            <v>42900</v>
          </cell>
          <cell r="AU88">
            <v>10416.666666666668</v>
          </cell>
          <cell r="AV88">
            <v>4.1183999999999994</v>
          </cell>
          <cell r="AW88">
            <v>3.6192000000000002</v>
          </cell>
          <cell r="AX88">
            <v>56</v>
          </cell>
          <cell r="AY88">
            <v>20</v>
          </cell>
          <cell r="AZ88">
            <v>8</v>
          </cell>
          <cell r="BA88">
            <v>2.5</v>
          </cell>
          <cell r="BB88">
            <v>77400</v>
          </cell>
          <cell r="BC88">
            <v>20000</v>
          </cell>
          <cell r="BD88">
            <v>3.87</v>
          </cell>
          <cell r="BE88">
            <v>3.1850000000000001</v>
          </cell>
          <cell r="BF88">
            <v>85</v>
          </cell>
          <cell r="BG88">
            <v>17</v>
          </cell>
          <cell r="BH88">
            <v>10</v>
          </cell>
          <cell r="BI88">
            <v>1.7</v>
          </cell>
          <cell r="BJ88">
            <v>66000</v>
          </cell>
          <cell r="BK88">
            <v>25000</v>
          </cell>
          <cell r="BL88">
            <v>2.64</v>
          </cell>
          <cell r="BM88">
            <v>2.17</v>
          </cell>
          <cell r="BN88">
            <v>116</v>
          </cell>
          <cell r="BO88">
            <v>17</v>
          </cell>
          <cell r="BP88">
            <v>12</v>
          </cell>
          <cell r="BQ88">
            <v>1.4166666666666667</v>
          </cell>
          <cell r="BR88">
            <v>66000</v>
          </cell>
          <cell r="BS88">
            <v>30000</v>
          </cell>
        </row>
        <row r="89">
          <cell r="F89" t="str">
            <v>Ahmadov Qahraman Bahadir</v>
          </cell>
          <cell r="G89">
            <v>42970</v>
          </cell>
          <cell r="AH89">
            <v>8</v>
          </cell>
          <cell r="AI89">
            <v>7</v>
          </cell>
          <cell r="AJ89">
            <v>1.3333333333333333</v>
          </cell>
          <cell r="AK89">
            <v>5.25</v>
          </cell>
          <cell r="AL89">
            <v>19000</v>
          </cell>
          <cell r="AM89">
            <v>3333.3333333333335</v>
          </cell>
          <cell r="AN89">
            <v>5.7</v>
          </cell>
          <cell r="AO89">
            <v>5.4749999999999996</v>
          </cell>
          <cell r="AP89">
            <v>37</v>
          </cell>
          <cell r="AQ89">
            <v>18</v>
          </cell>
          <cell r="AR89">
            <v>5</v>
          </cell>
          <cell r="AS89">
            <v>3.6</v>
          </cell>
          <cell r="AT89">
            <v>36220</v>
          </cell>
          <cell r="AU89">
            <v>12500</v>
          </cell>
          <cell r="AV89">
            <v>2.8976000000000002</v>
          </cell>
          <cell r="AW89">
            <v>3.2488000000000001</v>
          </cell>
          <cell r="AX89">
            <v>68</v>
          </cell>
          <cell r="AY89">
            <v>15</v>
          </cell>
          <cell r="AZ89">
            <v>10</v>
          </cell>
          <cell r="BA89">
            <v>1.5</v>
          </cell>
          <cell r="BB89">
            <v>30500</v>
          </cell>
          <cell r="BC89">
            <v>25000</v>
          </cell>
          <cell r="BD89">
            <v>1.22</v>
          </cell>
          <cell r="BE89">
            <v>1.3599999999999999</v>
          </cell>
          <cell r="BF89">
            <v>97</v>
          </cell>
          <cell r="BG89">
            <v>13</v>
          </cell>
          <cell r="BH89">
            <v>10</v>
          </cell>
          <cell r="BI89">
            <v>1.3</v>
          </cell>
          <cell r="BJ89">
            <v>40700</v>
          </cell>
          <cell r="BK89">
            <v>25000</v>
          </cell>
          <cell r="BL89">
            <v>1.6279999999999999</v>
          </cell>
          <cell r="BM89">
            <v>1.464</v>
          </cell>
          <cell r="BN89">
            <v>128</v>
          </cell>
          <cell r="BO89">
            <v>13</v>
          </cell>
          <cell r="BP89">
            <v>12</v>
          </cell>
          <cell r="BQ89">
            <v>1.0833333333333333</v>
          </cell>
          <cell r="BR89">
            <v>40700</v>
          </cell>
          <cell r="BS89">
            <v>30000</v>
          </cell>
        </row>
        <row r="90">
          <cell r="F90" t="str">
            <v>Civisov Babek Qarib</v>
          </cell>
          <cell r="G90">
            <v>42888</v>
          </cell>
          <cell r="M90" t="str">
            <v xml:space="preserve"> </v>
          </cell>
          <cell r="P90" t="str">
            <v xml:space="preserve"> </v>
          </cell>
          <cell r="Q90" t="str">
            <v xml:space="preserve"> </v>
          </cell>
          <cell r="R90">
            <v>28</v>
          </cell>
          <cell r="S90">
            <v>4</v>
          </cell>
          <cell r="T90">
            <v>4.6666666666666661</v>
          </cell>
          <cell r="U90">
            <v>0.85714285714285721</v>
          </cell>
          <cell r="V90">
            <v>16000</v>
          </cell>
          <cell r="W90">
            <v>11666.666666666668</v>
          </cell>
          <cell r="X90">
            <v>1.3714285714285712</v>
          </cell>
          <cell r="Y90">
            <v>1.1142857142857143</v>
          </cell>
          <cell r="Z90">
            <v>59</v>
          </cell>
          <cell r="AA90">
            <v>11</v>
          </cell>
          <cell r="AB90">
            <v>8</v>
          </cell>
          <cell r="AC90">
            <v>1.375</v>
          </cell>
          <cell r="AD90">
            <v>37800</v>
          </cell>
          <cell r="AE90">
            <v>20000</v>
          </cell>
          <cell r="AF90">
            <v>1.89</v>
          </cell>
          <cell r="AG90">
            <v>1.6324999999999998</v>
          </cell>
          <cell r="AH90">
            <v>89</v>
          </cell>
          <cell r="AI90">
            <v>10</v>
          </cell>
          <cell r="AJ90">
            <v>10</v>
          </cell>
          <cell r="AK90">
            <v>1</v>
          </cell>
          <cell r="AL90">
            <v>59600</v>
          </cell>
          <cell r="AM90">
            <v>25000</v>
          </cell>
          <cell r="AN90">
            <v>2.3839999999999999</v>
          </cell>
          <cell r="AO90">
            <v>1.6919999999999999</v>
          </cell>
          <cell r="AP90">
            <v>118</v>
          </cell>
          <cell r="AQ90">
            <v>8</v>
          </cell>
          <cell r="AR90">
            <v>12</v>
          </cell>
          <cell r="AS90">
            <v>0.66666666666666663</v>
          </cell>
          <cell r="AT90">
            <v>83700</v>
          </cell>
          <cell r="AU90">
            <v>30000</v>
          </cell>
          <cell r="AV90">
            <v>2.79</v>
          </cell>
          <cell r="AW90">
            <v>1.7283333333333333</v>
          </cell>
          <cell r="AX90">
            <v>149</v>
          </cell>
          <cell r="AY90">
            <v>0</v>
          </cell>
          <cell r="AZ90">
            <v>12</v>
          </cell>
          <cell r="BA90">
            <v>0</v>
          </cell>
          <cell r="BB90">
            <v>0</v>
          </cell>
          <cell r="BC90">
            <v>30000</v>
          </cell>
          <cell r="BD90">
            <v>0</v>
          </cell>
          <cell r="BE90">
            <v>0</v>
          </cell>
          <cell r="BF90">
            <v>0</v>
          </cell>
          <cell r="BG90">
            <v>0</v>
          </cell>
          <cell r="BH90">
            <v>0</v>
          </cell>
          <cell r="BI90" t="str">
            <v xml:space="preserve"> </v>
          </cell>
          <cell r="BJ90">
            <v>0</v>
          </cell>
          <cell r="BK90">
            <v>0</v>
          </cell>
          <cell r="BL90" t="str">
            <v xml:space="preserve"> </v>
          </cell>
          <cell r="BM90" t="str">
            <v xml:space="preserve"> </v>
          </cell>
          <cell r="BO90">
            <v>0</v>
          </cell>
          <cell r="BP90">
            <v>0</v>
          </cell>
          <cell r="BQ90" t="str">
            <v xml:space="preserve"> </v>
          </cell>
          <cell r="BR90">
            <v>0</v>
          </cell>
          <cell r="BS90">
            <v>0</v>
          </cell>
        </row>
        <row r="91">
          <cell r="F91" t="str">
            <v>Sadiqov Afqan Bayram</v>
          </cell>
          <cell r="G91">
            <v>42983</v>
          </cell>
          <cell r="AP91">
            <v>25</v>
          </cell>
          <cell r="AQ91">
            <v>12</v>
          </cell>
          <cell r="AR91">
            <v>4.1666666666666661</v>
          </cell>
          <cell r="AS91">
            <v>2.8800000000000003</v>
          </cell>
          <cell r="AT91">
            <v>23200</v>
          </cell>
          <cell r="AU91">
            <v>10416.666666666668</v>
          </cell>
          <cell r="AV91">
            <v>2.2271999999999998</v>
          </cell>
          <cell r="AW91">
            <v>2.5536000000000003</v>
          </cell>
          <cell r="AX91">
            <v>56</v>
          </cell>
          <cell r="AY91">
            <v>15</v>
          </cell>
          <cell r="AZ91">
            <v>8</v>
          </cell>
          <cell r="BA91">
            <v>1.875</v>
          </cell>
          <cell r="BB91">
            <v>28500</v>
          </cell>
          <cell r="BC91">
            <v>20000</v>
          </cell>
          <cell r="BD91">
            <v>1.425</v>
          </cell>
          <cell r="BE91">
            <v>1.65</v>
          </cell>
          <cell r="BF91">
            <v>85</v>
          </cell>
          <cell r="BG91">
            <v>11</v>
          </cell>
          <cell r="BH91">
            <v>10</v>
          </cell>
          <cell r="BI91">
            <v>1.1000000000000001</v>
          </cell>
          <cell r="BJ91">
            <v>31600</v>
          </cell>
          <cell r="BK91">
            <v>25000</v>
          </cell>
          <cell r="BL91">
            <v>1.264</v>
          </cell>
          <cell r="BM91">
            <v>1.1819999999999999</v>
          </cell>
          <cell r="BN91">
            <v>116</v>
          </cell>
          <cell r="BO91">
            <v>11</v>
          </cell>
          <cell r="BP91">
            <v>12</v>
          </cell>
          <cell r="BQ91">
            <v>0.91666666666666663</v>
          </cell>
          <cell r="BR91">
            <v>31600</v>
          </cell>
          <cell r="BS91">
            <v>30000</v>
          </cell>
        </row>
        <row r="92">
          <cell r="F92" t="str">
            <v>Mammadov Firuz Iman</v>
          </cell>
          <cell r="G92">
            <v>42983</v>
          </cell>
          <cell r="AP92">
            <v>25</v>
          </cell>
          <cell r="AQ92">
            <v>18</v>
          </cell>
          <cell r="AR92">
            <v>4.1666666666666661</v>
          </cell>
          <cell r="AS92">
            <v>4.32</v>
          </cell>
          <cell r="AT92">
            <v>34800</v>
          </cell>
          <cell r="AU92">
            <v>10416.666666666668</v>
          </cell>
          <cell r="AV92">
            <v>3.3407999999999998</v>
          </cell>
          <cell r="AW92">
            <v>3.8304</v>
          </cell>
          <cell r="AX92">
            <v>56</v>
          </cell>
          <cell r="AY92">
            <v>15</v>
          </cell>
          <cell r="AZ92">
            <v>8</v>
          </cell>
          <cell r="BA92">
            <v>1.875</v>
          </cell>
          <cell r="BB92">
            <v>40500</v>
          </cell>
          <cell r="BC92">
            <v>20000</v>
          </cell>
          <cell r="BD92">
            <v>2.0249999999999999</v>
          </cell>
          <cell r="BE92">
            <v>1.95</v>
          </cell>
          <cell r="BF92">
            <v>85</v>
          </cell>
          <cell r="BG92">
            <v>18</v>
          </cell>
          <cell r="BH92">
            <v>10</v>
          </cell>
          <cell r="BI92">
            <v>1.8</v>
          </cell>
          <cell r="BJ92">
            <v>36500</v>
          </cell>
          <cell r="BK92">
            <v>25000</v>
          </cell>
          <cell r="BL92">
            <v>1.46</v>
          </cell>
          <cell r="BM92">
            <v>1.63</v>
          </cell>
          <cell r="BN92">
            <v>116</v>
          </cell>
          <cell r="BO92">
            <v>18</v>
          </cell>
          <cell r="BP92">
            <v>12</v>
          </cell>
          <cell r="BQ92">
            <v>1.5</v>
          </cell>
          <cell r="BR92">
            <v>36500</v>
          </cell>
          <cell r="BS92">
            <v>30000</v>
          </cell>
        </row>
        <row r="93">
          <cell r="F93" t="str">
            <v>Huseynov Azer Nizami</v>
          </cell>
          <cell r="G93">
            <v>42921</v>
          </cell>
          <cell r="M93" t="str">
            <v xml:space="preserve"> </v>
          </cell>
          <cell r="P93" t="str">
            <v xml:space="preserve"> </v>
          </cell>
          <cell r="Q93" t="str">
            <v xml:space="preserve"> </v>
          </cell>
          <cell r="T93">
            <v>0</v>
          </cell>
          <cell r="U93" t="str">
            <v xml:space="preserve"> </v>
          </cell>
          <cell r="W93">
            <v>0</v>
          </cell>
          <cell r="X93" t="str">
            <v xml:space="preserve"> </v>
          </cell>
          <cell r="Y93" t="str">
            <v xml:space="preserve"> </v>
          </cell>
          <cell r="Z93">
            <v>26</v>
          </cell>
          <cell r="AA93">
            <v>9</v>
          </cell>
          <cell r="AB93">
            <v>4.333333333333333</v>
          </cell>
          <cell r="AC93">
            <v>2.0769230769230771</v>
          </cell>
          <cell r="AD93">
            <v>22400</v>
          </cell>
          <cell r="AE93">
            <v>10833.333333333334</v>
          </cell>
          <cell r="AF93">
            <v>2.0676923076923077</v>
          </cell>
          <cell r="AG93">
            <v>2.0723076923076924</v>
          </cell>
          <cell r="AH93">
            <v>56</v>
          </cell>
          <cell r="AI93">
            <v>18</v>
          </cell>
          <cell r="AJ93">
            <v>8</v>
          </cell>
          <cell r="AK93">
            <v>2.25</v>
          </cell>
          <cell r="AL93">
            <v>38400</v>
          </cell>
          <cell r="AM93">
            <v>20000</v>
          </cell>
          <cell r="AN93">
            <v>1.92</v>
          </cell>
          <cell r="AO93">
            <v>2.085</v>
          </cell>
          <cell r="AP93">
            <v>85</v>
          </cell>
          <cell r="AQ93">
            <v>13</v>
          </cell>
          <cell r="AR93">
            <v>10</v>
          </cell>
          <cell r="AS93">
            <v>1.3</v>
          </cell>
          <cell r="AT93">
            <v>17800</v>
          </cell>
          <cell r="AU93">
            <v>25000</v>
          </cell>
          <cell r="AV93">
            <v>0.71199999999999997</v>
          </cell>
          <cell r="AW93">
            <v>1.006</v>
          </cell>
          <cell r="AX93">
            <v>116</v>
          </cell>
          <cell r="AY93">
            <v>13</v>
          </cell>
          <cell r="AZ93">
            <v>12</v>
          </cell>
          <cell r="BA93">
            <v>1.0833333333333333</v>
          </cell>
          <cell r="BB93">
            <v>26500</v>
          </cell>
          <cell r="BC93">
            <v>30000</v>
          </cell>
          <cell r="BD93">
            <v>0.8833333333333333</v>
          </cell>
          <cell r="BE93">
            <v>0.98333333333333328</v>
          </cell>
          <cell r="BF93">
            <v>145</v>
          </cell>
          <cell r="BG93">
            <v>15</v>
          </cell>
          <cell r="BH93">
            <v>12</v>
          </cell>
          <cell r="BI93">
            <v>1.25</v>
          </cell>
          <cell r="BJ93">
            <v>21400</v>
          </cell>
          <cell r="BK93">
            <v>30000</v>
          </cell>
          <cell r="BL93">
            <v>0.71333333333333337</v>
          </cell>
          <cell r="BM93">
            <v>0.98166666666666669</v>
          </cell>
          <cell r="BN93">
            <v>176</v>
          </cell>
          <cell r="BO93">
            <v>15</v>
          </cell>
          <cell r="BP93">
            <v>12</v>
          </cell>
          <cell r="BQ93">
            <v>1.25</v>
          </cell>
          <cell r="BR93">
            <v>21400</v>
          </cell>
          <cell r="BS93">
            <v>30000</v>
          </cell>
        </row>
        <row r="94">
          <cell r="F94" t="str">
            <v>Ibrahimov Emin Ali</v>
          </cell>
          <cell r="G94">
            <v>41246</v>
          </cell>
          <cell r="H94">
            <v>1</v>
          </cell>
          <cell r="I94">
            <v>20000</v>
          </cell>
          <cell r="J94">
            <v>1618</v>
          </cell>
          <cell r="K94">
            <v>6</v>
          </cell>
          <cell r="L94">
            <v>5</v>
          </cell>
          <cell r="M94">
            <v>1.2</v>
          </cell>
          <cell r="N94">
            <v>60000</v>
          </cell>
          <cell r="O94">
            <v>12500</v>
          </cell>
          <cell r="P94">
            <v>4.8</v>
          </cell>
          <cell r="Q94">
            <v>3</v>
          </cell>
          <cell r="R94">
            <v>1647</v>
          </cell>
          <cell r="S94">
            <v>6</v>
          </cell>
          <cell r="T94">
            <v>8</v>
          </cell>
          <cell r="U94">
            <v>0.75</v>
          </cell>
          <cell r="V94">
            <v>18500</v>
          </cell>
          <cell r="W94">
            <v>20000</v>
          </cell>
          <cell r="X94">
            <v>0.92500000000000004</v>
          </cell>
          <cell r="Y94">
            <v>0.83750000000000002</v>
          </cell>
          <cell r="Z94">
            <v>1678</v>
          </cell>
          <cell r="AA94">
            <v>3</v>
          </cell>
          <cell r="AB94">
            <v>10</v>
          </cell>
          <cell r="AC94">
            <v>0.3</v>
          </cell>
          <cell r="AD94">
            <v>5200</v>
          </cell>
          <cell r="AE94">
            <v>25000</v>
          </cell>
          <cell r="AF94">
            <v>0.20799999999999999</v>
          </cell>
          <cell r="AG94">
            <v>0.254</v>
          </cell>
          <cell r="AH94">
            <v>1708</v>
          </cell>
          <cell r="AI94">
            <v>0</v>
          </cell>
          <cell r="AJ94">
            <v>12</v>
          </cell>
          <cell r="AK94">
            <v>0</v>
          </cell>
          <cell r="AL94">
            <v>0</v>
          </cell>
          <cell r="AM94">
            <v>30000</v>
          </cell>
          <cell r="AN94">
            <v>0</v>
          </cell>
          <cell r="AO94">
            <v>0</v>
          </cell>
          <cell r="AY94">
            <v>0</v>
          </cell>
          <cell r="BB94">
            <v>0</v>
          </cell>
          <cell r="BG94">
            <v>0</v>
          </cell>
          <cell r="BJ94">
            <v>0</v>
          </cell>
          <cell r="BO94">
            <v>0</v>
          </cell>
          <cell r="BR94">
            <v>0</v>
          </cell>
        </row>
        <row r="95">
          <cell r="F95" t="str">
            <v>  XACMAZ</v>
          </cell>
          <cell r="I95">
            <v>0</v>
          </cell>
          <cell r="K95">
            <v>7</v>
          </cell>
          <cell r="L95">
            <v>3.7096774193548385</v>
          </cell>
          <cell r="M95">
            <v>1.8869565217391304</v>
          </cell>
          <cell r="N95">
            <v>37200</v>
          </cell>
          <cell r="O95">
            <v>9274.1935483870966</v>
          </cell>
          <cell r="P95">
            <v>4.0111304347826087</v>
          </cell>
          <cell r="Q95">
            <v>2.9490434782608697</v>
          </cell>
          <cell r="S95">
            <v>11</v>
          </cell>
          <cell r="T95">
            <v>8</v>
          </cell>
          <cell r="U95">
            <v>1.375</v>
          </cell>
          <cell r="V95">
            <v>27900</v>
          </cell>
          <cell r="W95">
            <v>20000</v>
          </cell>
          <cell r="X95">
            <v>1.395</v>
          </cell>
          <cell r="Y95">
            <v>1.385</v>
          </cell>
          <cell r="AA95">
            <v>19</v>
          </cell>
          <cell r="AB95">
            <v>14.666666666666668</v>
          </cell>
          <cell r="AC95">
            <v>1.2954545454545454</v>
          </cell>
          <cell r="AD95">
            <v>67962</v>
          </cell>
          <cell r="AE95">
            <v>36666.666666666672</v>
          </cell>
          <cell r="AF95">
            <v>1.8535090909090908</v>
          </cell>
          <cell r="AG95">
            <v>1.5744818181818181</v>
          </cell>
          <cell r="AI95">
            <v>40</v>
          </cell>
          <cell r="AJ95">
            <v>32.5</v>
          </cell>
          <cell r="AK95">
            <v>1.2307692307692308</v>
          </cell>
          <cell r="AL95">
            <v>141450</v>
          </cell>
          <cell r="AM95">
            <v>81250</v>
          </cell>
          <cell r="AN95">
            <v>1.740923076923077</v>
          </cell>
          <cell r="AO95">
            <v>1.485846153846154</v>
          </cell>
          <cell r="AQ95">
            <v>44</v>
          </cell>
          <cell r="AR95">
            <v>40</v>
          </cell>
          <cell r="AS95">
            <v>1.1000000000000001</v>
          </cell>
          <cell r="AT95">
            <v>111000</v>
          </cell>
          <cell r="AU95">
            <v>100000</v>
          </cell>
          <cell r="AV95">
            <v>1.1100000000000001</v>
          </cell>
          <cell r="AW95">
            <v>1.105</v>
          </cell>
          <cell r="AY95">
            <v>44</v>
          </cell>
          <cell r="AZ95">
            <v>50.833333333333329</v>
          </cell>
          <cell r="BA95">
            <v>0.8655737704918034</v>
          </cell>
          <cell r="BB95">
            <v>87300</v>
          </cell>
          <cell r="BC95">
            <v>127083.33333333333</v>
          </cell>
          <cell r="BD95">
            <v>0.68695081967213112</v>
          </cell>
          <cell r="BE95">
            <v>0.77626229508196731</v>
          </cell>
          <cell r="BG95">
            <v>57</v>
          </cell>
          <cell r="BH95">
            <v>56</v>
          </cell>
          <cell r="BI95">
            <v>1.0178571428571428</v>
          </cell>
          <cell r="BJ95">
            <v>138600</v>
          </cell>
          <cell r="BK95">
            <v>140000</v>
          </cell>
          <cell r="BL95">
            <v>0.99</v>
          </cell>
          <cell r="BM95">
            <v>1.0039285714285713</v>
          </cell>
          <cell r="BO95">
            <v>57</v>
          </cell>
          <cell r="BP95">
            <v>58</v>
          </cell>
          <cell r="BQ95">
            <v>0.98275862068965514</v>
          </cell>
          <cell r="BR95">
            <v>138600</v>
          </cell>
          <cell r="BS95">
            <v>145000</v>
          </cell>
        </row>
        <row r="96">
          <cell r="F96" t="str">
            <v>Abidov Tural Ibrahim</v>
          </cell>
          <cell r="G96">
            <v>42863</v>
          </cell>
          <cell r="J96">
            <v>23</v>
          </cell>
          <cell r="K96">
            <v>5</v>
          </cell>
          <cell r="L96">
            <v>3.7096774193548385</v>
          </cell>
          <cell r="M96">
            <v>1.3478260869565217</v>
          </cell>
          <cell r="N96">
            <v>26200</v>
          </cell>
          <cell r="O96">
            <v>9274.1935483870966</v>
          </cell>
          <cell r="P96">
            <v>2.8250434782608695</v>
          </cell>
          <cell r="Q96">
            <v>2.0864347826086957</v>
          </cell>
          <cell r="R96">
            <v>52</v>
          </cell>
          <cell r="S96">
            <v>10</v>
          </cell>
          <cell r="T96">
            <v>8</v>
          </cell>
          <cell r="U96">
            <v>1.25</v>
          </cell>
          <cell r="V96">
            <v>25900</v>
          </cell>
          <cell r="W96">
            <v>20000</v>
          </cell>
          <cell r="X96">
            <v>1.2949999999999999</v>
          </cell>
          <cell r="Y96">
            <v>1.2725</v>
          </cell>
          <cell r="Z96">
            <v>83</v>
          </cell>
          <cell r="AA96">
            <v>11</v>
          </cell>
          <cell r="AB96">
            <v>10</v>
          </cell>
          <cell r="AC96">
            <v>1.1000000000000001</v>
          </cell>
          <cell r="AD96">
            <v>53662</v>
          </cell>
          <cell r="AE96">
            <v>25000</v>
          </cell>
          <cell r="AF96">
            <v>2.1464799999999999</v>
          </cell>
          <cell r="AG96">
            <v>1.62324</v>
          </cell>
          <cell r="AH96">
            <v>113</v>
          </cell>
          <cell r="AI96">
            <v>15</v>
          </cell>
          <cell r="AJ96">
            <v>12</v>
          </cell>
          <cell r="AK96">
            <v>1.25</v>
          </cell>
          <cell r="AL96">
            <v>84500</v>
          </cell>
          <cell r="AM96">
            <v>30000</v>
          </cell>
          <cell r="AN96">
            <v>2.8166666666666669</v>
          </cell>
          <cell r="AO96">
            <v>2.0333333333333332</v>
          </cell>
          <cell r="AP96">
            <v>142</v>
          </cell>
          <cell r="AQ96">
            <v>12</v>
          </cell>
          <cell r="AR96">
            <v>12</v>
          </cell>
          <cell r="AS96">
            <v>1</v>
          </cell>
          <cell r="AT96">
            <v>45000</v>
          </cell>
          <cell r="AU96">
            <v>30000</v>
          </cell>
          <cell r="AV96">
            <v>1.5</v>
          </cell>
          <cell r="AW96">
            <v>1.25</v>
          </cell>
          <cell r="AX96">
            <v>173</v>
          </cell>
          <cell r="AY96">
            <v>6</v>
          </cell>
          <cell r="AZ96">
            <v>12</v>
          </cell>
          <cell r="BA96">
            <v>0.5</v>
          </cell>
          <cell r="BB96">
            <v>22600</v>
          </cell>
          <cell r="BC96">
            <v>30000</v>
          </cell>
          <cell r="BD96">
            <v>0.7533333333333333</v>
          </cell>
          <cell r="BE96">
            <v>0.62666666666666671</v>
          </cell>
          <cell r="BF96">
            <v>202</v>
          </cell>
          <cell r="BG96">
            <v>17</v>
          </cell>
          <cell r="BH96">
            <v>12</v>
          </cell>
          <cell r="BI96">
            <v>1.4166666666666667</v>
          </cell>
          <cell r="BJ96">
            <v>39300</v>
          </cell>
          <cell r="BK96">
            <v>30000</v>
          </cell>
          <cell r="BL96">
            <v>1.31</v>
          </cell>
          <cell r="BM96">
            <v>1.3633333333333333</v>
          </cell>
          <cell r="BN96">
            <v>233</v>
          </cell>
          <cell r="BO96">
            <v>17</v>
          </cell>
          <cell r="BP96">
            <v>12</v>
          </cell>
          <cell r="BQ96">
            <v>1.4166666666666667</v>
          </cell>
          <cell r="BR96">
            <v>39300</v>
          </cell>
          <cell r="BS96">
            <v>30000</v>
          </cell>
        </row>
        <row r="97">
          <cell r="F97" t="str">
            <v>Balayev Tural Aslan</v>
          </cell>
          <cell r="K97">
            <v>2</v>
          </cell>
          <cell r="M97" t="str">
            <v xml:space="preserve"> </v>
          </cell>
          <cell r="N97">
            <v>11000</v>
          </cell>
          <cell r="O97">
            <v>0</v>
          </cell>
          <cell r="P97" t="str">
            <v xml:space="preserve"> </v>
          </cell>
          <cell r="Q97" t="str">
            <v xml:space="preserve"> </v>
          </cell>
          <cell r="S97">
            <v>1</v>
          </cell>
          <cell r="T97">
            <v>0</v>
          </cell>
          <cell r="U97" t="str">
            <v xml:space="preserve"> </v>
          </cell>
          <cell r="V97">
            <v>2000</v>
          </cell>
          <cell r="W97">
            <v>0</v>
          </cell>
          <cell r="X97" t="str">
            <v xml:space="preserve"> </v>
          </cell>
          <cell r="Y97" t="str">
            <v xml:space="preserve"> </v>
          </cell>
          <cell r="AA97">
            <v>0</v>
          </cell>
          <cell r="AB97">
            <v>0</v>
          </cell>
          <cell r="AC97" t="str">
            <v xml:space="preserve"> </v>
          </cell>
          <cell r="AD97">
            <v>0</v>
          </cell>
          <cell r="AE97">
            <v>0</v>
          </cell>
          <cell r="AF97" t="str">
            <v xml:space="preserve"> </v>
          </cell>
          <cell r="AG97" t="str">
            <v xml:space="preserve"> </v>
          </cell>
          <cell r="AI97">
            <v>0</v>
          </cell>
          <cell r="AJ97">
            <v>0</v>
          </cell>
          <cell r="AK97" t="str">
            <v xml:space="preserve"> </v>
          </cell>
          <cell r="AL97">
            <v>0</v>
          </cell>
          <cell r="AM97">
            <v>0</v>
          </cell>
          <cell r="AN97" t="str">
            <v xml:space="preserve"> </v>
          </cell>
          <cell r="AO97" t="str">
            <v xml:space="preserve"> </v>
          </cell>
          <cell r="AY97">
            <v>0</v>
          </cell>
          <cell r="AZ97">
            <v>0</v>
          </cell>
          <cell r="BB97">
            <v>0</v>
          </cell>
          <cell r="BG97">
            <v>0</v>
          </cell>
          <cell r="BH97">
            <v>0</v>
          </cell>
          <cell r="BJ97">
            <v>0</v>
          </cell>
          <cell r="BO97">
            <v>0</v>
          </cell>
          <cell r="BP97">
            <v>0</v>
          </cell>
          <cell r="BR97">
            <v>0</v>
          </cell>
        </row>
        <row r="98">
          <cell r="F98" t="str">
            <v>Eldarova Aynura Xeyrulla</v>
          </cell>
          <cell r="G98">
            <v>42936</v>
          </cell>
          <cell r="M98" t="str">
            <v xml:space="preserve"> </v>
          </cell>
          <cell r="P98" t="str">
            <v xml:space="preserve"> </v>
          </cell>
          <cell r="Q98" t="str">
            <v xml:space="preserve"> </v>
          </cell>
          <cell r="T98">
            <v>0</v>
          </cell>
          <cell r="U98" t="str">
            <v xml:space="preserve"> </v>
          </cell>
          <cell r="W98">
            <v>0</v>
          </cell>
          <cell r="X98" t="str">
            <v xml:space="preserve"> </v>
          </cell>
          <cell r="Y98" t="str">
            <v xml:space="preserve"> </v>
          </cell>
          <cell r="Z98">
            <v>11</v>
          </cell>
          <cell r="AA98">
            <v>3</v>
          </cell>
          <cell r="AB98">
            <v>1.8333333333333333</v>
          </cell>
          <cell r="AC98">
            <v>1.6363636363636365</v>
          </cell>
          <cell r="AD98">
            <v>5700</v>
          </cell>
          <cell r="AE98">
            <v>4583.3333333333339</v>
          </cell>
          <cell r="AF98">
            <v>1.2436363636363634</v>
          </cell>
          <cell r="AG98">
            <v>1.44</v>
          </cell>
          <cell r="AH98">
            <v>41</v>
          </cell>
          <cell r="AI98">
            <v>10</v>
          </cell>
          <cell r="AJ98">
            <v>8</v>
          </cell>
          <cell r="AK98">
            <v>1.25</v>
          </cell>
          <cell r="AL98">
            <v>24350</v>
          </cell>
          <cell r="AM98">
            <v>20000</v>
          </cell>
          <cell r="AN98">
            <v>1.2175</v>
          </cell>
          <cell r="AO98">
            <v>1.2337500000000001</v>
          </cell>
          <cell r="AP98">
            <v>70</v>
          </cell>
          <cell r="AQ98">
            <v>12</v>
          </cell>
          <cell r="AR98">
            <v>10</v>
          </cell>
          <cell r="AS98">
            <v>1.2</v>
          </cell>
          <cell r="AT98">
            <v>31000</v>
          </cell>
          <cell r="AU98">
            <v>25000</v>
          </cell>
          <cell r="AV98">
            <v>1.24</v>
          </cell>
          <cell r="AW98">
            <v>1.22</v>
          </cell>
          <cell r="AX98">
            <v>101</v>
          </cell>
          <cell r="AY98">
            <v>12</v>
          </cell>
          <cell r="AZ98">
            <v>12</v>
          </cell>
          <cell r="BA98">
            <v>1</v>
          </cell>
          <cell r="BB98">
            <v>19800</v>
          </cell>
          <cell r="BC98">
            <v>30000</v>
          </cell>
          <cell r="BD98">
            <v>0.66</v>
          </cell>
          <cell r="BE98">
            <v>0.83000000000000007</v>
          </cell>
          <cell r="BF98">
            <v>130</v>
          </cell>
          <cell r="BG98">
            <v>14</v>
          </cell>
          <cell r="BH98">
            <v>12</v>
          </cell>
          <cell r="BI98">
            <v>1.1666666666666667</v>
          </cell>
          <cell r="BJ98">
            <v>25100</v>
          </cell>
          <cell r="BK98">
            <v>30000</v>
          </cell>
          <cell r="BL98">
            <v>0.83666666666666667</v>
          </cell>
          <cell r="BM98">
            <v>1.0016666666666667</v>
          </cell>
          <cell r="BN98">
            <v>161</v>
          </cell>
          <cell r="BO98">
            <v>14</v>
          </cell>
          <cell r="BP98">
            <v>12</v>
          </cell>
          <cell r="BQ98">
            <v>1.1666666666666667</v>
          </cell>
          <cell r="BR98">
            <v>25100</v>
          </cell>
          <cell r="BS98">
            <v>30000</v>
          </cell>
        </row>
        <row r="99">
          <cell r="F99" t="str">
            <v>Agasiyev Azar Adil</v>
          </cell>
          <cell r="G99">
            <v>43010</v>
          </cell>
          <cell r="AX99">
            <v>29</v>
          </cell>
          <cell r="AY99">
            <v>5</v>
          </cell>
          <cell r="AZ99">
            <v>4.833333333333333</v>
          </cell>
          <cell r="BA99">
            <v>1.0344827586206897</v>
          </cell>
          <cell r="BB99">
            <v>8500</v>
          </cell>
          <cell r="BC99">
            <v>12083.333333333334</v>
          </cell>
          <cell r="BD99">
            <v>0.70344827586206893</v>
          </cell>
          <cell r="BE99">
            <v>0.86896551724137927</v>
          </cell>
          <cell r="BF99">
            <v>58</v>
          </cell>
          <cell r="BG99">
            <v>5</v>
          </cell>
          <cell r="BH99">
            <v>8</v>
          </cell>
          <cell r="BI99">
            <v>0.625</v>
          </cell>
          <cell r="BJ99">
            <v>6000</v>
          </cell>
          <cell r="BK99">
            <v>20000</v>
          </cell>
          <cell r="BL99">
            <v>0.3</v>
          </cell>
          <cell r="BM99">
            <v>0.46250000000000002</v>
          </cell>
          <cell r="BN99">
            <v>89</v>
          </cell>
          <cell r="BO99">
            <v>5</v>
          </cell>
          <cell r="BP99">
            <v>10</v>
          </cell>
          <cell r="BQ99">
            <v>0.5</v>
          </cell>
          <cell r="BR99">
            <v>6000</v>
          </cell>
          <cell r="BS99">
            <v>25000</v>
          </cell>
        </row>
        <row r="100">
          <cell r="F100" t="str">
            <v>Nazirov Elshan Qiyasaddin</v>
          </cell>
          <cell r="G100">
            <v>42951</v>
          </cell>
          <cell r="AH100">
            <v>27</v>
          </cell>
          <cell r="AI100">
            <v>7</v>
          </cell>
          <cell r="AJ100">
            <v>4.5</v>
          </cell>
          <cell r="AK100">
            <v>1.5555555555555556</v>
          </cell>
          <cell r="AL100">
            <v>15000</v>
          </cell>
          <cell r="AM100">
            <v>11250</v>
          </cell>
          <cell r="AN100">
            <v>1.3333333333333333</v>
          </cell>
          <cell r="AO100">
            <v>1.4444444444444444</v>
          </cell>
          <cell r="AP100">
            <v>56</v>
          </cell>
          <cell r="AQ100">
            <v>12</v>
          </cell>
          <cell r="AR100">
            <v>8</v>
          </cell>
          <cell r="AS100">
            <v>1.5</v>
          </cell>
          <cell r="AT100">
            <v>19200</v>
          </cell>
          <cell r="AU100">
            <v>20000</v>
          </cell>
          <cell r="AV100">
            <v>0.96</v>
          </cell>
          <cell r="AW100">
            <v>1.23</v>
          </cell>
          <cell r="AX100">
            <v>87</v>
          </cell>
          <cell r="AY100">
            <v>12</v>
          </cell>
          <cell r="AZ100">
            <v>10</v>
          </cell>
          <cell r="BA100">
            <v>1.2</v>
          </cell>
          <cell r="BB100">
            <v>22800</v>
          </cell>
          <cell r="BC100">
            <v>25000</v>
          </cell>
          <cell r="BD100">
            <v>0.91200000000000003</v>
          </cell>
          <cell r="BE100">
            <v>1.056</v>
          </cell>
          <cell r="BF100">
            <v>116</v>
          </cell>
          <cell r="BG100">
            <v>10</v>
          </cell>
          <cell r="BH100">
            <v>12</v>
          </cell>
          <cell r="BI100">
            <v>0.83333333333333337</v>
          </cell>
          <cell r="BJ100">
            <v>24700</v>
          </cell>
          <cell r="BK100">
            <v>30000</v>
          </cell>
          <cell r="BL100">
            <v>0.82333333333333336</v>
          </cell>
          <cell r="BM100">
            <v>0.82833333333333337</v>
          </cell>
          <cell r="BN100">
            <v>147</v>
          </cell>
          <cell r="BO100">
            <v>10</v>
          </cell>
          <cell r="BP100">
            <v>12</v>
          </cell>
          <cell r="BQ100">
            <v>0.83333333333333337</v>
          </cell>
          <cell r="BR100">
            <v>24700</v>
          </cell>
          <cell r="BS100">
            <v>30000</v>
          </cell>
        </row>
        <row r="101">
          <cell r="F101" t="str">
            <v>Qasimov Fuad Tahir</v>
          </cell>
          <cell r="G101">
            <v>42930</v>
          </cell>
          <cell r="M101" t="str">
            <v xml:space="preserve"> </v>
          </cell>
          <cell r="P101" t="str">
            <v xml:space="preserve"> </v>
          </cell>
          <cell r="Q101" t="str">
            <v xml:space="preserve"> </v>
          </cell>
          <cell r="T101">
            <v>0</v>
          </cell>
          <cell r="U101" t="str">
            <v xml:space="preserve"> </v>
          </cell>
          <cell r="W101">
            <v>0</v>
          </cell>
          <cell r="X101" t="str">
            <v xml:space="preserve"> </v>
          </cell>
          <cell r="Y101" t="str">
            <v xml:space="preserve"> </v>
          </cell>
          <cell r="Z101">
            <v>17</v>
          </cell>
          <cell r="AA101">
            <v>5</v>
          </cell>
          <cell r="AB101">
            <v>2.833333333333333</v>
          </cell>
          <cell r="AC101">
            <v>1.7647058823529413</v>
          </cell>
          <cell r="AD101">
            <v>8600</v>
          </cell>
          <cell r="AE101">
            <v>7083.3333333333339</v>
          </cell>
          <cell r="AF101">
            <v>1.2141176470588235</v>
          </cell>
          <cell r="AG101">
            <v>1.4894117647058824</v>
          </cell>
          <cell r="AH101">
            <v>47</v>
          </cell>
          <cell r="AI101">
            <v>8</v>
          </cell>
          <cell r="AJ101">
            <v>8</v>
          </cell>
          <cell r="AK101">
            <v>1</v>
          </cell>
          <cell r="AL101">
            <v>17600</v>
          </cell>
          <cell r="AM101">
            <v>20000</v>
          </cell>
          <cell r="AN101">
            <v>0.88</v>
          </cell>
          <cell r="AO101">
            <v>0.94</v>
          </cell>
          <cell r="AP101">
            <v>76</v>
          </cell>
          <cell r="AQ101">
            <v>8</v>
          </cell>
          <cell r="AR101">
            <v>10</v>
          </cell>
          <cell r="AS101">
            <v>0.8</v>
          </cell>
          <cell r="AT101">
            <v>15800</v>
          </cell>
          <cell r="AU101">
            <v>25000</v>
          </cell>
          <cell r="AV101">
            <v>0.63200000000000001</v>
          </cell>
          <cell r="AW101">
            <v>0.71599999999999997</v>
          </cell>
          <cell r="AX101">
            <v>107</v>
          </cell>
          <cell r="AY101">
            <v>9</v>
          </cell>
          <cell r="AZ101">
            <v>12</v>
          </cell>
          <cell r="BA101">
            <v>0.75</v>
          </cell>
          <cell r="BB101">
            <v>13600</v>
          </cell>
          <cell r="BC101">
            <v>30000</v>
          </cell>
          <cell r="BD101">
            <v>0.45333333333333331</v>
          </cell>
          <cell r="BE101">
            <v>0.60166666666666668</v>
          </cell>
          <cell r="BF101">
            <v>136</v>
          </cell>
          <cell r="BG101">
            <v>11</v>
          </cell>
          <cell r="BH101">
            <v>12</v>
          </cell>
          <cell r="BI101">
            <v>0.91666666666666663</v>
          </cell>
          <cell r="BJ101">
            <v>43500</v>
          </cell>
          <cell r="BK101">
            <v>30000</v>
          </cell>
          <cell r="BL101">
            <v>1.45</v>
          </cell>
          <cell r="BM101">
            <v>1.1833333333333333</v>
          </cell>
          <cell r="BN101">
            <v>167</v>
          </cell>
          <cell r="BO101">
            <v>11</v>
          </cell>
          <cell r="BP101">
            <v>12</v>
          </cell>
          <cell r="BQ101">
            <v>0.91666666666666663</v>
          </cell>
          <cell r="BR101">
            <v>43500</v>
          </cell>
          <cell r="BS101">
            <v>30000</v>
          </cell>
        </row>
        <row r="102">
          <cell r="F102" t="str">
            <v>  YEVLAX</v>
          </cell>
          <cell r="I102">
            <v>0</v>
          </cell>
          <cell r="K102">
            <v>5</v>
          </cell>
          <cell r="L102">
            <v>8.7096774193548381</v>
          </cell>
          <cell r="M102">
            <v>0.57407407407407407</v>
          </cell>
          <cell r="N102">
            <v>23100</v>
          </cell>
          <cell r="O102">
            <v>21774.193548387098</v>
          </cell>
          <cell r="P102">
            <v>1.0608888888888888</v>
          </cell>
          <cell r="Q102">
            <v>0.81748148148148148</v>
          </cell>
          <cell r="S102">
            <v>7</v>
          </cell>
          <cell r="T102">
            <v>16</v>
          </cell>
          <cell r="U102">
            <v>0.4375</v>
          </cell>
          <cell r="V102">
            <v>54700</v>
          </cell>
          <cell r="W102">
            <v>40000</v>
          </cell>
          <cell r="X102">
            <v>1.3674999999999999</v>
          </cell>
          <cell r="Y102">
            <v>0.90249999999999997</v>
          </cell>
          <cell r="AA102">
            <v>11</v>
          </cell>
          <cell r="AB102">
            <v>20</v>
          </cell>
          <cell r="AC102">
            <v>0.55000000000000004</v>
          </cell>
          <cell r="AD102">
            <v>35500</v>
          </cell>
          <cell r="AE102">
            <v>50000</v>
          </cell>
          <cell r="AF102">
            <v>0.71</v>
          </cell>
          <cell r="AG102">
            <v>0.63</v>
          </cell>
          <cell r="AI102">
            <v>18</v>
          </cell>
          <cell r="AJ102">
            <v>25</v>
          </cell>
          <cell r="AK102">
            <v>0.72</v>
          </cell>
          <cell r="AL102">
            <v>107500</v>
          </cell>
          <cell r="AM102">
            <v>62500</v>
          </cell>
          <cell r="AN102">
            <v>1.72</v>
          </cell>
          <cell r="AO102">
            <v>1.22</v>
          </cell>
          <cell r="AQ102">
            <v>28</v>
          </cell>
          <cell r="AR102">
            <v>33.833333333333329</v>
          </cell>
          <cell r="AS102">
            <v>0.82758620689655182</v>
          </cell>
          <cell r="AT102">
            <v>127700</v>
          </cell>
          <cell r="AU102">
            <v>84583.333333333343</v>
          </cell>
          <cell r="AV102">
            <v>1.5097536945812806</v>
          </cell>
          <cell r="AW102">
            <v>1.1686699507389162</v>
          </cell>
          <cell r="AY102">
            <v>36</v>
          </cell>
          <cell r="AZ102">
            <v>52</v>
          </cell>
          <cell r="BA102">
            <v>0.69230769230769229</v>
          </cell>
          <cell r="BB102">
            <v>111500</v>
          </cell>
          <cell r="BC102">
            <v>130000</v>
          </cell>
          <cell r="BD102">
            <v>0.85769230769230764</v>
          </cell>
          <cell r="BE102">
            <v>0.77499999999999991</v>
          </cell>
          <cell r="BG102">
            <v>40</v>
          </cell>
          <cell r="BH102">
            <v>50</v>
          </cell>
          <cell r="BI102">
            <v>0.8</v>
          </cell>
          <cell r="BJ102">
            <v>133900</v>
          </cell>
          <cell r="BK102">
            <v>125000</v>
          </cell>
          <cell r="BL102">
            <v>1.0711999999999999</v>
          </cell>
          <cell r="BM102">
            <v>0.93559999999999999</v>
          </cell>
          <cell r="BO102">
            <v>40</v>
          </cell>
          <cell r="BP102">
            <v>58</v>
          </cell>
          <cell r="BQ102">
            <v>0.68965517241379315</v>
          </cell>
          <cell r="BR102">
            <v>133900</v>
          </cell>
          <cell r="BS102">
            <v>145000</v>
          </cell>
        </row>
        <row r="103">
          <cell r="F103" t="str">
            <v>Cabbarli Amil Adil</v>
          </cell>
          <cell r="G103">
            <v>42863</v>
          </cell>
          <cell r="J103">
            <v>23</v>
          </cell>
          <cell r="K103">
            <v>2</v>
          </cell>
          <cell r="L103">
            <v>3.7096774193548385</v>
          </cell>
          <cell r="M103">
            <v>0.53913043478260869</v>
          </cell>
          <cell r="N103">
            <v>4300</v>
          </cell>
          <cell r="O103">
            <v>9274.1935483870966</v>
          </cell>
          <cell r="P103">
            <v>0.46365217391304347</v>
          </cell>
          <cell r="Q103">
            <v>0.50139130434782608</v>
          </cell>
          <cell r="R103">
            <v>52</v>
          </cell>
          <cell r="S103">
            <v>3</v>
          </cell>
          <cell r="T103">
            <v>8</v>
          </cell>
          <cell r="U103">
            <v>0.375</v>
          </cell>
          <cell r="V103">
            <v>21000</v>
          </cell>
          <cell r="W103">
            <v>20000</v>
          </cell>
          <cell r="X103">
            <v>1.05</v>
          </cell>
          <cell r="Y103">
            <v>0.71250000000000002</v>
          </cell>
          <cell r="Z103">
            <v>83</v>
          </cell>
          <cell r="AA103">
            <v>9</v>
          </cell>
          <cell r="AB103">
            <v>10</v>
          </cell>
          <cell r="AC103">
            <v>0.9</v>
          </cell>
          <cell r="AD103">
            <v>24000</v>
          </cell>
          <cell r="AE103">
            <v>25000</v>
          </cell>
          <cell r="AF103">
            <v>0.96</v>
          </cell>
          <cell r="AG103">
            <v>0.92999999999999994</v>
          </cell>
          <cell r="AH103">
            <v>113</v>
          </cell>
          <cell r="AI103">
            <v>12</v>
          </cell>
          <cell r="AJ103">
            <v>12</v>
          </cell>
          <cell r="AK103">
            <v>1</v>
          </cell>
          <cell r="AL103">
            <v>64000</v>
          </cell>
          <cell r="AM103">
            <v>30000</v>
          </cell>
          <cell r="AN103">
            <v>2.1333333333333333</v>
          </cell>
          <cell r="AO103">
            <v>1.5666666666666667</v>
          </cell>
          <cell r="AP103">
            <v>142</v>
          </cell>
          <cell r="AQ103">
            <v>10</v>
          </cell>
          <cell r="AR103">
            <v>12</v>
          </cell>
          <cell r="AS103">
            <v>0.83333333333333337</v>
          </cell>
          <cell r="AT103">
            <v>60000</v>
          </cell>
          <cell r="AU103">
            <v>30000</v>
          </cell>
          <cell r="AV103">
            <v>2</v>
          </cell>
          <cell r="AW103">
            <v>1.4166666666666667</v>
          </cell>
          <cell r="AX103">
            <v>173</v>
          </cell>
          <cell r="AY103">
            <v>5</v>
          </cell>
          <cell r="AZ103">
            <v>12</v>
          </cell>
          <cell r="BA103">
            <v>0.41666666666666669</v>
          </cell>
          <cell r="BB103">
            <v>16000</v>
          </cell>
          <cell r="BC103">
            <v>30000</v>
          </cell>
          <cell r="BD103">
            <v>0.53333333333333333</v>
          </cell>
          <cell r="BE103">
            <v>0.47499999999999998</v>
          </cell>
          <cell r="BG103">
            <v>0</v>
          </cell>
          <cell r="BH103">
            <v>0</v>
          </cell>
          <cell r="BI103" t="str">
            <v xml:space="preserve"> </v>
          </cell>
          <cell r="BJ103">
            <v>0</v>
          </cell>
          <cell r="BK103">
            <v>0</v>
          </cell>
          <cell r="BL103" t="str">
            <v xml:space="preserve"> </v>
          </cell>
          <cell r="BM103" t="str">
            <v xml:space="preserve"> </v>
          </cell>
          <cell r="BO103">
            <v>0</v>
          </cell>
          <cell r="BP103">
            <v>0</v>
          </cell>
          <cell r="BQ103" t="str">
            <v xml:space="preserve"> </v>
          </cell>
          <cell r="BR103">
            <v>0</v>
          </cell>
          <cell r="BS103">
            <v>0</v>
          </cell>
        </row>
        <row r="104">
          <cell r="F104" t="str">
            <v>Qaffarov Elxan Etiqat</v>
          </cell>
          <cell r="G104">
            <v>42972</v>
          </cell>
          <cell r="AH104">
            <v>6</v>
          </cell>
          <cell r="AI104">
            <v>0</v>
          </cell>
          <cell r="AJ104">
            <v>1</v>
          </cell>
          <cell r="AK104">
            <v>0</v>
          </cell>
          <cell r="AL104">
            <v>0</v>
          </cell>
          <cell r="AM104">
            <v>2500</v>
          </cell>
          <cell r="AN104">
            <v>0</v>
          </cell>
          <cell r="AO104">
            <v>0</v>
          </cell>
          <cell r="AP104">
            <v>35</v>
          </cell>
          <cell r="AQ104">
            <v>9</v>
          </cell>
          <cell r="AR104">
            <v>5</v>
          </cell>
          <cell r="AS104">
            <v>1.8</v>
          </cell>
          <cell r="AT104">
            <v>27100</v>
          </cell>
          <cell r="AU104">
            <v>12500</v>
          </cell>
          <cell r="AV104">
            <v>2.1680000000000001</v>
          </cell>
          <cell r="AW104">
            <v>1.984</v>
          </cell>
          <cell r="AX104">
            <v>66</v>
          </cell>
          <cell r="AY104">
            <v>9</v>
          </cell>
          <cell r="AZ104">
            <v>10</v>
          </cell>
          <cell r="BA104">
            <v>0.9</v>
          </cell>
          <cell r="BB104">
            <v>23200</v>
          </cell>
          <cell r="BC104">
            <v>25000</v>
          </cell>
          <cell r="BD104">
            <v>0.92800000000000005</v>
          </cell>
          <cell r="BE104">
            <v>0.91400000000000003</v>
          </cell>
          <cell r="BF104">
            <v>95</v>
          </cell>
          <cell r="BG104">
            <v>11</v>
          </cell>
          <cell r="BH104">
            <v>10</v>
          </cell>
          <cell r="BI104">
            <v>1.1000000000000001</v>
          </cell>
          <cell r="BJ104">
            <v>34800</v>
          </cell>
          <cell r="BK104">
            <v>25000</v>
          </cell>
          <cell r="BL104">
            <v>1.3919999999999999</v>
          </cell>
          <cell r="BM104">
            <v>1.246</v>
          </cell>
          <cell r="BN104">
            <v>126</v>
          </cell>
          <cell r="BO104">
            <v>11</v>
          </cell>
          <cell r="BP104">
            <v>12</v>
          </cell>
          <cell r="BQ104">
            <v>0.91666666666666663</v>
          </cell>
          <cell r="BR104">
            <v>34800</v>
          </cell>
          <cell r="BS104">
            <v>30000</v>
          </cell>
        </row>
        <row r="105">
          <cell r="F105" t="str">
            <v>Qarayev Kanan Mirza</v>
          </cell>
          <cell r="G105">
            <v>42996</v>
          </cell>
          <cell r="AP105">
            <v>12</v>
          </cell>
          <cell r="AQ105">
            <v>1</v>
          </cell>
          <cell r="AR105">
            <v>2</v>
          </cell>
          <cell r="AS105">
            <v>0.5</v>
          </cell>
          <cell r="AT105">
            <v>600</v>
          </cell>
          <cell r="AU105">
            <v>5000</v>
          </cell>
          <cell r="AV105">
            <v>0.12</v>
          </cell>
          <cell r="AW105">
            <v>0.31</v>
          </cell>
          <cell r="AX105">
            <v>43</v>
          </cell>
          <cell r="AY105">
            <v>6</v>
          </cell>
          <cell r="AZ105">
            <v>8</v>
          </cell>
          <cell r="BA105">
            <v>0.75</v>
          </cell>
          <cell r="BB105">
            <v>18000</v>
          </cell>
          <cell r="BC105">
            <v>20000</v>
          </cell>
          <cell r="BD105">
            <v>0.9</v>
          </cell>
          <cell r="BE105">
            <v>0.82499999999999996</v>
          </cell>
          <cell r="BF105">
            <v>72</v>
          </cell>
          <cell r="BG105">
            <v>7</v>
          </cell>
          <cell r="BH105">
            <v>10</v>
          </cell>
          <cell r="BI105">
            <v>0.7</v>
          </cell>
          <cell r="BJ105">
            <v>17800</v>
          </cell>
          <cell r="BK105">
            <v>25000</v>
          </cell>
          <cell r="BL105">
            <v>0.71199999999999997</v>
          </cell>
          <cell r="BM105">
            <v>0.70599999999999996</v>
          </cell>
          <cell r="BN105">
            <v>103</v>
          </cell>
          <cell r="BO105">
            <v>7</v>
          </cell>
          <cell r="BP105">
            <v>12</v>
          </cell>
          <cell r="BQ105">
            <v>0.58333333333333337</v>
          </cell>
          <cell r="BR105">
            <v>17800</v>
          </cell>
          <cell r="BS105">
            <v>30000</v>
          </cell>
        </row>
        <row r="106">
          <cell r="F106" t="str">
            <v>Zulfuqarov Samil Qarib</v>
          </cell>
          <cell r="G106">
            <v>43027</v>
          </cell>
          <cell r="AX106">
            <v>12</v>
          </cell>
          <cell r="AY106">
            <v>0</v>
          </cell>
          <cell r="AZ106">
            <v>2</v>
          </cell>
          <cell r="BA106">
            <v>0</v>
          </cell>
          <cell r="BB106">
            <v>0</v>
          </cell>
          <cell r="BC106">
            <v>5000</v>
          </cell>
          <cell r="BD106">
            <v>0</v>
          </cell>
          <cell r="BE106">
            <v>0</v>
          </cell>
          <cell r="BF106">
            <v>41</v>
          </cell>
          <cell r="BG106">
            <v>6</v>
          </cell>
          <cell r="BH106">
            <v>8</v>
          </cell>
          <cell r="BI106">
            <v>0.75</v>
          </cell>
          <cell r="BJ106">
            <v>21000</v>
          </cell>
          <cell r="BK106">
            <v>20000</v>
          </cell>
          <cell r="BL106">
            <v>1.05</v>
          </cell>
          <cell r="BM106">
            <v>0.9</v>
          </cell>
          <cell r="BN106">
            <v>72</v>
          </cell>
          <cell r="BO106">
            <v>6</v>
          </cell>
          <cell r="BP106">
            <v>10</v>
          </cell>
          <cell r="BQ106">
            <v>0.6</v>
          </cell>
          <cell r="BR106">
            <v>21000</v>
          </cell>
          <cell r="BS106">
            <v>25000</v>
          </cell>
        </row>
        <row r="107">
          <cell r="F107" t="str">
            <v>Nabiyev Taleh Camaleddin</v>
          </cell>
          <cell r="G107">
            <v>42991</v>
          </cell>
          <cell r="AP107">
            <v>17</v>
          </cell>
          <cell r="AQ107">
            <v>3</v>
          </cell>
          <cell r="AR107">
            <v>2.833333333333333</v>
          </cell>
          <cell r="AS107">
            <v>1.0588235294117647</v>
          </cell>
          <cell r="AT107">
            <v>12000</v>
          </cell>
          <cell r="AU107">
            <v>7083.3333333333339</v>
          </cell>
          <cell r="AV107">
            <v>1.6941176470588233</v>
          </cell>
          <cell r="AW107">
            <v>1.3764705882352941</v>
          </cell>
          <cell r="AX107">
            <v>48</v>
          </cell>
          <cell r="AY107">
            <v>7</v>
          </cell>
          <cell r="AZ107">
            <v>8</v>
          </cell>
          <cell r="BA107">
            <v>0.875</v>
          </cell>
          <cell r="BB107">
            <v>16500</v>
          </cell>
          <cell r="BC107">
            <v>20000</v>
          </cell>
          <cell r="BD107">
            <v>0.82499999999999996</v>
          </cell>
          <cell r="BE107">
            <v>0.85</v>
          </cell>
          <cell r="BF107">
            <v>77</v>
          </cell>
          <cell r="BG107">
            <v>12</v>
          </cell>
          <cell r="BH107">
            <v>10</v>
          </cell>
          <cell r="BI107">
            <v>1.2</v>
          </cell>
          <cell r="BJ107">
            <v>33300</v>
          </cell>
          <cell r="BK107">
            <v>25000</v>
          </cell>
          <cell r="BL107">
            <v>1.3320000000000001</v>
          </cell>
          <cell r="BM107">
            <v>1.266</v>
          </cell>
          <cell r="BN107">
            <v>108</v>
          </cell>
          <cell r="BO107">
            <v>12</v>
          </cell>
          <cell r="BP107">
            <v>12</v>
          </cell>
          <cell r="BQ107">
            <v>1</v>
          </cell>
          <cell r="BR107">
            <v>33300</v>
          </cell>
          <cell r="BS107">
            <v>30000</v>
          </cell>
        </row>
        <row r="108">
          <cell r="F108" t="str">
            <v>Yusifzada Orxan Ilqar</v>
          </cell>
          <cell r="G108">
            <v>41124</v>
          </cell>
          <cell r="H108">
            <v>0</v>
          </cell>
          <cell r="I108">
            <v>0</v>
          </cell>
          <cell r="J108">
            <v>1738</v>
          </cell>
          <cell r="K108">
            <v>3</v>
          </cell>
          <cell r="L108">
            <v>5</v>
          </cell>
          <cell r="M108">
            <v>0.6</v>
          </cell>
          <cell r="N108">
            <v>18800</v>
          </cell>
          <cell r="O108">
            <v>12500</v>
          </cell>
          <cell r="P108">
            <v>1.504</v>
          </cell>
          <cell r="Q108">
            <v>1.052</v>
          </cell>
          <cell r="R108">
            <v>1767</v>
          </cell>
          <cell r="S108">
            <v>4</v>
          </cell>
          <cell r="T108">
            <v>8</v>
          </cell>
          <cell r="U108">
            <v>0.5</v>
          </cell>
          <cell r="V108">
            <v>33700</v>
          </cell>
          <cell r="W108">
            <v>20000</v>
          </cell>
          <cell r="X108">
            <v>1.6850000000000001</v>
          </cell>
          <cell r="Y108">
            <v>1.0925</v>
          </cell>
          <cell r="Z108">
            <v>1798</v>
          </cell>
          <cell r="AA108">
            <v>2</v>
          </cell>
          <cell r="AB108">
            <v>10</v>
          </cell>
          <cell r="AC108">
            <v>0.2</v>
          </cell>
          <cell r="AD108">
            <v>11500</v>
          </cell>
          <cell r="AE108">
            <v>25000</v>
          </cell>
          <cell r="AF108">
            <v>0.46</v>
          </cell>
          <cell r="AG108">
            <v>0.33</v>
          </cell>
          <cell r="AH108">
            <v>1828</v>
          </cell>
          <cell r="AI108">
            <v>6</v>
          </cell>
          <cell r="AJ108">
            <v>12</v>
          </cell>
          <cell r="AK108">
            <v>0.5</v>
          </cell>
          <cell r="AL108">
            <v>43500</v>
          </cell>
          <cell r="AM108">
            <v>30000</v>
          </cell>
          <cell r="AN108">
            <v>1.45</v>
          </cell>
          <cell r="AO108">
            <v>0.97499999999999998</v>
          </cell>
          <cell r="AP108">
            <v>1857</v>
          </cell>
          <cell r="AQ108">
            <v>5</v>
          </cell>
          <cell r="AR108">
            <v>12</v>
          </cell>
          <cell r="AS108">
            <v>0.41666666666666669</v>
          </cell>
          <cell r="AT108">
            <v>28000</v>
          </cell>
          <cell r="AU108">
            <v>30000</v>
          </cell>
          <cell r="AV108">
            <v>0.93333333333333335</v>
          </cell>
          <cell r="AW108">
            <v>0.67500000000000004</v>
          </cell>
          <cell r="AX108">
            <v>1888</v>
          </cell>
          <cell r="AY108">
            <v>9</v>
          </cell>
          <cell r="AZ108">
            <v>12</v>
          </cell>
          <cell r="BA108">
            <v>0.75</v>
          </cell>
          <cell r="BB108">
            <v>37800</v>
          </cell>
          <cell r="BC108">
            <v>30000</v>
          </cell>
          <cell r="BD108">
            <v>1.26</v>
          </cell>
          <cell r="BE108">
            <v>1.0049999999999999</v>
          </cell>
          <cell r="BF108">
            <v>1917</v>
          </cell>
          <cell r="BG108">
            <v>4</v>
          </cell>
          <cell r="BH108">
            <v>12</v>
          </cell>
          <cell r="BI108">
            <v>0.33333333333333331</v>
          </cell>
          <cell r="BJ108">
            <v>27000</v>
          </cell>
          <cell r="BK108">
            <v>30000</v>
          </cell>
          <cell r="BL108">
            <v>0.9</v>
          </cell>
          <cell r="BM108">
            <v>0.6166666666666667</v>
          </cell>
          <cell r="BN108">
            <v>1948</v>
          </cell>
          <cell r="BO108">
            <v>4</v>
          </cell>
          <cell r="BP108">
            <v>12</v>
          </cell>
          <cell r="BQ108">
            <v>0.33333333333333331</v>
          </cell>
          <cell r="BR108">
            <v>27000</v>
          </cell>
          <cell r="BS108">
            <v>30000</v>
          </cell>
        </row>
        <row r="109">
          <cell r="F109" t="str">
            <v>  ZAQATALA</v>
          </cell>
          <cell r="H109">
            <v>2</v>
          </cell>
          <cell r="I109">
            <v>26000</v>
          </cell>
          <cell r="K109">
            <v>8</v>
          </cell>
          <cell r="L109">
            <v>10</v>
          </cell>
          <cell r="M109">
            <v>0.8</v>
          </cell>
          <cell r="N109">
            <v>54100</v>
          </cell>
          <cell r="O109">
            <v>25000</v>
          </cell>
          <cell r="P109">
            <v>2.1640000000000001</v>
          </cell>
          <cell r="Q109">
            <v>1.4820000000000002</v>
          </cell>
          <cell r="S109">
            <v>17</v>
          </cell>
          <cell r="T109">
            <v>19.666666666666664</v>
          </cell>
          <cell r="U109">
            <v>0.86440677966101709</v>
          </cell>
          <cell r="V109">
            <v>81700</v>
          </cell>
          <cell r="W109">
            <v>49166.666666666672</v>
          </cell>
          <cell r="X109">
            <v>1.6616949152542371</v>
          </cell>
          <cell r="Y109">
            <v>1.263050847457627</v>
          </cell>
          <cell r="AA109">
            <v>34</v>
          </cell>
          <cell r="AB109">
            <v>28</v>
          </cell>
          <cell r="AC109">
            <v>1.2142857142857142</v>
          </cell>
          <cell r="AD109">
            <v>131100</v>
          </cell>
          <cell r="AE109">
            <v>70000</v>
          </cell>
          <cell r="AF109">
            <v>1.8728571428571428</v>
          </cell>
          <cell r="AG109">
            <v>1.5435714285714286</v>
          </cell>
          <cell r="AI109">
            <v>51</v>
          </cell>
          <cell r="AJ109">
            <v>38.5</v>
          </cell>
          <cell r="AK109">
            <v>1.3246753246753247</v>
          </cell>
          <cell r="AL109">
            <v>121500</v>
          </cell>
          <cell r="AM109">
            <v>96250</v>
          </cell>
          <cell r="AN109">
            <v>1.2623376623376623</v>
          </cell>
          <cell r="AO109">
            <v>1.2935064935064935</v>
          </cell>
          <cell r="AQ109">
            <v>38</v>
          </cell>
          <cell r="AR109">
            <v>52.666666666666664</v>
          </cell>
          <cell r="AS109">
            <v>0.72151898734177222</v>
          </cell>
          <cell r="AT109">
            <v>80600</v>
          </cell>
          <cell r="AU109">
            <v>131666.66666666666</v>
          </cell>
          <cell r="AV109">
            <v>0.6121518987341773</v>
          </cell>
          <cell r="AW109">
            <v>0.66683544303797482</v>
          </cell>
          <cell r="AY109">
            <v>60</v>
          </cell>
          <cell r="AZ109">
            <v>70</v>
          </cell>
          <cell r="BA109">
            <v>0.8571428571428571</v>
          </cell>
          <cell r="BB109">
            <v>99900</v>
          </cell>
          <cell r="BC109">
            <v>175000</v>
          </cell>
          <cell r="BD109">
            <v>0.57085714285714284</v>
          </cell>
          <cell r="BE109">
            <v>0.71399999999999997</v>
          </cell>
          <cell r="BG109">
            <v>73</v>
          </cell>
          <cell r="BH109">
            <v>66</v>
          </cell>
          <cell r="BI109">
            <v>1.106060606060606</v>
          </cell>
          <cell r="BJ109">
            <v>167270</v>
          </cell>
          <cell r="BK109">
            <v>165000</v>
          </cell>
          <cell r="BL109">
            <v>1.0137575757575759</v>
          </cell>
          <cell r="BM109">
            <v>1.0599090909090909</v>
          </cell>
          <cell r="BO109">
            <v>73</v>
          </cell>
          <cell r="BP109">
            <v>72</v>
          </cell>
          <cell r="BQ109">
            <v>1.0138888888888888</v>
          </cell>
          <cell r="BR109">
            <v>167270</v>
          </cell>
          <cell r="BS109">
            <v>180000</v>
          </cell>
        </row>
        <row r="110">
          <cell r="F110" t="str">
            <v>Balayev Abdulla Mustafa</v>
          </cell>
          <cell r="G110">
            <v>42894</v>
          </cell>
          <cell r="M110" t="str">
            <v xml:space="preserve"> </v>
          </cell>
          <cell r="P110" t="str">
            <v xml:space="preserve"> </v>
          </cell>
          <cell r="Q110" t="str">
            <v xml:space="preserve"> </v>
          </cell>
          <cell r="R110">
            <v>22</v>
          </cell>
          <cell r="S110">
            <v>6</v>
          </cell>
          <cell r="T110">
            <v>3.6666666666666665</v>
          </cell>
          <cell r="U110">
            <v>1.6363636363636365</v>
          </cell>
          <cell r="V110">
            <v>24500</v>
          </cell>
          <cell r="W110">
            <v>9166.6666666666679</v>
          </cell>
          <cell r="X110">
            <v>2.6727272727272724</v>
          </cell>
          <cell r="Y110">
            <v>2.1545454545454543</v>
          </cell>
          <cell r="Z110">
            <v>53</v>
          </cell>
          <cell r="AA110">
            <v>13</v>
          </cell>
          <cell r="AB110">
            <v>8</v>
          </cell>
          <cell r="AC110">
            <v>1.625</v>
          </cell>
          <cell r="AD110">
            <v>47200</v>
          </cell>
          <cell r="AE110">
            <v>20000</v>
          </cell>
          <cell r="AF110">
            <v>2.36</v>
          </cell>
          <cell r="AG110">
            <v>1.9924999999999999</v>
          </cell>
          <cell r="AH110">
            <v>83</v>
          </cell>
          <cell r="AI110">
            <v>19</v>
          </cell>
          <cell r="AJ110">
            <v>10</v>
          </cell>
          <cell r="AK110">
            <v>1.9</v>
          </cell>
          <cell r="AL110">
            <v>39900</v>
          </cell>
          <cell r="AM110">
            <v>25000</v>
          </cell>
          <cell r="AN110">
            <v>1.5960000000000001</v>
          </cell>
          <cell r="AO110">
            <v>1.748</v>
          </cell>
          <cell r="AP110">
            <v>112</v>
          </cell>
          <cell r="AQ110">
            <v>7</v>
          </cell>
          <cell r="AR110">
            <v>12</v>
          </cell>
          <cell r="AS110">
            <v>0.58333333333333337</v>
          </cell>
          <cell r="AT110">
            <v>10300</v>
          </cell>
          <cell r="AU110">
            <v>30000</v>
          </cell>
          <cell r="AV110">
            <v>0.34333333333333332</v>
          </cell>
          <cell r="AW110">
            <v>0.46333333333333337</v>
          </cell>
          <cell r="AX110">
            <v>143</v>
          </cell>
          <cell r="AY110">
            <v>4</v>
          </cell>
          <cell r="AZ110">
            <v>12</v>
          </cell>
          <cell r="BA110">
            <v>0.33333333333333331</v>
          </cell>
          <cell r="BB110">
            <v>6300</v>
          </cell>
          <cell r="BC110">
            <v>30000</v>
          </cell>
          <cell r="BD110">
            <v>0.21</v>
          </cell>
          <cell r="BE110">
            <v>0.27166666666666667</v>
          </cell>
          <cell r="BG110">
            <v>0</v>
          </cell>
          <cell r="BH110">
            <v>0</v>
          </cell>
          <cell r="BI110" t="str">
            <v xml:space="preserve"> </v>
          </cell>
          <cell r="BJ110">
            <v>0</v>
          </cell>
          <cell r="BK110">
            <v>0</v>
          </cell>
          <cell r="BL110" t="str">
            <v xml:space="preserve"> </v>
          </cell>
          <cell r="BM110" t="str">
            <v xml:space="preserve"> </v>
          </cell>
          <cell r="BO110">
            <v>0</v>
          </cell>
          <cell r="BP110">
            <v>0</v>
          </cell>
          <cell r="BQ110" t="str">
            <v xml:space="preserve"> </v>
          </cell>
          <cell r="BR110">
            <v>0</v>
          </cell>
          <cell r="BS110">
            <v>0</v>
          </cell>
        </row>
        <row r="111">
          <cell r="F111" t="str">
            <v>Mohumayev Eldar Racab</v>
          </cell>
          <cell r="G111">
            <v>42992</v>
          </cell>
          <cell r="AP111">
            <v>16</v>
          </cell>
          <cell r="AQ111">
            <v>2</v>
          </cell>
          <cell r="AR111">
            <v>2.6666666666666665</v>
          </cell>
          <cell r="AS111">
            <v>0.75</v>
          </cell>
          <cell r="AT111">
            <v>6500</v>
          </cell>
          <cell r="AU111">
            <v>6666.666666666667</v>
          </cell>
          <cell r="AV111">
            <v>0.97499999999999998</v>
          </cell>
          <cell r="AW111">
            <v>0.86250000000000004</v>
          </cell>
          <cell r="AX111">
            <v>47</v>
          </cell>
          <cell r="AY111">
            <v>10</v>
          </cell>
          <cell r="AZ111">
            <v>8</v>
          </cell>
          <cell r="BA111">
            <v>1.25</v>
          </cell>
          <cell r="BB111">
            <v>14200</v>
          </cell>
          <cell r="BC111">
            <v>20000</v>
          </cell>
          <cell r="BD111">
            <v>0.71</v>
          </cell>
          <cell r="BE111">
            <v>0.98</v>
          </cell>
          <cell r="BF111">
            <v>76</v>
          </cell>
          <cell r="BG111">
            <v>8</v>
          </cell>
          <cell r="BH111">
            <v>10</v>
          </cell>
          <cell r="BI111">
            <v>0.8</v>
          </cell>
          <cell r="BJ111">
            <v>11000</v>
          </cell>
          <cell r="BK111">
            <v>25000</v>
          </cell>
          <cell r="BL111">
            <v>0.44</v>
          </cell>
          <cell r="BM111">
            <v>0.62</v>
          </cell>
          <cell r="BN111">
            <v>107</v>
          </cell>
          <cell r="BO111">
            <v>8</v>
          </cell>
          <cell r="BP111">
            <v>12</v>
          </cell>
          <cell r="BQ111">
            <v>0.66666666666666663</v>
          </cell>
          <cell r="BR111">
            <v>11000</v>
          </cell>
          <cell r="BS111">
            <v>30000</v>
          </cell>
        </row>
        <row r="112">
          <cell r="F112" t="str">
            <v>Mammadov Vusal Abid</v>
          </cell>
          <cell r="G112">
            <v>42996</v>
          </cell>
          <cell r="AP112">
            <v>12</v>
          </cell>
          <cell r="AQ112">
            <v>7</v>
          </cell>
          <cell r="AR112">
            <v>2</v>
          </cell>
          <cell r="AS112">
            <v>3.5</v>
          </cell>
          <cell r="AT112">
            <v>10500</v>
          </cell>
          <cell r="AU112">
            <v>5000</v>
          </cell>
          <cell r="AV112">
            <v>2.1</v>
          </cell>
          <cell r="AW112">
            <v>2.8</v>
          </cell>
          <cell r="AX112">
            <v>43</v>
          </cell>
          <cell r="AY112">
            <v>9</v>
          </cell>
          <cell r="AZ112">
            <v>8</v>
          </cell>
          <cell r="BA112">
            <v>1.125</v>
          </cell>
          <cell r="BB112">
            <v>19000</v>
          </cell>
          <cell r="BC112">
            <v>20000</v>
          </cell>
          <cell r="BD112">
            <v>0.95</v>
          </cell>
          <cell r="BE112">
            <v>1.0375000000000001</v>
          </cell>
          <cell r="BF112">
            <v>72</v>
          </cell>
          <cell r="BG112">
            <v>22</v>
          </cell>
          <cell r="BH112">
            <v>10</v>
          </cell>
          <cell r="BI112">
            <v>2.2000000000000002</v>
          </cell>
          <cell r="BJ112">
            <v>37100</v>
          </cell>
          <cell r="BK112">
            <v>25000</v>
          </cell>
          <cell r="BL112">
            <v>1.484</v>
          </cell>
          <cell r="BM112">
            <v>1.8420000000000001</v>
          </cell>
          <cell r="BN112">
            <v>103</v>
          </cell>
          <cell r="BO112">
            <v>22</v>
          </cell>
          <cell r="BP112">
            <v>12</v>
          </cell>
          <cell r="BQ112">
            <v>1.8333333333333333</v>
          </cell>
          <cell r="BR112">
            <v>37100</v>
          </cell>
          <cell r="BS112">
            <v>30000</v>
          </cell>
        </row>
        <row r="113">
          <cell r="F113" t="str">
            <v>Karimov Ulvi Feyzullah</v>
          </cell>
          <cell r="G113">
            <v>42984</v>
          </cell>
          <cell r="AP113">
            <v>24</v>
          </cell>
          <cell r="AQ113">
            <v>6</v>
          </cell>
          <cell r="AR113">
            <v>4</v>
          </cell>
          <cell r="AS113">
            <v>1.5</v>
          </cell>
          <cell r="AT113">
            <v>9700</v>
          </cell>
          <cell r="AU113">
            <v>10000</v>
          </cell>
          <cell r="AV113">
            <v>0.97</v>
          </cell>
          <cell r="AW113">
            <v>1.2349999999999999</v>
          </cell>
          <cell r="AX113">
            <v>55</v>
          </cell>
          <cell r="AY113">
            <v>10</v>
          </cell>
          <cell r="AZ113">
            <v>8</v>
          </cell>
          <cell r="BA113">
            <v>1.25</v>
          </cell>
          <cell r="BB113">
            <v>15200</v>
          </cell>
          <cell r="BC113">
            <v>20000</v>
          </cell>
          <cell r="BD113">
            <v>0.76</v>
          </cell>
          <cell r="BE113">
            <v>1.0049999999999999</v>
          </cell>
          <cell r="BF113">
            <v>84</v>
          </cell>
          <cell r="BG113">
            <v>11</v>
          </cell>
          <cell r="BH113">
            <v>10</v>
          </cell>
          <cell r="BI113">
            <v>1.1000000000000001</v>
          </cell>
          <cell r="BJ113">
            <v>14300</v>
          </cell>
          <cell r="BK113">
            <v>25000</v>
          </cell>
          <cell r="BL113">
            <v>0.57199999999999995</v>
          </cell>
          <cell r="BM113">
            <v>0.83600000000000008</v>
          </cell>
          <cell r="BN113">
            <v>115</v>
          </cell>
          <cell r="BO113">
            <v>11</v>
          </cell>
          <cell r="BP113">
            <v>12</v>
          </cell>
          <cell r="BQ113">
            <v>0.91666666666666663</v>
          </cell>
          <cell r="BR113">
            <v>14300</v>
          </cell>
          <cell r="BS113">
            <v>30000</v>
          </cell>
        </row>
        <row r="114">
          <cell r="F114" t="str">
            <v>Husanov Elmir Qurban</v>
          </cell>
          <cell r="G114">
            <v>40817</v>
          </cell>
          <cell r="H114">
            <v>2</v>
          </cell>
          <cell r="I114">
            <v>26000</v>
          </cell>
          <cell r="J114">
            <v>2040</v>
          </cell>
          <cell r="K114">
            <v>5</v>
          </cell>
          <cell r="L114">
            <v>5</v>
          </cell>
          <cell r="M114">
            <v>1</v>
          </cell>
          <cell r="N114">
            <v>32100</v>
          </cell>
          <cell r="O114">
            <v>12500</v>
          </cell>
          <cell r="P114">
            <v>2.5680000000000001</v>
          </cell>
          <cell r="Q114">
            <v>1.784</v>
          </cell>
          <cell r="R114">
            <v>2069</v>
          </cell>
          <cell r="S114">
            <v>6</v>
          </cell>
          <cell r="T114">
            <v>8</v>
          </cell>
          <cell r="U114">
            <v>0.75</v>
          </cell>
          <cell r="V114">
            <v>28000</v>
          </cell>
          <cell r="W114">
            <v>20000</v>
          </cell>
          <cell r="X114">
            <v>1.4</v>
          </cell>
          <cell r="Y114">
            <v>1.075</v>
          </cell>
          <cell r="Z114">
            <v>2100</v>
          </cell>
          <cell r="AA114">
            <v>11</v>
          </cell>
          <cell r="AB114">
            <v>10</v>
          </cell>
          <cell r="AC114">
            <v>1.1000000000000001</v>
          </cell>
          <cell r="AD114">
            <v>34100</v>
          </cell>
          <cell r="AE114">
            <v>25000</v>
          </cell>
          <cell r="AF114">
            <v>1.3640000000000001</v>
          </cell>
          <cell r="AG114">
            <v>1.2320000000000002</v>
          </cell>
          <cell r="AH114">
            <v>2130</v>
          </cell>
          <cell r="AI114">
            <v>12</v>
          </cell>
          <cell r="AJ114">
            <v>12</v>
          </cell>
          <cell r="AK114">
            <v>1</v>
          </cell>
          <cell r="AL114">
            <v>24800</v>
          </cell>
          <cell r="AM114">
            <v>30000</v>
          </cell>
          <cell r="AN114">
            <v>0.82666666666666666</v>
          </cell>
          <cell r="AO114">
            <v>0.91333333333333333</v>
          </cell>
          <cell r="AP114">
            <v>2159</v>
          </cell>
          <cell r="AQ114">
            <v>8</v>
          </cell>
          <cell r="AR114">
            <v>12</v>
          </cell>
          <cell r="AS114">
            <v>0.66666666666666663</v>
          </cell>
          <cell r="AT114">
            <v>28550</v>
          </cell>
          <cell r="AU114">
            <v>30000</v>
          </cell>
          <cell r="AV114">
            <v>0.95166666666666666</v>
          </cell>
          <cell r="AW114">
            <v>0.80916666666666659</v>
          </cell>
          <cell r="AX114">
            <v>2190</v>
          </cell>
          <cell r="AY114">
            <v>11</v>
          </cell>
          <cell r="AZ114">
            <v>12</v>
          </cell>
          <cell r="BA114">
            <v>0.91666666666666663</v>
          </cell>
          <cell r="BB114">
            <v>20500</v>
          </cell>
          <cell r="BC114">
            <v>30000</v>
          </cell>
          <cell r="BD114">
            <v>0.68333333333333335</v>
          </cell>
          <cell r="BE114">
            <v>0.8</v>
          </cell>
          <cell r="BF114">
            <v>2219</v>
          </cell>
          <cell r="BG114">
            <v>15</v>
          </cell>
          <cell r="BH114">
            <v>12</v>
          </cell>
          <cell r="BI114">
            <v>1.25</v>
          </cell>
          <cell r="BJ114">
            <v>69190</v>
          </cell>
          <cell r="BK114">
            <v>30000</v>
          </cell>
          <cell r="BL114">
            <v>2.3063333333333333</v>
          </cell>
          <cell r="BM114">
            <v>1.7781666666666667</v>
          </cell>
          <cell r="BN114">
            <v>2250</v>
          </cell>
          <cell r="BO114">
            <v>15</v>
          </cell>
          <cell r="BP114">
            <v>12</v>
          </cell>
          <cell r="BQ114">
            <v>1.25</v>
          </cell>
          <cell r="BR114">
            <v>69190</v>
          </cell>
          <cell r="BS114">
            <v>30000</v>
          </cell>
        </row>
        <row r="115">
          <cell r="F115" t="str">
            <v>Sabanov Rafiq Rauf</v>
          </cell>
          <cell r="G115">
            <v>42951</v>
          </cell>
          <cell r="AH115">
            <v>27</v>
          </cell>
          <cell r="AI115">
            <v>9</v>
          </cell>
          <cell r="AJ115">
            <v>4.5</v>
          </cell>
          <cell r="AK115">
            <v>2</v>
          </cell>
          <cell r="AL115">
            <v>15100</v>
          </cell>
          <cell r="AM115">
            <v>11250</v>
          </cell>
          <cell r="AN115">
            <v>1.3422222222222222</v>
          </cell>
          <cell r="AO115">
            <v>1.6711111111111112</v>
          </cell>
          <cell r="AP115">
            <v>56</v>
          </cell>
          <cell r="AQ115">
            <v>3</v>
          </cell>
          <cell r="AR115">
            <v>8</v>
          </cell>
          <cell r="AS115">
            <v>0.375</v>
          </cell>
          <cell r="AT115">
            <v>7600</v>
          </cell>
          <cell r="AU115">
            <v>20000</v>
          </cell>
          <cell r="AV115">
            <v>0.38</v>
          </cell>
          <cell r="AW115">
            <v>0.3775</v>
          </cell>
          <cell r="AX115">
            <v>87</v>
          </cell>
          <cell r="AY115">
            <v>7</v>
          </cell>
          <cell r="AZ115">
            <v>10</v>
          </cell>
          <cell r="BA115">
            <v>0.7</v>
          </cell>
          <cell r="BB115">
            <v>7400</v>
          </cell>
          <cell r="BC115">
            <v>25000</v>
          </cell>
          <cell r="BD115">
            <v>0.29599999999999999</v>
          </cell>
          <cell r="BE115">
            <v>0.498</v>
          </cell>
          <cell r="BF115">
            <v>116</v>
          </cell>
          <cell r="BG115">
            <v>8</v>
          </cell>
          <cell r="BH115">
            <v>12</v>
          </cell>
          <cell r="BI115">
            <v>0.66666666666666663</v>
          </cell>
          <cell r="BJ115">
            <v>16800</v>
          </cell>
          <cell r="BK115">
            <v>30000</v>
          </cell>
          <cell r="BL115">
            <v>0.56000000000000005</v>
          </cell>
          <cell r="BM115">
            <v>0.61333333333333329</v>
          </cell>
          <cell r="BN115">
            <v>147</v>
          </cell>
          <cell r="BO115">
            <v>8</v>
          </cell>
          <cell r="BP115">
            <v>12</v>
          </cell>
          <cell r="BQ115">
            <v>0.66666666666666663</v>
          </cell>
          <cell r="BR115">
            <v>16800</v>
          </cell>
          <cell r="BS115">
            <v>30000</v>
          </cell>
        </row>
        <row r="116">
          <cell r="F116" t="str">
            <v>Rasidov Hikmat M.</v>
          </cell>
          <cell r="G116">
            <v>40492</v>
          </cell>
          <cell r="H116">
            <v>0</v>
          </cell>
          <cell r="I116">
            <v>0</v>
          </cell>
          <cell r="J116">
            <v>2361</v>
          </cell>
          <cell r="K116">
            <v>3</v>
          </cell>
          <cell r="L116">
            <v>5</v>
          </cell>
          <cell r="M116">
            <v>0.6</v>
          </cell>
          <cell r="N116">
            <v>22000</v>
          </cell>
          <cell r="O116">
            <v>12500</v>
          </cell>
          <cell r="P116">
            <v>1.76</v>
          </cell>
          <cell r="Q116">
            <v>1.18</v>
          </cell>
          <cell r="R116">
            <v>2390</v>
          </cell>
          <cell r="S116">
            <v>5</v>
          </cell>
          <cell r="T116">
            <v>8</v>
          </cell>
          <cell r="U116">
            <v>0.625</v>
          </cell>
          <cell r="V116">
            <v>29200</v>
          </cell>
          <cell r="W116">
            <v>20000</v>
          </cell>
          <cell r="X116">
            <v>1.46</v>
          </cell>
          <cell r="Y116">
            <v>1.0425</v>
          </cell>
          <cell r="Z116">
            <v>2421</v>
          </cell>
          <cell r="AA116">
            <v>10</v>
          </cell>
          <cell r="AB116">
            <v>10</v>
          </cell>
          <cell r="AC116">
            <v>1</v>
          </cell>
          <cell r="AD116">
            <v>49800</v>
          </cell>
          <cell r="AE116">
            <v>25000</v>
          </cell>
          <cell r="AF116">
            <v>1.992</v>
          </cell>
          <cell r="AG116">
            <v>1.496</v>
          </cell>
          <cell r="AH116">
            <v>2451</v>
          </cell>
          <cell r="AI116">
            <v>11</v>
          </cell>
          <cell r="AJ116">
            <v>12</v>
          </cell>
          <cell r="AK116">
            <v>0.91666666666666663</v>
          </cell>
          <cell r="AL116">
            <v>41700</v>
          </cell>
          <cell r="AM116">
            <v>30000</v>
          </cell>
          <cell r="AN116">
            <v>1.39</v>
          </cell>
          <cell r="AO116">
            <v>1.1533333333333333</v>
          </cell>
          <cell r="AP116">
            <v>2480</v>
          </cell>
          <cell r="AQ116">
            <v>5</v>
          </cell>
          <cell r="AR116">
            <v>12</v>
          </cell>
          <cell r="AS116">
            <v>0.41666666666666669</v>
          </cell>
          <cell r="AT116">
            <v>7450</v>
          </cell>
          <cell r="AU116">
            <v>30000</v>
          </cell>
          <cell r="AV116">
            <v>0.24833333333333332</v>
          </cell>
          <cell r="AW116">
            <v>0.33250000000000002</v>
          </cell>
          <cell r="AX116">
            <v>2511</v>
          </cell>
          <cell r="AY116">
            <v>9</v>
          </cell>
          <cell r="AZ116">
            <v>12</v>
          </cell>
          <cell r="BA116">
            <v>0.75</v>
          </cell>
          <cell r="BB116">
            <v>17300</v>
          </cell>
          <cell r="BC116">
            <v>30000</v>
          </cell>
          <cell r="BD116">
            <v>0.57666666666666666</v>
          </cell>
          <cell r="BE116">
            <v>0.66333333333333333</v>
          </cell>
          <cell r="BF116">
            <v>2540</v>
          </cell>
          <cell r="BG116">
            <v>9</v>
          </cell>
          <cell r="BH116">
            <v>12</v>
          </cell>
          <cell r="BI116">
            <v>0.75</v>
          </cell>
          <cell r="BJ116">
            <v>18880</v>
          </cell>
          <cell r="BK116">
            <v>30000</v>
          </cell>
          <cell r="BL116">
            <v>0.6293333333333333</v>
          </cell>
          <cell r="BM116">
            <v>0.68966666666666665</v>
          </cell>
          <cell r="BN116">
            <v>2571</v>
          </cell>
          <cell r="BO116">
            <v>9</v>
          </cell>
          <cell r="BP116">
            <v>12</v>
          </cell>
          <cell r="BQ116">
            <v>0.75</v>
          </cell>
          <cell r="BR116">
            <v>18880</v>
          </cell>
          <cell r="BS116">
            <v>30000</v>
          </cell>
        </row>
        <row r="117">
          <cell r="F117" t="str">
            <v>Grand Total</v>
          </cell>
          <cell r="H117">
            <v>16</v>
          </cell>
          <cell r="I117">
            <v>108800</v>
          </cell>
          <cell r="K117">
            <v>96</v>
          </cell>
          <cell r="N117">
            <v>578000</v>
          </cell>
          <cell r="S117">
            <v>178</v>
          </cell>
          <cell r="V117">
            <v>779900</v>
          </cell>
          <cell r="AA117">
            <v>405</v>
          </cell>
          <cell r="AD117">
            <v>1373792</v>
          </cell>
          <cell r="AI117">
            <v>649</v>
          </cell>
          <cell r="AL117">
            <v>1994040</v>
          </cell>
          <cell r="AQ117">
            <v>714</v>
          </cell>
          <cell r="AT117">
            <v>2135270</v>
          </cell>
          <cell r="AY117">
            <v>861</v>
          </cell>
          <cell r="AZ117">
            <v>877.5</v>
          </cell>
          <cell r="BB117">
            <v>2295470</v>
          </cell>
          <cell r="BC117">
            <v>2201250</v>
          </cell>
          <cell r="BG117">
            <v>892</v>
          </cell>
          <cell r="BH117">
            <v>922.16666666666674</v>
          </cell>
          <cell r="BJ117">
            <v>2669770</v>
          </cell>
          <cell r="BK117">
            <v>2305416.666666667</v>
          </cell>
          <cell r="BO117">
            <v>892</v>
          </cell>
          <cell r="BP117">
            <v>938.66666666666674</v>
          </cell>
          <cell r="BR117">
            <v>2669770</v>
          </cell>
          <cell r="BS117">
            <v>2346666.6666666665</v>
          </cell>
        </row>
      </sheetData>
      <sheetData sheetId="24">
        <row r="5">
          <cell r="F5" t="str">
            <v>  AHMADLI</v>
          </cell>
          <cell r="K5">
            <v>6</v>
          </cell>
          <cell r="L5">
            <v>6.612903225806452</v>
          </cell>
          <cell r="M5">
            <v>0.90731707317073162</v>
          </cell>
          <cell r="N5">
            <v>34000</v>
          </cell>
          <cell r="O5">
            <v>16532.258064516129</v>
          </cell>
          <cell r="P5">
            <v>2.0565853658536586</v>
          </cell>
          <cell r="Q5">
            <v>1.4819512195121951</v>
          </cell>
          <cell r="S5">
            <v>12</v>
          </cell>
          <cell r="T5">
            <v>16</v>
          </cell>
          <cell r="U5">
            <v>0.75</v>
          </cell>
          <cell r="V5">
            <v>68000</v>
          </cell>
          <cell r="W5">
            <v>40000</v>
          </cell>
          <cell r="X5">
            <v>1.7</v>
          </cell>
          <cell r="Y5">
            <v>1.2250000000000001</v>
          </cell>
          <cell r="AA5">
            <v>16</v>
          </cell>
          <cell r="AB5">
            <v>20</v>
          </cell>
          <cell r="AC5">
            <v>0.8</v>
          </cell>
          <cell r="AD5">
            <v>84000</v>
          </cell>
          <cell r="AE5">
            <v>50000</v>
          </cell>
          <cell r="AF5">
            <v>1.68</v>
          </cell>
          <cell r="AG5">
            <v>1.24</v>
          </cell>
          <cell r="AI5">
            <v>18</v>
          </cell>
          <cell r="AJ5">
            <v>24</v>
          </cell>
          <cell r="AK5">
            <v>0.75</v>
          </cell>
          <cell r="AL5">
            <v>84000</v>
          </cell>
          <cell r="AM5">
            <v>60000</v>
          </cell>
          <cell r="AN5">
            <v>1.4</v>
          </cell>
          <cell r="AO5">
            <v>1.075</v>
          </cell>
          <cell r="AQ5">
            <v>13</v>
          </cell>
          <cell r="AR5">
            <v>24</v>
          </cell>
          <cell r="AS5">
            <v>0.54166666666666663</v>
          </cell>
          <cell r="AT5">
            <v>58500</v>
          </cell>
          <cell r="AU5">
            <v>60000</v>
          </cell>
          <cell r="AV5">
            <v>0.97499999999999998</v>
          </cell>
          <cell r="AW5">
            <v>0.7583333333333333</v>
          </cell>
          <cell r="AY5">
            <v>15</v>
          </cell>
          <cell r="AZ5">
            <v>26.333333333333332</v>
          </cell>
          <cell r="BA5">
            <v>0.569620253164557</v>
          </cell>
          <cell r="BB5">
            <v>46000</v>
          </cell>
          <cell r="BC5">
            <v>65833.333333333343</v>
          </cell>
          <cell r="BD5">
            <v>0.69873417721518982</v>
          </cell>
          <cell r="BE5">
            <v>0.63417721518987347</v>
          </cell>
          <cell r="BG5">
            <v>30</v>
          </cell>
          <cell r="BH5">
            <v>32</v>
          </cell>
          <cell r="BI5">
            <v>0.9375</v>
          </cell>
          <cell r="BJ5">
            <v>158200</v>
          </cell>
          <cell r="BK5">
            <v>80000</v>
          </cell>
          <cell r="BL5">
            <v>1.9775</v>
          </cell>
          <cell r="BM5">
            <v>1.4575</v>
          </cell>
          <cell r="BO5" t="e">
            <v>#N/A</v>
          </cell>
          <cell r="BP5">
            <v>34</v>
          </cell>
          <cell r="BQ5" t="e">
            <v>#N/A</v>
          </cell>
          <cell r="BR5">
            <v>0</v>
          </cell>
          <cell r="BS5">
            <v>85000</v>
          </cell>
        </row>
        <row r="6">
          <cell r="F6" t="str">
            <v>Hasanov Zaur Huseyn</v>
          </cell>
          <cell r="G6">
            <v>42865</v>
          </cell>
          <cell r="J6">
            <v>21</v>
          </cell>
          <cell r="K6">
            <v>3</v>
          </cell>
          <cell r="L6">
            <v>3.3870967741935485</v>
          </cell>
          <cell r="M6">
            <v>0.88571428571428568</v>
          </cell>
          <cell r="N6">
            <v>27500</v>
          </cell>
          <cell r="O6">
            <v>8467.7419354838712</v>
          </cell>
          <cell r="P6">
            <v>3.2476190476190476</v>
          </cell>
          <cell r="Q6">
            <v>2.0666666666666664</v>
          </cell>
          <cell r="R6">
            <v>50</v>
          </cell>
          <cell r="S6">
            <v>4</v>
          </cell>
          <cell r="T6">
            <v>8</v>
          </cell>
          <cell r="U6">
            <v>0.5</v>
          </cell>
          <cell r="V6">
            <v>22000</v>
          </cell>
          <cell r="W6">
            <v>20000</v>
          </cell>
          <cell r="X6">
            <v>1.1000000000000001</v>
          </cell>
          <cell r="Y6">
            <v>0.8</v>
          </cell>
          <cell r="Z6">
            <v>81</v>
          </cell>
          <cell r="AA6">
            <v>10</v>
          </cell>
          <cell r="AB6">
            <v>10</v>
          </cell>
          <cell r="AC6">
            <v>1</v>
          </cell>
          <cell r="AD6">
            <v>65000</v>
          </cell>
          <cell r="AE6">
            <v>25000</v>
          </cell>
          <cell r="AF6">
            <v>2.6</v>
          </cell>
          <cell r="AG6">
            <v>1.8</v>
          </cell>
          <cell r="AH6">
            <v>111</v>
          </cell>
          <cell r="AI6">
            <v>9</v>
          </cell>
          <cell r="AJ6">
            <v>12</v>
          </cell>
          <cell r="AK6">
            <v>0.75</v>
          </cell>
          <cell r="AL6">
            <v>36500</v>
          </cell>
          <cell r="AM6">
            <v>30000</v>
          </cell>
          <cell r="AN6">
            <v>1.2166666666666666</v>
          </cell>
          <cell r="AO6">
            <v>0.98333333333333328</v>
          </cell>
          <cell r="AP6">
            <v>140</v>
          </cell>
          <cell r="AQ6">
            <v>7</v>
          </cell>
          <cell r="AR6">
            <v>12</v>
          </cell>
          <cell r="AS6">
            <v>0.58333333333333337</v>
          </cell>
          <cell r="AT6">
            <v>29000</v>
          </cell>
          <cell r="AU6">
            <v>30000</v>
          </cell>
          <cell r="AV6">
            <v>0.96666666666666667</v>
          </cell>
          <cell r="AW6">
            <v>0.77500000000000002</v>
          </cell>
          <cell r="AX6">
            <v>171</v>
          </cell>
          <cell r="AY6">
            <v>9</v>
          </cell>
          <cell r="AZ6">
            <v>12</v>
          </cell>
          <cell r="BA6">
            <v>0.75</v>
          </cell>
          <cell r="BB6">
            <v>32000</v>
          </cell>
          <cell r="BC6">
            <v>30000</v>
          </cell>
          <cell r="BD6">
            <v>1.0666666666666667</v>
          </cell>
          <cell r="BE6">
            <v>0.90833333333333333</v>
          </cell>
          <cell r="BF6">
            <v>200</v>
          </cell>
          <cell r="BG6">
            <v>10</v>
          </cell>
          <cell r="BH6">
            <v>12</v>
          </cell>
          <cell r="BI6">
            <v>0.83333333333333337</v>
          </cell>
          <cell r="BJ6">
            <v>59000</v>
          </cell>
          <cell r="BK6">
            <v>30000</v>
          </cell>
          <cell r="BL6">
            <v>1.9666666666666666</v>
          </cell>
          <cell r="BM6">
            <v>1.4</v>
          </cell>
          <cell r="BN6">
            <v>231</v>
          </cell>
          <cell r="BO6" t="e">
            <v>#N/A</v>
          </cell>
          <cell r="BP6">
            <v>12</v>
          </cell>
          <cell r="BQ6" t="e">
            <v>#N/A</v>
          </cell>
          <cell r="BR6">
            <v>0</v>
          </cell>
          <cell r="BS6">
            <v>30000</v>
          </cell>
        </row>
        <row r="7">
          <cell r="F7" t="str">
            <v>Xalilova Aida Sahverdi</v>
          </cell>
          <cell r="G7">
            <v>43025</v>
          </cell>
          <cell r="AX7">
            <v>14</v>
          </cell>
          <cell r="AY7">
            <v>0</v>
          </cell>
          <cell r="AZ7">
            <v>2.333333333333333</v>
          </cell>
          <cell r="BA7">
            <v>0</v>
          </cell>
          <cell r="BB7">
            <v>0</v>
          </cell>
          <cell r="BC7">
            <v>5833.3333333333339</v>
          </cell>
          <cell r="BD7">
            <v>0</v>
          </cell>
          <cell r="BE7">
            <v>0</v>
          </cell>
          <cell r="BF7">
            <v>43</v>
          </cell>
          <cell r="BG7">
            <v>8</v>
          </cell>
          <cell r="BH7">
            <v>8</v>
          </cell>
          <cell r="BI7">
            <v>1</v>
          </cell>
          <cell r="BJ7">
            <v>67200</v>
          </cell>
          <cell r="BK7">
            <v>20000</v>
          </cell>
          <cell r="BL7">
            <v>3.36</v>
          </cell>
          <cell r="BM7">
            <v>2.1799999999999997</v>
          </cell>
          <cell r="BN7">
            <v>74</v>
          </cell>
          <cell r="BO7">
            <v>0</v>
          </cell>
          <cell r="BP7">
            <v>10</v>
          </cell>
          <cell r="BQ7">
            <v>0</v>
          </cell>
          <cell r="BR7">
            <v>0</v>
          </cell>
          <cell r="BS7">
            <v>25000</v>
          </cell>
        </row>
        <row r="8">
          <cell r="F8" t="str">
            <v>Mammadov Rasad Asif</v>
          </cell>
          <cell r="G8">
            <v>42866</v>
          </cell>
          <cell r="J8">
            <v>20</v>
          </cell>
          <cell r="K8">
            <v>3</v>
          </cell>
          <cell r="L8">
            <v>3.225806451612903</v>
          </cell>
          <cell r="M8">
            <v>0.93</v>
          </cell>
          <cell r="N8">
            <v>6500</v>
          </cell>
          <cell r="O8">
            <v>8064.5161290322585</v>
          </cell>
          <cell r="P8">
            <v>0.80599999999999994</v>
          </cell>
          <cell r="Q8">
            <v>0.86799999999999999</v>
          </cell>
          <cell r="R8">
            <v>49</v>
          </cell>
          <cell r="S8">
            <v>8</v>
          </cell>
          <cell r="T8">
            <v>8</v>
          </cell>
          <cell r="U8">
            <v>1</v>
          </cell>
          <cell r="V8">
            <v>46000</v>
          </cell>
          <cell r="W8">
            <v>20000</v>
          </cell>
          <cell r="X8">
            <v>2.2999999999999998</v>
          </cell>
          <cell r="Y8">
            <v>1.65</v>
          </cell>
          <cell r="Z8">
            <v>80</v>
          </cell>
          <cell r="AA8">
            <v>6</v>
          </cell>
          <cell r="AB8">
            <v>10</v>
          </cell>
          <cell r="AC8">
            <v>0.6</v>
          </cell>
          <cell r="AD8">
            <v>19000</v>
          </cell>
          <cell r="AE8">
            <v>25000</v>
          </cell>
          <cell r="AF8">
            <v>0.76</v>
          </cell>
          <cell r="AG8">
            <v>0.67999999999999994</v>
          </cell>
          <cell r="AH8">
            <v>110</v>
          </cell>
          <cell r="AI8">
            <v>9</v>
          </cell>
          <cell r="AJ8">
            <v>12</v>
          </cell>
          <cell r="AK8">
            <v>0.75</v>
          </cell>
          <cell r="AL8">
            <v>47500</v>
          </cell>
          <cell r="AM8">
            <v>30000</v>
          </cell>
          <cell r="AN8">
            <v>1.5833333333333333</v>
          </cell>
          <cell r="AO8">
            <v>1.1666666666666665</v>
          </cell>
          <cell r="AP8">
            <v>139</v>
          </cell>
          <cell r="AQ8">
            <v>6</v>
          </cell>
          <cell r="AR8">
            <v>12</v>
          </cell>
          <cell r="AS8">
            <v>0.5</v>
          </cell>
          <cell r="AT8">
            <v>29500</v>
          </cell>
          <cell r="AU8">
            <v>30000</v>
          </cell>
          <cell r="AV8">
            <v>0.98333333333333328</v>
          </cell>
          <cell r="AW8">
            <v>0.7416666666666667</v>
          </cell>
          <cell r="AX8">
            <v>170</v>
          </cell>
          <cell r="AY8">
            <v>6</v>
          </cell>
          <cell r="AZ8">
            <v>12</v>
          </cell>
          <cell r="BA8">
            <v>0.5</v>
          </cell>
          <cell r="BB8">
            <v>14000</v>
          </cell>
          <cell r="BC8">
            <v>30000</v>
          </cell>
          <cell r="BD8">
            <v>0.46666666666666667</v>
          </cell>
          <cell r="BE8">
            <v>0.48333333333333334</v>
          </cell>
          <cell r="BF8">
            <v>199</v>
          </cell>
          <cell r="BG8">
            <v>12</v>
          </cell>
          <cell r="BH8">
            <v>12</v>
          </cell>
          <cell r="BI8">
            <v>1</v>
          </cell>
          <cell r="BJ8">
            <v>32000</v>
          </cell>
          <cell r="BK8">
            <v>30000</v>
          </cell>
          <cell r="BL8">
            <v>1.0666666666666667</v>
          </cell>
          <cell r="BM8">
            <v>1.0333333333333332</v>
          </cell>
          <cell r="BN8">
            <v>230</v>
          </cell>
          <cell r="BO8" t="e">
            <v>#N/A</v>
          </cell>
          <cell r="BP8">
            <v>12</v>
          </cell>
          <cell r="BQ8" t="e">
            <v>#N/A</v>
          </cell>
          <cell r="BR8">
            <v>0</v>
          </cell>
          <cell r="BS8">
            <v>30000</v>
          </cell>
        </row>
        <row r="9">
          <cell r="F9" t="str">
            <v>  AZADLIQ</v>
          </cell>
          <cell r="K9">
            <v>0</v>
          </cell>
          <cell r="L9">
            <v>1.129032258064516</v>
          </cell>
          <cell r="M9">
            <v>0</v>
          </cell>
          <cell r="N9">
            <v>0</v>
          </cell>
          <cell r="O9">
            <v>2822.5806451612907</v>
          </cell>
          <cell r="P9">
            <v>0</v>
          </cell>
          <cell r="Q9">
            <v>0</v>
          </cell>
          <cell r="S9">
            <v>4</v>
          </cell>
          <cell r="T9">
            <v>8</v>
          </cell>
          <cell r="U9">
            <v>0.5</v>
          </cell>
          <cell r="V9">
            <v>19500</v>
          </cell>
          <cell r="W9">
            <v>20000</v>
          </cell>
          <cell r="X9">
            <v>0.97499999999999998</v>
          </cell>
          <cell r="Y9">
            <v>0.73750000000000004</v>
          </cell>
          <cell r="AA9">
            <v>3</v>
          </cell>
          <cell r="AB9">
            <v>10</v>
          </cell>
          <cell r="AC9">
            <v>0.3</v>
          </cell>
          <cell r="AD9">
            <v>11800</v>
          </cell>
          <cell r="AE9">
            <v>25000</v>
          </cell>
          <cell r="AF9">
            <v>0.47199999999999998</v>
          </cell>
          <cell r="AG9">
            <v>0.38600000000000001</v>
          </cell>
          <cell r="AI9">
            <v>5</v>
          </cell>
          <cell r="AJ9">
            <v>12</v>
          </cell>
          <cell r="AK9">
            <v>0.41666666666666669</v>
          </cell>
          <cell r="AL9">
            <v>45500</v>
          </cell>
          <cell r="AM9">
            <v>30000</v>
          </cell>
          <cell r="AN9">
            <v>1.5166666666666666</v>
          </cell>
          <cell r="AO9">
            <v>0.96666666666666667</v>
          </cell>
          <cell r="AQ9">
            <v>5</v>
          </cell>
          <cell r="AR9">
            <v>12</v>
          </cell>
          <cell r="AS9">
            <v>0.41666666666666669</v>
          </cell>
          <cell r="AT9">
            <v>11500</v>
          </cell>
          <cell r="AU9">
            <v>30000</v>
          </cell>
          <cell r="AV9">
            <v>0.38333333333333336</v>
          </cell>
          <cell r="AW9">
            <v>0.4</v>
          </cell>
          <cell r="AY9">
            <v>9</v>
          </cell>
          <cell r="AZ9">
            <v>16.333333333333332</v>
          </cell>
          <cell r="BA9">
            <v>0.55102040816326536</v>
          </cell>
          <cell r="BB9">
            <v>28500</v>
          </cell>
          <cell r="BC9">
            <v>40833.333333333336</v>
          </cell>
          <cell r="BD9">
            <v>0.69795918367346932</v>
          </cell>
          <cell r="BE9">
            <v>0.62448979591836729</v>
          </cell>
          <cell r="BG9">
            <v>9</v>
          </cell>
          <cell r="BH9">
            <v>20</v>
          </cell>
          <cell r="BI9">
            <v>0.45</v>
          </cell>
          <cell r="BJ9">
            <v>28600</v>
          </cell>
          <cell r="BK9">
            <v>50000</v>
          </cell>
          <cell r="BL9">
            <v>0.57199999999999995</v>
          </cell>
          <cell r="BM9">
            <v>0.51100000000000001</v>
          </cell>
          <cell r="BO9">
            <v>0</v>
          </cell>
          <cell r="BP9">
            <v>22</v>
          </cell>
          <cell r="BQ9">
            <v>0</v>
          </cell>
          <cell r="BR9">
            <v>0</v>
          </cell>
          <cell r="BS9">
            <v>55000</v>
          </cell>
        </row>
        <row r="10">
          <cell r="F10" t="str">
            <v>Mikayilov Camsid Mammadaga</v>
          </cell>
          <cell r="G10">
            <v>43013</v>
          </cell>
          <cell r="AX10">
            <v>26</v>
          </cell>
          <cell r="AY10">
            <v>3</v>
          </cell>
          <cell r="AZ10">
            <v>4.333333333333333</v>
          </cell>
          <cell r="BA10">
            <v>0.6923076923076924</v>
          </cell>
          <cell r="BB10">
            <v>12000</v>
          </cell>
          <cell r="BC10">
            <v>10833.333333333334</v>
          </cell>
          <cell r="BD10">
            <v>1.1076923076923075</v>
          </cell>
          <cell r="BE10">
            <v>0.89999999999999991</v>
          </cell>
          <cell r="BF10">
            <v>55</v>
          </cell>
          <cell r="BG10">
            <v>1</v>
          </cell>
          <cell r="BH10">
            <v>8</v>
          </cell>
          <cell r="BI10">
            <v>0.125</v>
          </cell>
          <cell r="BJ10">
            <v>1500</v>
          </cell>
          <cell r="BK10">
            <v>20000</v>
          </cell>
          <cell r="BL10">
            <v>7.4999999999999997E-2</v>
          </cell>
          <cell r="BM10">
            <v>0.1</v>
          </cell>
          <cell r="BN10">
            <v>86</v>
          </cell>
          <cell r="BO10">
            <v>0</v>
          </cell>
          <cell r="BP10">
            <v>10</v>
          </cell>
          <cell r="BQ10">
            <v>0</v>
          </cell>
          <cell r="BR10">
            <v>0</v>
          </cell>
          <cell r="BS10">
            <v>25000</v>
          </cell>
        </row>
        <row r="11">
          <cell r="F11" t="str">
            <v>Amirov Elchin Mazahir</v>
          </cell>
          <cell r="G11">
            <v>42879</v>
          </cell>
          <cell r="J11">
            <v>7</v>
          </cell>
          <cell r="K11">
            <v>0</v>
          </cell>
          <cell r="L11">
            <v>1.129032258064516</v>
          </cell>
          <cell r="M11">
            <v>0</v>
          </cell>
          <cell r="N11">
            <v>0</v>
          </cell>
          <cell r="O11">
            <v>2822.5806451612907</v>
          </cell>
          <cell r="P11">
            <v>0</v>
          </cell>
          <cell r="Q11">
            <v>0</v>
          </cell>
          <cell r="R11">
            <v>36</v>
          </cell>
          <cell r="S11">
            <v>4</v>
          </cell>
          <cell r="T11">
            <v>8</v>
          </cell>
          <cell r="U11">
            <v>0.5</v>
          </cell>
          <cell r="V11">
            <v>19500</v>
          </cell>
          <cell r="W11">
            <v>20000</v>
          </cell>
          <cell r="X11">
            <v>0.97499999999999998</v>
          </cell>
          <cell r="Y11">
            <v>0.73750000000000004</v>
          </cell>
          <cell r="Z11">
            <v>67</v>
          </cell>
          <cell r="AA11">
            <v>3</v>
          </cell>
          <cell r="AB11">
            <v>10</v>
          </cell>
          <cell r="AC11">
            <v>0.3</v>
          </cell>
          <cell r="AD11">
            <v>11800</v>
          </cell>
          <cell r="AE11">
            <v>25000</v>
          </cell>
          <cell r="AF11">
            <v>0.47199999999999998</v>
          </cell>
          <cell r="AG11">
            <v>0.38600000000000001</v>
          </cell>
          <cell r="AH11">
            <v>97</v>
          </cell>
          <cell r="AI11">
            <v>5</v>
          </cell>
          <cell r="AJ11">
            <v>12</v>
          </cell>
          <cell r="AK11">
            <v>0.41666666666666669</v>
          </cell>
          <cell r="AL11">
            <v>45500</v>
          </cell>
          <cell r="AM11">
            <v>30000</v>
          </cell>
          <cell r="AN11">
            <v>1.5166666666666666</v>
          </cell>
          <cell r="AO11">
            <v>0.96666666666666667</v>
          </cell>
          <cell r="AP11">
            <v>126</v>
          </cell>
          <cell r="AQ11">
            <v>5</v>
          </cell>
          <cell r="AR11">
            <v>12</v>
          </cell>
          <cell r="AS11">
            <v>0.41666666666666669</v>
          </cell>
          <cell r="AT11">
            <v>11500</v>
          </cell>
          <cell r="AU11">
            <v>30000</v>
          </cell>
          <cell r="AV11">
            <v>0.38333333333333336</v>
          </cell>
          <cell r="AW11">
            <v>0.4</v>
          </cell>
          <cell r="AX11">
            <v>157</v>
          </cell>
          <cell r="AY11">
            <v>6</v>
          </cell>
          <cell r="AZ11">
            <v>12</v>
          </cell>
          <cell r="BA11">
            <v>0.5</v>
          </cell>
          <cell r="BB11">
            <v>16500</v>
          </cell>
          <cell r="BC11">
            <v>30000</v>
          </cell>
          <cell r="BD11">
            <v>0.55000000000000004</v>
          </cell>
          <cell r="BE11">
            <v>0.52500000000000002</v>
          </cell>
          <cell r="BF11">
            <v>186</v>
          </cell>
          <cell r="BG11">
            <v>8</v>
          </cell>
          <cell r="BH11">
            <v>12</v>
          </cell>
          <cell r="BI11">
            <v>0.66666666666666663</v>
          </cell>
          <cell r="BJ11">
            <v>27100</v>
          </cell>
          <cell r="BK11">
            <v>30000</v>
          </cell>
          <cell r="BL11">
            <v>0.90333333333333332</v>
          </cell>
          <cell r="BM11">
            <v>0.78499999999999992</v>
          </cell>
          <cell r="BN11">
            <v>217</v>
          </cell>
          <cell r="BO11">
            <v>0</v>
          </cell>
          <cell r="BP11">
            <v>12</v>
          </cell>
          <cell r="BQ11">
            <v>0</v>
          </cell>
          <cell r="BR11">
            <v>0</v>
          </cell>
          <cell r="BS11">
            <v>30000</v>
          </cell>
        </row>
        <row r="12">
          <cell r="F12" t="str">
            <v xml:space="preserve">  AGA NEMATULLA</v>
          </cell>
          <cell r="K12">
            <v>3</v>
          </cell>
          <cell r="L12">
            <v>4.5161290322580641</v>
          </cell>
          <cell r="M12">
            <v>0.66428571428571437</v>
          </cell>
          <cell r="N12">
            <v>13500</v>
          </cell>
          <cell r="O12">
            <v>11290.322580645163</v>
          </cell>
          <cell r="P12">
            <v>1.1957142857142855</v>
          </cell>
          <cell r="Q12">
            <v>0.92999999999999994</v>
          </cell>
          <cell r="S12">
            <v>6</v>
          </cell>
          <cell r="T12">
            <v>8</v>
          </cell>
          <cell r="U12">
            <v>0.75</v>
          </cell>
          <cell r="V12">
            <v>32000</v>
          </cell>
          <cell r="W12">
            <v>20000</v>
          </cell>
          <cell r="X12">
            <v>1.6</v>
          </cell>
          <cell r="Y12">
            <v>1.175</v>
          </cell>
          <cell r="AA12">
            <v>9</v>
          </cell>
          <cell r="AB12">
            <v>10</v>
          </cell>
          <cell r="AC12">
            <v>0.9</v>
          </cell>
          <cell r="AD12">
            <v>73500</v>
          </cell>
          <cell r="AE12">
            <v>25000</v>
          </cell>
          <cell r="AF12">
            <v>2.94</v>
          </cell>
          <cell r="AG12">
            <v>1.92</v>
          </cell>
          <cell r="AI12">
            <v>5</v>
          </cell>
          <cell r="AJ12">
            <v>12</v>
          </cell>
          <cell r="AK12">
            <v>0.41666666666666669</v>
          </cell>
          <cell r="AL12">
            <v>25500</v>
          </cell>
          <cell r="AM12">
            <v>30000</v>
          </cell>
          <cell r="AN12">
            <v>0.85</v>
          </cell>
          <cell r="AO12">
            <v>0.6333333333333333</v>
          </cell>
          <cell r="AQ12">
            <v>8</v>
          </cell>
          <cell r="AR12">
            <v>12</v>
          </cell>
          <cell r="AS12">
            <v>0.66666666666666663</v>
          </cell>
          <cell r="AT12">
            <v>29000</v>
          </cell>
          <cell r="AU12">
            <v>30000</v>
          </cell>
          <cell r="AV12">
            <v>0.96666666666666667</v>
          </cell>
          <cell r="AW12">
            <v>0.81666666666666665</v>
          </cell>
          <cell r="AY12">
            <v>10</v>
          </cell>
          <cell r="AZ12">
            <v>12</v>
          </cell>
          <cell r="BA12">
            <v>0.83333333333333337</v>
          </cell>
          <cell r="BB12">
            <v>49000</v>
          </cell>
          <cell r="BC12">
            <v>30000</v>
          </cell>
          <cell r="BD12">
            <v>1.6333333333333333</v>
          </cell>
          <cell r="BE12">
            <v>1.2333333333333334</v>
          </cell>
          <cell r="BG12">
            <v>9</v>
          </cell>
          <cell r="BH12">
            <v>12</v>
          </cell>
          <cell r="BI12">
            <v>0.75</v>
          </cell>
          <cell r="BJ12">
            <v>53000</v>
          </cell>
          <cell r="BK12">
            <v>30000</v>
          </cell>
          <cell r="BL12">
            <v>1.7666666666666666</v>
          </cell>
          <cell r="BM12">
            <v>1.2583333333333333</v>
          </cell>
          <cell r="BO12">
            <v>0</v>
          </cell>
          <cell r="BP12">
            <v>12</v>
          </cell>
          <cell r="BQ12">
            <v>0</v>
          </cell>
          <cell r="BR12">
            <v>0</v>
          </cell>
          <cell r="BS12">
            <v>30000</v>
          </cell>
        </row>
        <row r="13">
          <cell r="F13" t="str">
            <v>Zeynalov Emil Hasanqulu</v>
          </cell>
          <cell r="G13">
            <v>42858</v>
          </cell>
          <cell r="J13">
            <v>28</v>
          </cell>
          <cell r="K13">
            <v>3</v>
          </cell>
          <cell r="L13">
            <v>4.5161290322580641</v>
          </cell>
          <cell r="M13">
            <v>0.66428571428571437</v>
          </cell>
          <cell r="N13">
            <v>13500</v>
          </cell>
          <cell r="O13">
            <v>11290.322580645163</v>
          </cell>
          <cell r="P13">
            <v>1.1957142857142855</v>
          </cell>
          <cell r="Q13">
            <v>0.92999999999999994</v>
          </cell>
          <cell r="R13">
            <v>57</v>
          </cell>
          <cell r="S13">
            <v>6</v>
          </cell>
          <cell r="T13">
            <v>8</v>
          </cell>
          <cell r="U13">
            <v>0.75</v>
          </cell>
          <cell r="V13">
            <v>32000</v>
          </cell>
          <cell r="W13">
            <v>20000</v>
          </cell>
          <cell r="X13">
            <v>1.6</v>
          </cell>
          <cell r="Y13">
            <v>1.175</v>
          </cell>
          <cell r="Z13">
            <v>88</v>
          </cell>
          <cell r="AA13">
            <v>9</v>
          </cell>
          <cell r="AB13">
            <v>10</v>
          </cell>
          <cell r="AC13">
            <v>0.9</v>
          </cell>
          <cell r="AD13">
            <v>73500</v>
          </cell>
          <cell r="AE13">
            <v>25000</v>
          </cell>
          <cell r="AF13">
            <v>2.94</v>
          </cell>
          <cell r="AG13">
            <v>1.92</v>
          </cell>
          <cell r="AH13">
            <v>118</v>
          </cell>
          <cell r="AI13">
            <v>5</v>
          </cell>
          <cell r="AJ13">
            <v>12</v>
          </cell>
          <cell r="AK13">
            <v>0.41666666666666669</v>
          </cell>
          <cell r="AL13">
            <v>25500</v>
          </cell>
          <cell r="AM13">
            <v>30000</v>
          </cell>
          <cell r="AN13">
            <v>0.85</v>
          </cell>
          <cell r="AO13">
            <v>0.6333333333333333</v>
          </cell>
          <cell r="AP13">
            <v>147</v>
          </cell>
          <cell r="AQ13">
            <v>8</v>
          </cell>
          <cell r="AR13">
            <v>12</v>
          </cell>
          <cell r="AS13">
            <v>0.66666666666666663</v>
          </cell>
          <cell r="AT13">
            <v>29000</v>
          </cell>
          <cell r="AU13">
            <v>30000</v>
          </cell>
          <cell r="AV13">
            <v>0.96666666666666667</v>
          </cell>
          <cell r="AW13">
            <v>0.81666666666666665</v>
          </cell>
          <cell r="AX13">
            <v>178</v>
          </cell>
          <cell r="AY13">
            <v>10</v>
          </cell>
          <cell r="AZ13">
            <v>12</v>
          </cell>
          <cell r="BA13">
            <v>0.83333333333333337</v>
          </cell>
          <cell r="BB13">
            <v>49000</v>
          </cell>
          <cell r="BC13">
            <v>30000</v>
          </cell>
          <cell r="BD13">
            <v>1.6333333333333333</v>
          </cell>
          <cell r="BE13">
            <v>1.2333333333333334</v>
          </cell>
          <cell r="BF13">
            <v>207</v>
          </cell>
          <cell r="BG13">
            <v>9</v>
          </cell>
          <cell r="BH13">
            <v>12</v>
          </cell>
          <cell r="BI13">
            <v>0.75</v>
          </cell>
          <cell r="BJ13">
            <v>53000</v>
          </cell>
          <cell r="BK13">
            <v>30000</v>
          </cell>
          <cell r="BL13">
            <v>1.7666666666666666</v>
          </cell>
          <cell r="BM13">
            <v>1.2583333333333333</v>
          </cell>
          <cell r="BN13">
            <v>238</v>
          </cell>
          <cell r="BO13">
            <v>0</v>
          </cell>
          <cell r="BP13">
            <v>12</v>
          </cell>
          <cell r="BQ13">
            <v>0</v>
          </cell>
          <cell r="BR13">
            <v>0</v>
          </cell>
          <cell r="BS13">
            <v>30000</v>
          </cell>
        </row>
        <row r="14">
          <cell r="F14" t="str">
            <v>  AZNEFT</v>
          </cell>
          <cell r="K14">
            <v>3</v>
          </cell>
          <cell r="L14">
            <v>7.903225806451613</v>
          </cell>
          <cell r="M14">
            <v>0.37959183673469388</v>
          </cell>
          <cell r="N14">
            <v>15500</v>
          </cell>
          <cell r="O14">
            <v>19758.064516129034</v>
          </cell>
          <cell r="P14">
            <v>0.78448979591836732</v>
          </cell>
          <cell r="Q14">
            <v>0.5820408163265306</v>
          </cell>
          <cell r="S14">
            <v>6</v>
          </cell>
          <cell r="T14">
            <v>16</v>
          </cell>
          <cell r="U14">
            <v>0.375</v>
          </cell>
          <cell r="V14">
            <v>25000</v>
          </cell>
          <cell r="W14">
            <v>40000</v>
          </cell>
          <cell r="X14">
            <v>0.625</v>
          </cell>
          <cell r="Y14">
            <v>0.5</v>
          </cell>
          <cell r="AA14">
            <v>6</v>
          </cell>
          <cell r="AB14">
            <v>20</v>
          </cell>
          <cell r="AC14">
            <v>0.3</v>
          </cell>
          <cell r="AD14">
            <v>22000</v>
          </cell>
          <cell r="AE14">
            <v>50000</v>
          </cell>
          <cell r="AF14">
            <v>0.44</v>
          </cell>
          <cell r="AG14">
            <v>0.37</v>
          </cell>
          <cell r="AI14">
            <v>11</v>
          </cell>
          <cell r="AJ14">
            <v>24</v>
          </cell>
          <cell r="AK14">
            <v>0.45833333333333331</v>
          </cell>
          <cell r="AL14">
            <v>56500</v>
          </cell>
          <cell r="AM14">
            <v>60000</v>
          </cell>
          <cell r="AN14">
            <v>0.94166666666666665</v>
          </cell>
          <cell r="AO14">
            <v>0.7</v>
          </cell>
          <cell r="AQ14">
            <v>15</v>
          </cell>
          <cell r="AR14">
            <v>24</v>
          </cell>
          <cell r="AS14">
            <v>0.625</v>
          </cell>
          <cell r="AT14">
            <v>129500</v>
          </cell>
          <cell r="AU14">
            <v>60000</v>
          </cell>
          <cell r="AV14">
            <v>2.1583333333333332</v>
          </cell>
          <cell r="AW14">
            <v>1.3916666666666666</v>
          </cell>
          <cell r="AY14">
            <v>7</v>
          </cell>
          <cell r="AZ14">
            <v>24</v>
          </cell>
          <cell r="BA14">
            <v>0.29166666666666669</v>
          </cell>
          <cell r="BB14">
            <v>26100</v>
          </cell>
          <cell r="BC14">
            <v>60000</v>
          </cell>
          <cell r="BD14">
            <v>0.435</v>
          </cell>
          <cell r="BE14">
            <v>0.36333333333333334</v>
          </cell>
          <cell r="BG14">
            <v>9</v>
          </cell>
          <cell r="BH14">
            <v>24</v>
          </cell>
          <cell r="BI14">
            <v>0.375</v>
          </cell>
          <cell r="BJ14">
            <v>90000</v>
          </cell>
          <cell r="BK14">
            <v>60000</v>
          </cell>
          <cell r="BL14">
            <v>1.5</v>
          </cell>
          <cell r="BM14">
            <v>0.9375</v>
          </cell>
          <cell r="BO14">
            <v>0</v>
          </cell>
          <cell r="BP14">
            <v>24</v>
          </cell>
          <cell r="BQ14">
            <v>0</v>
          </cell>
          <cell r="BR14">
            <v>0</v>
          </cell>
          <cell r="BS14">
            <v>60000</v>
          </cell>
        </row>
        <row r="15">
          <cell r="F15" t="str">
            <v>Asgarov Huseyn Asgar</v>
          </cell>
          <cell r="G15">
            <v>42866</v>
          </cell>
          <cell r="J15">
            <v>20</v>
          </cell>
          <cell r="K15">
            <v>2</v>
          </cell>
          <cell r="L15">
            <v>3.225806451612903</v>
          </cell>
          <cell r="M15">
            <v>0.62</v>
          </cell>
          <cell r="N15">
            <v>14000</v>
          </cell>
          <cell r="O15">
            <v>8064.5161290322585</v>
          </cell>
          <cell r="P15">
            <v>1.736</v>
          </cell>
          <cell r="Q15">
            <v>1.1779999999999999</v>
          </cell>
          <cell r="R15">
            <v>49</v>
          </cell>
          <cell r="S15">
            <v>2</v>
          </cell>
          <cell r="T15">
            <v>8</v>
          </cell>
          <cell r="U15">
            <v>0.25</v>
          </cell>
          <cell r="V15">
            <v>5500</v>
          </cell>
          <cell r="W15">
            <v>20000</v>
          </cell>
          <cell r="X15">
            <v>0.27500000000000002</v>
          </cell>
          <cell r="Y15">
            <v>0.26250000000000001</v>
          </cell>
          <cell r="Z15">
            <v>80</v>
          </cell>
          <cell r="AA15">
            <v>3</v>
          </cell>
          <cell r="AB15">
            <v>10</v>
          </cell>
          <cell r="AC15">
            <v>0.3</v>
          </cell>
          <cell r="AD15">
            <v>12500</v>
          </cell>
          <cell r="AE15">
            <v>25000</v>
          </cell>
          <cell r="AF15">
            <v>0.5</v>
          </cell>
          <cell r="AG15">
            <v>0.4</v>
          </cell>
          <cell r="AH15">
            <v>110</v>
          </cell>
          <cell r="AI15">
            <v>5</v>
          </cell>
          <cell r="AJ15">
            <v>12</v>
          </cell>
          <cell r="AK15">
            <v>0.41666666666666669</v>
          </cell>
          <cell r="AL15">
            <v>13000</v>
          </cell>
          <cell r="AM15">
            <v>30000</v>
          </cell>
          <cell r="AN15">
            <v>0.43333333333333335</v>
          </cell>
          <cell r="AO15">
            <v>0.42500000000000004</v>
          </cell>
          <cell r="AP15">
            <v>139</v>
          </cell>
          <cell r="AQ15">
            <v>5</v>
          </cell>
          <cell r="AR15">
            <v>12</v>
          </cell>
          <cell r="AS15">
            <v>0.41666666666666669</v>
          </cell>
          <cell r="AT15">
            <v>43500</v>
          </cell>
          <cell r="AU15">
            <v>30000</v>
          </cell>
          <cell r="AV15">
            <v>1.45</v>
          </cell>
          <cell r="AW15">
            <v>0.93333333333333335</v>
          </cell>
          <cell r="AX15">
            <v>170</v>
          </cell>
          <cell r="AY15">
            <v>4</v>
          </cell>
          <cell r="AZ15">
            <v>12</v>
          </cell>
          <cell r="BA15">
            <v>0.33333333333333331</v>
          </cell>
          <cell r="BB15">
            <v>17500</v>
          </cell>
          <cell r="BC15">
            <v>30000</v>
          </cell>
          <cell r="BD15">
            <v>0.58333333333333337</v>
          </cell>
          <cell r="BE15">
            <v>0.45833333333333337</v>
          </cell>
          <cell r="BF15">
            <v>199</v>
          </cell>
          <cell r="BG15">
            <v>4</v>
          </cell>
          <cell r="BH15">
            <v>12</v>
          </cell>
          <cell r="BI15">
            <v>0.33333333333333331</v>
          </cell>
          <cell r="BJ15">
            <v>31000</v>
          </cell>
          <cell r="BK15">
            <v>30000</v>
          </cell>
          <cell r="BL15">
            <v>1.0333333333333334</v>
          </cell>
          <cell r="BM15">
            <v>0.68333333333333335</v>
          </cell>
          <cell r="BN15">
            <v>230</v>
          </cell>
          <cell r="BO15">
            <v>0</v>
          </cell>
          <cell r="BP15">
            <v>12</v>
          </cell>
          <cell r="BQ15">
            <v>0</v>
          </cell>
          <cell r="BR15">
            <v>0</v>
          </cell>
          <cell r="BS15">
            <v>30000</v>
          </cell>
        </row>
        <row r="16">
          <cell r="F16" t="str">
            <v>Ibrahimov Anar Etibar</v>
          </cell>
          <cell r="G16">
            <v>42857</v>
          </cell>
          <cell r="J16">
            <v>29</v>
          </cell>
          <cell r="K16">
            <v>1</v>
          </cell>
          <cell r="L16">
            <v>4.67741935483871</v>
          </cell>
          <cell r="M16">
            <v>0.21379310344827585</v>
          </cell>
          <cell r="N16">
            <v>1500</v>
          </cell>
          <cell r="O16">
            <v>11693.548387096775</v>
          </cell>
          <cell r="P16">
            <v>0.12827586206896552</v>
          </cell>
          <cell r="Q16">
            <v>0.17103448275862068</v>
          </cell>
          <cell r="R16">
            <v>58</v>
          </cell>
          <cell r="S16">
            <v>4</v>
          </cell>
          <cell r="T16">
            <v>8</v>
          </cell>
          <cell r="U16">
            <v>0.5</v>
          </cell>
          <cell r="V16">
            <v>19500</v>
          </cell>
          <cell r="W16">
            <v>20000</v>
          </cell>
          <cell r="X16">
            <v>0.97499999999999998</v>
          </cell>
          <cell r="Y16">
            <v>0.73750000000000004</v>
          </cell>
          <cell r="Z16">
            <v>89</v>
          </cell>
          <cell r="AA16">
            <v>3</v>
          </cell>
          <cell r="AB16">
            <v>10</v>
          </cell>
          <cell r="AC16">
            <v>0.3</v>
          </cell>
          <cell r="AD16">
            <v>9500</v>
          </cell>
          <cell r="AE16">
            <v>25000</v>
          </cell>
          <cell r="AF16">
            <v>0.38</v>
          </cell>
          <cell r="AG16">
            <v>0.33999999999999997</v>
          </cell>
          <cell r="AH16">
            <v>119</v>
          </cell>
          <cell r="AI16">
            <v>6</v>
          </cell>
          <cell r="AJ16">
            <v>12</v>
          </cell>
          <cell r="AK16">
            <v>0.5</v>
          </cell>
          <cell r="AL16">
            <v>43500</v>
          </cell>
          <cell r="AM16">
            <v>30000</v>
          </cell>
          <cell r="AN16">
            <v>1.45</v>
          </cell>
          <cell r="AO16">
            <v>0.97499999999999998</v>
          </cell>
          <cell r="AP16">
            <v>148</v>
          </cell>
          <cell r="AQ16">
            <v>10</v>
          </cell>
          <cell r="AR16">
            <v>12</v>
          </cell>
          <cell r="AS16">
            <v>0.83333333333333337</v>
          </cell>
          <cell r="AT16">
            <v>86000</v>
          </cell>
          <cell r="AU16">
            <v>30000</v>
          </cell>
          <cell r="AV16">
            <v>2.8666666666666667</v>
          </cell>
          <cell r="AW16">
            <v>1.85</v>
          </cell>
          <cell r="AX16">
            <v>179</v>
          </cell>
          <cell r="AY16">
            <v>3</v>
          </cell>
          <cell r="AZ16">
            <v>12</v>
          </cell>
          <cell r="BA16">
            <v>0.25</v>
          </cell>
          <cell r="BB16">
            <v>8600</v>
          </cell>
          <cell r="BC16">
            <v>30000</v>
          </cell>
          <cell r="BD16">
            <v>0.28666666666666668</v>
          </cell>
          <cell r="BE16">
            <v>0.26833333333333331</v>
          </cell>
          <cell r="BF16">
            <v>208</v>
          </cell>
          <cell r="BG16">
            <v>5</v>
          </cell>
          <cell r="BH16">
            <v>12</v>
          </cell>
          <cell r="BI16">
            <v>0.41666666666666669</v>
          </cell>
          <cell r="BJ16">
            <v>59000</v>
          </cell>
          <cell r="BK16">
            <v>30000</v>
          </cell>
          <cell r="BL16">
            <v>1.9666666666666666</v>
          </cell>
          <cell r="BM16">
            <v>1.1916666666666667</v>
          </cell>
          <cell r="BN16">
            <v>239</v>
          </cell>
          <cell r="BO16">
            <v>0</v>
          </cell>
          <cell r="BP16">
            <v>12</v>
          </cell>
          <cell r="BQ16">
            <v>0</v>
          </cell>
          <cell r="BR16">
            <v>0</v>
          </cell>
          <cell r="BS16">
            <v>30000</v>
          </cell>
        </row>
        <row r="17">
          <cell r="F17" t="str">
            <v>  BAKIXANOV</v>
          </cell>
          <cell r="H17">
            <v>1</v>
          </cell>
          <cell r="I17">
            <v>20000</v>
          </cell>
          <cell r="K17">
            <v>13</v>
          </cell>
          <cell r="L17">
            <v>13.870967741935484</v>
          </cell>
          <cell r="M17">
            <v>0.93720930232558142</v>
          </cell>
          <cell r="N17">
            <v>83000</v>
          </cell>
          <cell r="O17">
            <v>34677.419354838712</v>
          </cell>
          <cell r="P17">
            <v>2.3934883720930231</v>
          </cell>
          <cell r="Q17">
            <v>1.6653488372093022</v>
          </cell>
          <cell r="S17">
            <v>18</v>
          </cell>
          <cell r="T17">
            <v>24</v>
          </cell>
          <cell r="U17">
            <v>0.75</v>
          </cell>
          <cell r="V17">
            <v>116000</v>
          </cell>
          <cell r="W17">
            <v>60000</v>
          </cell>
          <cell r="X17">
            <v>1.9333333333333333</v>
          </cell>
          <cell r="Y17">
            <v>1.3416666666666668</v>
          </cell>
          <cell r="AA17">
            <v>43</v>
          </cell>
          <cell r="AB17">
            <v>30</v>
          </cell>
          <cell r="AC17">
            <v>1.4333333333333333</v>
          </cell>
          <cell r="AD17">
            <v>165600</v>
          </cell>
          <cell r="AE17">
            <v>75000</v>
          </cell>
          <cell r="AF17">
            <v>2.2080000000000002</v>
          </cell>
          <cell r="AG17">
            <v>1.8206666666666669</v>
          </cell>
          <cell r="AI17">
            <v>52</v>
          </cell>
          <cell r="AJ17">
            <v>40</v>
          </cell>
          <cell r="AK17">
            <v>1.3</v>
          </cell>
          <cell r="AL17">
            <v>257800</v>
          </cell>
          <cell r="AM17">
            <v>100000</v>
          </cell>
          <cell r="AN17">
            <v>2.5779999999999998</v>
          </cell>
          <cell r="AO17">
            <v>1.9390000000000001</v>
          </cell>
          <cell r="AQ17">
            <v>33</v>
          </cell>
          <cell r="AR17">
            <v>46</v>
          </cell>
          <cell r="AS17">
            <v>0.71739130434782605</v>
          </cell>
          <cell r="AT17">
            <v>130200</v>
          </cell>
          <cell r="AU17">
            <v>115000</v>
          </cell>
          <cell r="AV17">
            <v>1.1321739130434783</v>
          </cell>
          <cell r="AW17">
            <v>0.9247826086956521</v>
          </cell>
          <cell r="AY17">
            <v>41</v>
          </cell>
          <cell r="AZ17">
            <v>54</v>
          </cell>
          <cell r="BA17">
            <v>0.7592592592592593</v>
          </cell>
          <cell r="BB17">
            <v>177400</v>
          </cell>
          <cell r="BC17">
            <v>135000</v>
          </cell>
          <cell r="BD17">
            <v>1.3140740740740742</v>
          </cell>
          <cell r="BE17">
            <v>1.0366666666666666</v>
          </cell>
          <cell r="BG17">
            <v>30</v>
          </cell>
          <cell r="BH17">
            <v>58</v>
          </cell>
          <cell r="BI17">
            <v>0.51724137931034486</v>
          </cell>
          <cell r="BJ17">
            <v>84400</v>
          </cell>
          <cell r="BK17">
            <v>145000</v>
          </cell>
          <cell r="BL17">
            <v>0.58206896551724141</v>
          </cell>
          <cell r="BM17">
            <v>0.54965517241379314</v>
          </cell>
          <cell r="BO17">
            <v>0</v>
          </cell>
          <cell r="BP17">
            <v>48</v>
          </cell>
          <cell r="BQ17">
            <v>0</v>
          </cell>
          <cell r="BR17">
            <v>0</v>
          </cell>
          <cell r="BS17">
            <v>120000</v>
          </cell>
        </row>
        <row r="18">
          <cell r="F18" t="str">
            <v>Ahmadov Agasif Shukur</v>
          </cell>
          <cell r="G18">
            <v>42857</v>
          </cell>
          <cell r="J18">
            <v>29</v>
          </cell>
          <cell r="K18">
            <v>6</v>
          </cell>
          <cell r="L18">
            <v>4.67741935483871</v>
          </cell>
          <cell r="M18">
            <v>1.2827586206896551</v>
          </cell>
          <cell r="N18">
            <v>31000</v>
          </cell>
          <cell r="O18">
            <v>11693.548387096775</v>
          </cell>
          <cell r="P18">
            <v>2.6510344827586207</v>
          </cell>
          <cell r="Q18">
            <v>1.9668965517241379</v>
          </cell>
          <cell r="R18">
            <v>58</v>
          </cell>
          <cell r="S18">
            <v>4</v>
          </cell>
          <cell r="T18">
            <v>8</v>
          </cell>
          <cell r="U18">
            <v>0.5</v>
          </cell>
          <cell r="V18">
            <v>32000</v>
          </cell>
          <cell r="W18">
            <v>20000</v>
          </cell>
          <cell r="X18">
            <v>1.6</v>
          </cell>
          <cell r="Y18">
            <v>1.05</v>
          </cell>
          <cell r="Z18">
            <v>89</v>
          </cell>
          <cell r="AA18">
            <v>15</v>
          </cell>
          <cell r="AB18">
            <v>10</v>
          </cell>
          <cell r="AC18">
            <v>1.5</v>
          </cell>
          <cell r="AD18">
            <v>42000</v>
          </cell>
          <cell r="AE18">
            <v>25000</v>
          </cell>
          <cell r="AF18">
            <v>1.68</v>
          </cell>
          <cell r="AG18">
            <v>1.5899999999999999</v>
          </cell>
          <cell r="AH18">
            <v>119</v>
          </cell>
          <cell r="AI18">
            <v>14</v>
          </cell>
          <cell r="AJ18">
            <v>12</v>
          </cell>
          <cell r="AK18">
            <v>1.1666666666666667</v>
          </cell>
          <cell r="AL18">
            <v>70600</v>
          </cell>
          <cell r="AM18">
            <v>30000</v>
          </cell>
          <cell r="AN18">
            <v>2.3533333333333335</v>
          </cell>
          <cell r="AO18">
            <v>1.7600000000000002</v>
          </cell>
          <cell r="AP18">
            <v>148</v>
          </cell>
          <cell r="AQ18">
            <v>7</v>
          </cell>
          <cell r="AR18">
            <v>12</v>
          </cell>
          <cell r="AS18">
            <v>0.58333333333333337</v>
          </cell>
          <cell r="AT18">
            <v>52000</v>
          </cell>
          <cell r="AU18">
            <v>30000</v>
          </cell>
          <cell r="AV18">
            <v>1.7333333333333334</v>
          </cell>
          <cell r="AW18">
            <v>1.1583333333333334</v>
          </cell>
          <cell r="AX18">
            <v>179</v>
          </cell>
          <cell r="AY18">
            <v>10</v>
          </cell>
          <cell r="AZ18">
            <v>12</v>
          </cell>
          <cell r="BA18">
            <v>0.83333333333333337</v>
          </cell>
          <cell r="BB18">
            <v>16900</v>
          </cell>
          <cell r="BC18">
            <v>30000</v>
          </cell>
          <cell r="BD18">
            <v>0.56333333333333335</v>
          </cell>
          <cell r="BE18">
            <v>0.69833333333333336</v>
          </cell>
          <cell r="BF18">
            <v>208</v>
          </cell>
          <cell r="BG18">
            <v>7</v>
          </cell>
          <cell r="BH18">
            <v>12</v>
          </cell>
          <cell r="BI18">
            <v>0.58333333333333337</v>
          </cell>
          <cell r="BJ18">
            <v>12800</v>
          </cell>
          <cell r="BK18">
            <v>30000</v>
          </cell>
          <cell r="BL18">
            <v>0.42666666666666669</v>
          </cell>
          <cell r="BM18">
            <v>0.505</v>
          </cell>
          <cell r="BN18">
            <v>239</v>
          </cell>
          <cell r="BO18">
            <v>0</v>
          </cell>
          <cell r="BP18">
            <v>12</v>
          </cell>
          <cell r="BQ18">
            <v>0</v>
          </cell>
          <cell r="BR18">
            <v>0</v>
          </cell>
          <cell r="BS18">
            <v>30000</v>
          </cell>
        </row>
        <row r="19">
          <cell r="F19" t="str">
            <v>Aliyev Vusal Avazaga</v>
          </cell>
          <cell r="G19">
            <v>42954</v>
          </cell>
          <cell r="AH19">
            <v>24</v>
          </cell>
          <cell r="AI19">
            <v>8</v>
          </cell>
          <cell r="AJ19">
            <v>4</v>
          </cell>
          <cell r="AK19">
            <v>2</v>
          </cell>
          <cell r="AL19">
            <v>39700</v>
          </cell>
          <cell r="AM19">
            <v>10000</v>
          </cell>
          <cell r="AN19">
            <v>3.97</v>
          </cell>
          <cell r="AO19">
            <v>2.9850000000000003</v>
          </cell>
          <cell r="AP19">
            <v>53</v>
          </cell>
          <cell r="AQ19">
            <v>10</v>
          </cell>
          <cell r="AR19">
            <v>8</v>
          </cell>
          <cell r="AS19">
            <v>1.25</v>
          </cell>
          <cell r="AT19">
            <v>18500</v>
          </cell>
          <cell r="AU19">
            <v>20000</v>
          </cell>
          <cell r="AV19">
            <v>0.92500000000000004</v>
          </cell>
          <cell r="AW19">
            <v>1.0874999999999999</v>
          </cell>
          <cell r="AX19">
            <v>84</v>
          </cell>
          <cell r="AY19">
            <v>11</v>
          </cell>
          <cell r="AZ19">
            <v>10</v>
          </cell>
          <cell r="BA19">
            <v>1.1000000000000001</v>
          </cell>
          <cell r="BB19">
            <v>38100</v>
          </cell>
          <cell r="BC19">
            <v>25000</v>
          </cell>
          <cell r="BD19">
            <v>1.524</v>
          </cell>
          <cell r="BE19">
            <v>1.3120000000000001</v>
          </cell>
          <cell r="BF19">
            <v>113</v>
          </cell>
          <cell r="BG19">
            <v>8</v>
          </cell>
          <cell r="BH19">
            <v>12</v>
          </cell>
          <cell r="BI19">
            <v>0.66666666666666663</v>
          </cell>
          <cell r="BJ19">
            <v>22000</v>
          </cell>
          <cell r="BK19">
            <v>30000</v>
          </cell>
          <cell r="BL19">
            <v>0.73333333333333328</v>
          </cell>
          <cell r="BM19">
            <v>0.7</v>
          </cell>
          <cell r="BN19">
            <v>144</v>
          </cell>
          <cell r="BO19">
            <v>0</v>
          </cell>
          <cell r="BP19">
            <v>12</v>
          </cell>
          <cell r="BQ19">
            <v>0</v>
          </cell>
          <cell r="BR19">
            <v>0</v>
          </cell>
          <cell r="BS19">
            <v>30000</v>
          </cell>
        </row>
        <row r="20">
          <cell r="F20" t="str">
            <v>Aliyev Subhan Akif</v>
          </cell>
          <cell r="G20">
            <v>42996</v>
          </cell>
          <cell r="AP20">
            <v>12</v>
          </cell>
          <cell r="AQ20">
            <v>1</v>
          </cell>
          <cell r="AR20">
            <v>2</v>
          </cell>
          <cell r="AS20">
            <v>0.5</v>
          </cell>
          <cell r="AT20">
            <v>4000</v>
          </cell>
          <cell r="AU20">
            <v>5000</v>
          </cell>
          <cell r="AV20">
            <v>0.8</v>
          </cell>
          <cell r="AW20">
            <v>0.65</v>
          </cell>
          <cell r="AX20">
            <v>43</v>
          </cell>
          <cell r="AY20">
            <v>4</v>
          </cell>
          <cell r="AZ20">
            <v>8</v>
          </cell>
          <cell r="BA20">
            <v>0.5</v>
          </cell>
          <cell r="BB20">
            <v>14500</v>
          </cell>
          <cell r="BC20">
            <v>20000</v>
          </cell>
          <cell r="BD20">
            <v>0.72499999999999998</v>
          </cell>
          <cell r="BE20">
            <v>0.61250000000000004</v>
          </cell>
          <cell r="BF20">
            <v>72</v>
          </cell>
          <cell r="BG20">
            <v>2</v>
          </cell>
          <cell r="BH20">
            <v>10</v>
          </cell>
          <cell r="BI20">
            <v>0.2</v>
          </cell>
          <cell r="BJ20">
            <v>6500</v>
          </cell>
          <cell r="BK20">
            <v>25000</v>
          </cell>
          <cell r="BL20">
            <v>0.26</v>
          </cell>
          <cell r="BM20">
            <v>0.23</v>
          </cell>
          <cell r="BO20">
            <v>0</v>
          </cell>
          <cell r="BP20">
            <v>0</v>
          </cell>
          <cell r="BQ20" t="e">
            <v>#DIV/0!</v>
          </cell>
          <cell r="BR20">
            <v>0</v>
          </cell>
          <cell r="BS20">
            <v>0</v>
          </cell>
        </row>
        <row r="21">
          <cell r="F21" t="str">
            <v>Mehtiyev Nizami Telman</v>
          </cell>
          <cell r="G21">
            <v>42860</v>
          </cell>
          <cell r="J21">
            <v>26</v>
          </cell>
          <cell r="K21">
            <v>4</v>
          </cell>
          <cell r="L21">
            <v>4.193548387096774</v>
          </cell>
          <cell r="M21">
            <v>0.9538461538461539</v>
          </cell>
          <cell r="N21">
            <v>18500</v>
          </cell>
          <cell r="O21">
            <v>10483.870967741936</v>
          </cell>
          <cell r="P21">
            <v>1.7646153846153847</v>
          </cell>
          <cell r="Q21">
            <v>1.3592307692307692</v>
          </cell>
          <cell r="R21">
            <v>55</v>
          </cell>
          <cell r="S21">
            <v>5</v>
          </cell>
          <cell r="T21">
            <v>8</v>
          </cell>
          <cell r="U21">
            <v>0.625</v>
          </cell>
          <cell r="V21">
            <v>19000</v>
          </cell>
          <cell r="W21">
            <v>20000</v>
          </cell>
          <cell r="X21">
            <v>0.95</v>
          </cell>
          <cell r="Y21">
            <v>0.78749999999999998</v>
          </cell>
          <cell r="Z21">
            <v>86</v>
          </cell>
          <cell r="AA21">
            <v>11</v>
          </cell>
          <cell r="AB21">
            <v>10</v>
          </cell>
          <cell r="AC21">
            <v>1.1000000000000001</v>
          </cell>
          <cell r="AD21">
            <v>37200</v>
          </cell>
          <cell r="AE21">
            <v>25000</v>
          </cell>
          <cell r="AF21">
            <v>1.488</v>
          </cell>
          <cell r="AG21">
            <v>1.294</v>
          </cell>
          <cell r="AH21">
            <v>116</v>
          </cell>
          <cell r="AI21">
            <v>9</v>
          </cell>
          <cell r="AJ21">
            <v>12</v>
          </cell>
          <cell r="AK21">
            <v>0.75</v>
          </cell>
          <cell r="AL21">
            <v>25500</v>
          </cell>
          <cell r="AM21">
            <v>30000</v>
          </cell>
          <cell r="AN21">
            <v>0.85</v>
          </cell>
          <cell r="AO21">
            <v>0.8</v>
          </cell>
          <cell r="AP21">
            <v>145</v>
          </cell>
          <cell r="AQ21">
            <v>8</v>
          </cell>
          <cell r="AR21">
            <v>12</v>
          </cell>
          <cell r="AS21">
            <v>0.66666666666666663</v>
          </cell>
          <cell r="AT21">
            <v>25000</v>
          </cell>
          <cell r="AU21">
            <v>30000</v>
          </cell>
          <cell r="AV21">
            <v>0.83333333333333337</v>
          </cell>
          <cell r="AW21">
            <v>0.75</v>
          </cell>
          <cell r="AX21">
            <v>176</v>
          </cell>
          <cell r="AY21">
            <v>7</v>
          </cell>
          <cell r="AZ21">
            <v>12</v>
          </cell>
          <cell r="BA21">
            <v>0.58333333333333337</v>
          </cell>
          <cell r="BB21">
            <v>27500</v>
          </cell>
          <cell r="BC21">
            <v>30000</v>
          </cell>
          <cell r="BD21">
            <v>0.91666666666666663</v>
          </cell>
          <cell r="BE21">
            <v>0.75</v>
          </cell>
          <cell r="BF21">
            <v>205</v>
          </cell>
          <cell r="BG21">
            <v>4</v>
          </cell>
          <cell r="BH21">
            <v>12</v>
          </cell>
          <cell r="BI21">
            <v>0.33333333333333331</v>
          </cell>
          <cell r="BJ21">
            <v>8100</v>
          </cell>
          <cell r="BK21">
            <v>30000</v>
          </cell>
          <cell r="BL21">
            <v>0.27</v>
          </cell>
          <cell r="BM21">
            <v>0.30166666666666664</v>
          </cell>
          <cell r="BN21">
            <v>236</v>
          </cell>
          <cell r="BO21">
            <v>0</v>
          </cell>
          <cell r="BP21">
            <v>12</v>
          </cell>
          <cell r="BQ21">
            <v>0</v>
          </cell>
          <cell r="BR21">
            <v>0</v>
          </cell>
          <cell r="BS21">
            <v>30000</v>
          </cell>
        </row>
        <row r="22">
          <cell r="F22" t="str">
            <v>Valiyev Niyazi Nazim</v>
          </cell>
          <cell r="G22">
            <v>42046</v>
          </cell>
          <cell r="H22">
            <v>1</v>
          </cell>
          <cell r="I22">
            <v>20000</v>
          </cell>
          <cell r="J22">
            <v>830</v>
          </cell>
          <cell r="K22">
            <v>3</v>
          </cell>
          <cell r="L22">
            <v>5</v>
          </cell>
          <cell r="M22">
            <v>0.6</v>
          </cell>
          <cell r="N22">
            <v>33500</v>
          </cell>
          <cell r="O22">
            <v>12500</v>
          </cell>
          <cell r="P22">
            <v>2.68</v>
          </cell>
          <cell r="Q22">
            <v>1.6400000000000001</v>
          </cell>
          <cell r="R22">
            <v>859</v>
          </cell>
          <cell r="S22">
            <v>9</v>
          </cell>
          <cell r="T22">
            <v>8</v>
          </cell>
          <cell r="U22">
            <v>1.125</v>
          </cell>
          <cell r="V22">
            <v>65000</v>
          </cell>
          <cell r="W22">
            <v>20000</v>
          </cell>
          <cell r="X22">
            <v>3.25</v>
          </cell>
          <cell r="Y22">
            <v>2.1875</v>
          </cell>
          <cell r="Z22">
            <v>890</v>
          </cell>
          <cell r="AA22">
            <v>17</v>
          </cell>
          <cell r="AB22">
            <v>10</v>
          </cell>
          <cell r="AC22">
            <v>1.7</v>
          </cell>
          <cell r="AD22">
            <v>86400</v>
          </cell>
          <cell r="AE22">
            <v>25000</v>
          </cell>
          <cell r="AF22">
            <v>3.456</v>
          </cell>
          <cell r="AG22">
            <v>2.5779999999999998</v>
          </cell>
          <cell r="AH22">
            <v>920</v>
          </cell>
          <cell r="AI22">
            <v>21</v>
          </cell>
          <cell r="AJ22">
            <v>12</v>
          </cell>
          <cell r="AK22">
            <v>1.75</v>
          </cell>
          <cell r="AL22">
            <v>122000</v>
          </cell>
          <cell r="AM22">
            <v>30000</v>
          </cell>
          <cell r="AN22">
            <v>4.0666666666666664</v>
          </cell>
          <cell r="AO22">
            <v>2.9083333333333332</v>
          </cell>
          <cell r="AP22">
            <v>949</v>
          </cell>
          <cell r="AQ22">
            <v>7</v>
          </cell>
          <cell r="AR22">
            <v>12</v>
          </cell>
          <cell r="AS22">
            <v>0.58333333333333337</v>
          </cell>
          <cell r="AT22">
            <v>30700</v>
          </cell>
          <cell r="AU22">
            <v>30000</v>
          </cell>
          <cell r="AV22">
            <v>1.0233333333333334</v>
          </cell>
          <cell r="AW22">
            <v>0.80333333333333345</v>
          </cell>
          <cell r="AX22">
            <v>980</v>
          </cell>
          <cell r="AY22">
            <v>9</v>
          </cell>
          <cell r="AZ22">
            <v>12</v>
          </cell>
          <cell r="BA22">
            <v>0.75</v>
          </cell>
          <cell r="BB22">
            <v>80400</v>
          </cell>
          <cell r="BC22">
            <v>30000</v>
          </cell>
          <cell r="BD22">
            <v>2.68</v>
          </cell>
          <cell r="BE22">
            <v>1.7150000000000001</v>
          </cell>
          <cell r="BF22">
            <v>1009</v>
          </cell>
          <cell r="BG22">
            <v>9</v>
          </cell>
          <cell r="BH22">
            <v>12</v>
          </cell>
          <cell r="BI22">
            <v>0.75</v>
          </cell>
          <cell r="BJ22">
            <v>35000</v>
          </cell>
          <cell r="BK22">
            <v>30000</v>
          </cell>
          <cell r="BL22">
            <v>1.1666666666666667</v>
          </cell>
          <cell r="BM22">
            <v>0.95833333333333337</v>
          </cell>
          <cell r="BN22">
            <v>1040</v>
          </cell>
          <cell r="BO22">
            <v>0</v>
          </cell>
          <cell r="BP22">
            <v>12</v>
          </cell>
          <cell r="BQ22">
            <v>0</v>
          </cell>
          <cell r="BR22">
            <v>0</v>
          </cell>
          <cell r="BS22">
            <v>30000</v>
          </cell>
        </row>
        <row r="23">
          <cell r="F23" t="str">
            <v>  MEMAR</v>
          </cell>
          <cell r="K23">
            <v>6</v>
          </cell>
          <cell r="L23">
            <v>4.5161290322580641</v>
          </cell>
          <cell r="M23">
            <v>1.3285714285714287</v>
          </cell>
          <cell r="N23">
            <v>33000</v>
          </cell>
          <cell r="O23">
            <v>11290.322580645163</v>
          </cell>
          <cell r="P23">
            <v>2.9228571428571426</v>
          </cell>
          <cell r="Q23">
            <v>2.1257142857142854</v>
          </cell>
          <cell r="S23">
            <v>4</v>
          </cell>
          <cell r="T23">
            <v>8</v>
          </cell>
          <cell r="U23">
            <v>0.5</v>
          </cell>
          <cell r="V23">
            <v>21500</v>
          </cell>
          <cell r="W23">
            <v>20000</v>
          </cell>
          <cell r="X23">
            <v>1.075</v>
          </cell>
          <cell r="Y23">
            <v>0.78749999999999998</v>
          </cell>
          <cell r="AA23">
            <v>11</v>
          </cell>
          <cell r="AB23">
            <v>10</v>
          </cell>
          <cell r="AC23">
            <v>1.1000000000000001</v>
          </cell>
          <cell r="AD23">
            <v>47300</v>
          </cell>
          <cell r="AE23">
            <v>25000</v>
          </cell>
          <cell r="AF23">
            <v>1.8919999999999999</v>
          </cell>
          <cell r="AG23">
            <v>1.496</v>
          </cell>
          <cell r="AI23">
            <v>14</v>
          </cell>
          <cell r="AJ23">
            <v>12</v>
          </cell>
          <cell r="AK23">
            <v>1.1666666666666667</v>
          </cell>
          <cell r="AL23">
            <v>130000</v>
          </cell>
          <cell r="AM23">
            <v>30000</v>
          </cell>
          <cell r="AN23">
            <v>4.333333333333333</v>
          </cell>
          <cell r="AO23">
            <v>2.75</v>
          </cell>
          <cell r="AQ23">
            <v>7</v>
          </cell>
          <cell r="AR23">
            <v>12</v>
          </cell>
          <cell r="AS23">
            <v>0.58333333333333337</v>
          </cell>
          <cell r="AT23">
            <v>54000</v>
          </cell>
          <cell r="AU23">
            <v>30000</v>
          </cell>
          <cell r="AV23">
            <v>1.8</v>
          </cell>
          <cell r="AW23">
            <v>1.1916666666666667</v>
          </cell>
          <cell r="AY23">
            <v>26</v>
          </cell>
          <cell r="AZ23">
            <v>12</v>
          </cell>
          <cell r="BA23">
            <v>2.1666666666666665</v>
          </cell>
          <cell r="BB23">
            <v>122800</v>
          </cell>
          <cell r="BC23">
            <v>30000</v>
          </cell>
          <cell r="BD23">
            <v>4.0933333333333337</v>
          </cell>
          <cell r="BE23">
            <v>3.13</v>
          </cell>
          <cell r="BG23">
            <v>3</v>
          </cell>
          <cell r="BH23">
            <v>12</v>
          </cell>
          <cell r="BI23">
            <v>0.25</v>
          </cell>
          <cell r="BJ23">
            <v>42000</v>
          </cell>
          <cell r="BK23">
            <v>30000</v>
          </cell>
          <cell r="BL23">
            <v>1.4</v>
          </cell>
          <cell r="BM23">
            <v>0.82499999999999996</v>
          </cell>
          <cell r="BO23">
            <v>0</v>
          </cell>
          <cell r="BP23">
            <v>12</v>
          </cell>
          <cell r="BQ23">
            <v>0</v>
          </cell>
          <cell r="BR23">
            <v>0</v>
          </cell>
          <cell r="BS23">
            <v>30000</v>
          </cell>
        </row>
        <row r="24">
          <cell r="F24" t="str">
            <v>Hamidov Tarlan Abdulhamid</v>
          </cell>
          <cell r="G24">
            <v>42858</v>
          </cell>
          <cell r="J24">
            <v>28</v>
          </cell>
          <cell r="K24">
            <v>6</v>
          </cell>
          <cell r="L24">
            <v>4.5161290322580641</v>
          </cell>
          <cell r="M24">
            <v>1.3285714285714287</v>
          </cell>
          <cell r="N24">
            <v>33000</v>
          </cell>
          <cell r="O24">
            <v>11290.322580645163</v>
          </cell>
          <cell r="P24">
            <v>2.9228571428571426</v>
          </cell>
          <cell r="Q24">
            <v>2.1257142857142854</v>
          </cell>
          <cell r="R24">
            <v>57</v>
          </cell>
          <cell r="S24">
            <v>4</v>
          </cell>
          <cell r="T24">
            <v>8</v>
          </cell>
          <cell r="U24">
            <v>0.5</v>
          </cell>
          <cell r="V24">
            <v>21500</v>
          </cell>
          <cell r="W24">
            <v>20000</v>
          </cell>
          <cell r="X24">
            <v>1.075</v>
          </cell>
          <cell r="Y24">
            <v>0.78749999999999998</v>
          </cell>
          <cell r="Z24">
            <v>88</v>
          </cell>
          <cell r="AA24">
            <v>11</v>
          </cell>
          <cell r="AB24">
            <v>10</v>
          </cell>
          <cell r="AC24">
            <v>1.1000000000000001</v>
          </cell>
          <cell r="AD24">
            <v>47300</v>
          </cell>
          <cell r="AE24">
            <v>25000</v>
          </cell>
          <cell r="AF24">
            <v>1.8919999999999999</v>
          </cell>
          <cell r="AG24">
            <v>1.496</v>
          </cell>
          <cell r="AH24">
            <v>118</v>
          </cell>
          <cell r="AI24">
            <v>14</v>
          </cell>
          <cell r="AJ24">
            <v>12</v>
          </cell>
          <cell r="AK24">
            <v>1.1666666666666667</v>
          </cell>
          <cell r="AL24">
            <v>130000</v>
          </cell>
          <cell r="AM24">
            <v>30000</v>
          </cell>
          <cell r="AN24">
            <v>4.333333333333333</v>
          </cell>
          <cell r="AO24">
            <v>2.75</v>
          </cell>
          <cell r="AP24">
            <v>147</v>
          </cell>
          <cell r="AQ24">
            <v>7</v>
          </cell>
          <cell r="AR24">
            <v>12</v>
          </cell>
          <cell r="AS24">
            <v>0.58333333333333337</v>
          </cell>
          <cell r="AT24">
            <v>54000</v>
          </cell>
          <cell r="AU24">
            <v>30000</v>
          </cell>
          <cell r="AV24">
            <v>1.8</v>
          </cell>
          <cell r="AW24">
            <v>1.1916666666666667</v>
          </cell>
          <cell r="AX24">
            <v>178</v>
          </cell>
          <cell r="AY24">
            <v>26</v>
          </cell>
          <cell r="AZ24">
            <v>12</v>
          </cell>
          <cell r="BA24">
            <v>2.1666666666666665</v>
          </cell>
          <cell r="BB24">
            <v>122800</v>
          </cell>
          <cell r="BC24">
            <v>30000</v>
          </cell>
          <cell r="BD24">
            <v>4.0933333333333337</v>
          </cell>
          <cell r="BE24">
            <v>3.13</v>
          </cell>
          <cell r="BF24">
            <v>207</v>
          </cell>
          <cell r="BG24">
            <v>3</v>
          </cell>
          <cell r="BH24">
            <v>12</v>
          </cell>
          <cell r="BI24">
            <v>0.25</v>
          </cell>
          <cell r="BJ24">
            <v>42000</v>
          </cell>
          <cell r="BK24">
            <v>30000</v>
          </cell>
          <cell r="BL24">
            <v>1.4</v>
          </cell>
          <cell r="BM24">
            <v>0.82499999999999996</v>
          </cell>
          <cell r="BN24">
            <v>238</v>
          </cell>
          <cell r="BO24">
            <v>0</v>
          </cell>
          <cell r="BP24">
            <v>12</v>
          </cell>
          <cell r="BQ24">
            <v>0</v>
          </cell>
          <cell r="BR24">
            <v>0</v>
          </cell>
          <cell r="BS24">
            <v>30000</v>
          </cell>
        </row>
        <row r="25">
          <cell r="F25" t="str">
            <v>  NARIMANOV</v>
          </cell>
          <cell r="K25">
            <v>4</v>
          </cell>
          <cell r="L25">
            <v>4.67741935483871</v>
          </cell>
          <cell r="M25">
            <v>0.85517241379310338</v>
          </cell>
          <cell r="N25">
            <v>8000</v>
          </cell>
          <cell r="O25">
            <v>11693.548387096775</v>
          </cell>
          <cell r="P25">
            <v>0.68413793103448273</v>
          </cell>
          <cell r="Q25">
            <v>0.769655172413793</v>
          </cell>
          <cell r="S25">
            <v>2</v>
          </cell>
          <cell r="T25">
            <v>8</v>
          </cell>
          <cell r="U25">
            <v>0.25</v>
          </cell>
          <cell r="V25">
            <v>4000</v>
          </cell>
          <cell r="W25">
            <v>20000</v>
          </cell>
          <cell r="X25">
            <v>0.2</v>
          </cell>
          <cell r="Y25">
            <v>0.22500000000000001</v>
          </cell>
          <cell r="AA25">
            <v>3</v>
          </cell>
          <cell r="AB25">
            <v>10</v>
          </cell>
          <cell r="AC25">
            <v>0.3</v>
          </cell>
          <cell r="AD25">
            <v>9000</v>
          </cell>
          <cell r="AE25">
            <v>25000</v>
          </cell>
          <cell r="AF25">
            <v>0.36</v>
          </cell>
          <cell r="AG25">
            <v>0.32999999999999996</v>
          </cell>
          <cell r="AI25">
            <v>5</v>
          </cell>
          <cell r="AJ25">
            <v>12</v>
          </cell>
          <cell r="AK25">
            <v>0.41666666666666669</v>
          </cell>
          <cell r="AL25">
            <v>45000</v>
          </cell>
          <cell r="AM25">
            <v>30000</v>
          </cell>
          <cell r="AN25">
            <v>1.5</v>
          </cell>
          <cell r="AO25">
            <v>0.95833333333333337</v>
          </cell>
          <cell r="AQ25">
            <v>2</v>
          </cell>
          <cell r="AR25">
            <v>12</v>
          </cell>
          <cell r="AS25">
            <v>0.16666666666666666</v>
          </cell>
          <cell r="AT25">
            <v>22000</v>
          </cell>
          <cell r="AU25">
            <v>30000</v>
          </cell>
          <cell r="AV25">
            <v>0.73333333333333328</v>
          </cell>
          <cell r="AW25">
            <v>0.44999999999999996</v>
          </cell>
          <cell r="AY25">
            <v>1</v>
          </cell>
          <cell r="AZ25">
            <v>12</v>
          </cell>
          <cell r="BA25">
            <v>8.3333333333333329E-2</v>
          </cell>
          <cell r="BB25">
            <v>15000</v>
          </cell>
          <cell r="BC25">
            <v>30000</v>
          </cell>
          <cell r="BD25">
            <v>0.5</v>
          </cell>
          <cell r="BE25">
            <v>0.29166666666666669</v>
          </cell>
          <cell r="BG25">
            <v>4</v>
          </cell>
          <cell r="BH25">
            <v>2.333333333333333</v>
          </cell>
          <cell r="BI25">
            <v>1.7142857142857144</v>
          </cell>
          <cell r="BJ25">
            <v>11500</v>
          </cell>
          <cell r="BK25">
            <v>5833.3333333333339</v>
          </cell>
          <cell r="BL25">
            <v>1.9714285714285713</v>
          </cell>
          <cell r="BM25">
            <v>1.842857142857143</v>
          </cell>
          <cell r="BO25">
            <v>0</v>
          </cell>
          <cell r="BP25">
            <v>8</v>
          </cell>
          <cell r="BQ25">
            <v>0</v>
          </cell>
          <cell r="BR25">
            <v>0</v>
          </cell>
          <cell r="BS25">
            <v>20000</v>
          </cell>
        </row>
        <row r="26">
          <cell r="F26" t="str">
            <v>Aliyev Orxan Natiq</v>
          </cell>
          <cell r="G26">
            <v>42857</v>
          </cell>
          <cell r="J26">
            <v>29</v>
          </cell>
          <cell r="K26">
            <v>4</v>
          </cell>
          <cell r="L26">
            <v>4.67741935483871</v>
          </cell>
          <cell r="M26">
            <v>0.85517241379310338</v>
          </cell>
          <cell r="N26">
            <v>8000</v>
          </cell>
          <cell r="O26">
            <v>11693.548387096775</v>
          </cell>
          <cell r="P26">
            <v>0.68413793103448273</v>
          </cell>
          <cell r="Q26">
            <v>0.769655172413793</v>
          </cell>
          <cell r="R26">
            <v>58</v>
          </cell>
          <cell r="S26">
            <v>2</v>
          </cell>
          <cell r="T26">
            <v>8</v>
          </cell>
          <cell r="U26">
            <v>0.25</v>
          </cell>
          <cell r="V26">
            <v>4000</v>
          </cell>
          <cell r="W26">
            <v>20000</v>
          </cell>
          <cell r="X26">
            <v>0.2</v>
          </cell>
          <cell r="Y26">
            <v>0.22500000000000001</v>
          </cell>
          <cell r="Z26">
            <v>89</v>
          </cell>
          <cell r="AA26">
            <v>3</v>
          </cell>
          <cell r="AB26">
            <v>10</v>
          </cell>
          <cell r="AC26">
            <v>0.3</v>
          </cell>
          <cell r="AD26">
            <v>9000</v>
          </cell>
          <cell r="AE26">
            <v>25000</v>
          </cell>
          <cell r="AF26">
            <v>0.36</v>
          </cell>
          <cell r="AG26">
            <v>0.32999999999999996</v>
          </cell>
          <cell r="AH26">
            <v>119</v>
          </cell>
          <cell r="AI26">
            <v>5</v>
          </cell>
          <cell r="AJ26">
            <v>12</v>
          </cell>
          <cell r="AK26">
            <v>0.41666666666666669</v>
          </cell>
          <cell r="AL26">
            <v>45000</v>
          </cell>
          <cell r="AM26">
            <v>30000</v>
          </cell>
          <cell r="AN26">
            <v>1.5</v>
          </cell>
          <cell r="AO26">
            <v>0.95833333333333337</v>
          </cell>
          <cell r="AP26">
            <v>148</v>
          </cell>
          <cell r="AQ26">
            <v>2</v>
          </cell>
          <cell r="AR26">
            <v>12</v>
          </cell>
          <cell r="AS26">
            <v>0.16666666666666666</v>
          </cell>
          <cell r="AT26">
            <v>22000</v>
          </cell>
          <cell r="AU26">
            <v>30000</v>
          </cell>
          <cell r="AV26">
            <v>0.73333333333333328</v>
          </cell>
          <cell r="AW26">
            <v>0.44999999999999996</v>
          </cell>
          <cell r="AX26">
            <v>179</v>
          </cell>
          <cell r="AY26">
            <v>1</v>
          </cell>
          <cell r="AZ26">
            <v>12</v>
          </cell>
          <cell r="BA26">
            <v>8.3333333333333329E-2</v>
          </cell>
          <cell r="BB26">
            <v>15000</v>
          </cell>
          <cell r="BC26">
            <v>30000</v>
          </cell>
          <cell r="BD26">
            <v>0.5</v>
          </cell>
          <cell r="BE26">
            <v>0.29166666666666669</v>
          </cell>
          <cell r="BH26">
            <v>0</v>
          </cell>
          <cell r="BI26">
            <v>0</v>
          </cell>
          <cell r="BJ26">
            <v>0</v>
          </cell>
          <cell r="BK26">
            <v>0</v>
          </cell>
          <cell r="BL26">
            <v>0</v>
          </cell>
          <cell r="BM26">
            <v>0</v>
          </cell>
          <cell r="BN26">
            <v>0</v>
          </cell>
          <cell r="BO26">
            <v>0</v>
          </cell>
          <cell r="BP26">
            <v>0</v>
          </cell>
          <cell r="BQ26">
            <v>0</v>
          </cell>
          <cell r="BR26">
            <v>0</v>
          </cell>
          <cell r="BS26">
            <v>0</v>
          </cell>
        </row>
        <row r="27">
          <cell r="F27" t="str">
            <v xml:space="preserve">Hasanov Elsad Ayaz </v>
          </cell>
          <cell r="G27">
            <v>43045</v>
          </cell>
          <cell r="BF27">
            <v>24</v>
          </cell>
          <cell r="BG27">
            <v>4</v>
          </cell>
          <cell r="BH27">
            <v>2.333333333333333</v>
          </cell>
          <cell r="BI27">
            <v>1.7142857142857144</v>
          </cell>
          <cell r="BJ27">
            <v>11500</v>
          </cell>
          <cell r="BK27">
            <v>5833.3333333333339</v>
          </cell>
          <cell r="BL27">
            <v>1.9714285714285713</v>
          </cell>
          <cell r="BM27">
            <v>1.842857142857143</v>
          </cell>
          <cell r="BN27">
            <v>55</v>
          </cell>
          <cell r="BO27">
            <v>0</v>
          </cell>
          <cell r="BP27">
            <v>8</v>
          </cell>
          <cell r="BQ27">
            <v>0</v>
          </cell>
          <cell r="BR27">
            <v>0</v>
          </cell>
          <cell r="BS27">
            <v>20000</v>
          </cell>
        </row>
        <row r="28">
          <cell r="F28" t="str">
            <v>  NASIMI</v>
          </cell>
          <cell r="H28">
            <v>3</v>
          </cell>
          <cell r="I28">
            <v>9000</v>
          </cell>
          <cell r="K28">
            <v>2</v>
          </cell>
          <cell r="L28">
            <v>8.7096774193548381</v>
          </cell>
          <cell r="M28">
            <v>0.22962962962962966</v>
          </cell>
          <cell r="N28">
            <v>28500</v>
          </cell>
          <cell r="O28">
            <v>21774.193548387098</v>
          </cell>
          <cell r="P28">
            <v>1.3088888888888888</v>
          </cell>
          <cell r="Q28">
            <v>0.7692592592592592</v>
          </cell>
          <cell r="S28">
            <v>11</v>
          </cell>
          <cell r="T28">
            <v>16</v>
          </cell>
          <cell r="U28">
            <v>0.6875</v>
          </cell>
          <cell r="V28">
            <v>41000</v>
          </cell>
          <cell r="W28">
            <v>40000</v>
          </cell>
          <cell r="X28">
            <v>1.0249999999999999</v>
          </cell>
          <cell r="Y28">
            <v>0.85624999999999996</v>
          </cell>
          <cell r="AA28">
            <v>13</v>
          </cell>
          <cell r="AB28">
            <v>20</v>
          </cell>
          <cell r="AC28">
            <v>0.65</v>
          </cell>
          <cell r="AD28">
            <v>62500</v>
          </cell>
          <cell r="AE28">
            <v>50000</v>
          </cell>
          <cell r="AF28">
            <v>1.25</v>
          </cell>
          <cell r="AG28">
            <v>0.95</v>
          </cell>
          <cell r="AI28">
            <v>15</v>
          </cell>
          <cell r="AJ28">
            <v>24</v>
          </cell>
          <cell r="AK28">
            <v>0.625</v>
          </cell>
          <cell r="AL28">
            <v>91800</v>
          </cell>
          <cell r="AM28">
            <v>60000</v>
          </cell>
          <cell r="AN28">
            <v>1.53</v>
          </cell>
          <cell r="AO28">
            <v>1.0775000000000001</v>
          </cell>
          <cell r="AQ28">
            <v>12</v>
          </cell>
          <cell r="AR28">
            <v>12</v>
          </cell>
          <cell r="AS28">
            <v>1</v>
          </cell>
          <cell r="AT28">
            <v>69050</v>
          </cell>
          <cell r="AU28">
            <v>30000</v>
          </cell>
          <cell r="AV28">
            <v>2.3016666666666667</v>
          </cell>
          <cell r="AW28">
            <v>1.6508333333333334</v>
          </cell>
          <cell r="AY28">
            <v>14</v>
          </cell>
          <cell r="AZ28">
            <v>16.333333333333332</v>
          </cell>
          <cell r="BA28">
            <v>0.85714285714285721</v>
          </cell>
          <cell r="BB28">
            <v>86000</v>
          </cell>
          <cell r="BC28">
            <v>40833.333333333336</v>
          </cell>
          <cell r="BD28">
            <v>2.1061224489795918</v>
          </cell>
          <cell r="BE28">
            <v>1.4816326530612245</v>
          </cell>
          <cell r="BG28">
            <v>17</v>
          </cell>
          <cell r="BH28">
            <v>20</v>
          </cell>
          <cell r="BI28">
            <v>0.85</v>
          </cell>
          <cell r="BJ28">
            <v>145500</v>
          </cell>
          <cell r="BK28">
            <v>50000</v>
          </cell>
          <cell r="BL28">
            <v>2.91</v>
          </cell>
          <cell r="BM28">
            <v>1.8800000000000001</v>
          </cell>
          <cell r="BO28">
            <v>0</v>
          </cell>
          <cell r="BP28">
            <v>22</v>
          </cell>
          <cell r="BQ28">
            <v>0</v>
          </cell>
          <cell r="BR28">
            <v>0</v>
          </cell>
          <cell r="BS28">
            <v>55000</v>
          </cell>
        </row>
        <row r="29">
          <cell r="F29" t="str">
            <v>Aliyev Eldaniz Humbat</v>
          </cell>
          <cell r="G29">
            <v>41548</v>
          </cell>
          <cell r="H29">
            <v>3</v>
          </cell>
          <cell r="I29">
            <v>9000</v>
          </cell>
          <cell r="J29">
            <v>1320</v>
          </cell>
          <cell r="L29">
            <v>5</v>
          </cell>
          <cell r="M29">
            <v>0</v>
          </cell>
          <cell r="O29">
            <v>12500</v>
          </cell>
          <cell r="P29">
            <v>0</v>
          </cell>
          <cell r="Q29">
            <v>0</v>
          </cell>
          <cell r="R29">
            <v>1349</v>
          </cell>
          <cell r="S29">
            <v>3</v>
          </cell>
          <cell r="T29">
            <v>8</v>
          </cell>
          <cell r="U29">
            <v>0.375</v>
          </cell>
          <cell r="V29">
            <v>15000</v>
          </cell>
          <cell r="W29">
            <v>20000</v>
          </cell>
          <cell r="X29">
            <v>0.75</v>
          </cell>
          <cell r="Y29">
            <v>0.5625</v>
          </cell>
          <cell r="Z29">
            <v>1380</v>
          </cell>
          <cell r="AA29">
            <v>1</v>
          </cell>
          <cell r="AB29">
            <v>10</v>
          </cell>
          <cell r="AC29">
            <v>0.1</v>
          </cell>
          <cell r="AD29">
            <v>8000</v>
          </cell>
          <cell r="AE29">
            <v>25000</v>
          </cell>
          <cell r="AF29">
            <v>0.32</v>
          </cell>
          <cell r="AG29">
            <v>0.21000000000000002</v>
          </cell>
          <cell r="AH29">
            <v>1410</v>
          </cell>
          <cell r="AI29">
            <v>0</v>
          </cell>
          <cell r="AJ29">
            <v>12</v>
          </cell>
          <cell r="AK29">
            <v>0</v>
          </cell>
          <cell r="AL29">
            <v>0</v>
          </cell>
          <cell r="AM29">
            <v>30000</v>
          </cell>
          <cell r="AN29">
            <v>0</v>
          </cell>
          <cell r="AO29">
            <v>0</v>
          </cell>
        </row>
        <row r="30">
          <cell r="F30" t="str">
            <v>Quliyev Ziyad Ramil</v>
          </cell>
          <cell r="G30">
            <v>43013</v>
          </cell>
          <cell r="AX30">
            <v>26</v>
          </cell>
          <cell r="AY30">
            <v>2</v>
          </cell>
          <cell r="AZ30">
            <v>4.333333333333333</v>
          </cell>
          <cell r="BA30">
            <v>0.46153846153846156</v>
          </cell>
          <cell r="BB30">
            <v>13000</v>
          </cell>
          <cell r="BC30">
            <v>10833.333333333334</v>
          </cell>
          <cell r="BD30">
            <v>1.2</v>
          </cell>
          <cell r="BE30">
            <v>0.8307692307692307</v>
          </cell>
          <cell r="BF30">
            <v>55</v>
          </cell>
          <cell r="BG30">
            <v>4</v>
          </cell>
          <cell r="BH30">
            <v>8</v>
          </cell>
          <cell r="BI30">
            <v>0.5</v>
          </cell>
          <cell r="BJ30">
            <v>31000</v>
          </cell>
          <cell r="BK30">
            <v>20000</v>
          </cell>
          <cell r="BL30">
            <v>1.55</v>
          </cell>
          <cell r="BM30">
            <v>1.0249999999999999</v>
          </cell>
          <cell r="BN30">
            <v>86</v>
          </cell>
          <cell r="BO30">
            <v>0</v>
          </cell>
          <cell r="BP30">
            <v>10</v>
          </cell>
          <cell r="BQ30">
            <v>0</v>
          </cell>
          <cell r="BR30">
            <v>0</v>
          </cell>
          <cell r="BS30">
            <v>25000</v>
          </cell>
        </row>
        <row r="31">
          <cell r="F31" t="str">
            <v>Musayev Qalib Rauf</v>
          </cell>
          <cell r="G31">
            <v>42863</v>
          </cell>
          <cell r="J31">
            <v>23</v>
          </cell>
          <cell r="K31">
            <v>2</v>
          </cell>
          <cell r="L31">
            <v>3.7096774193548385</v>
          </cell>
          <cell r="M31">
            <v>0.53913043478260869</v>
          </cell>
          <cell r="N31">
            <v>28500</v>
          </cell>
          <cell r="O31">
            <v>9274.1935483870966</v>
          </cell>
          <cell r="P31">
            <v>3.0730434782608698</v>
          </cell>
          <cell r="Q31">
            <v>1.8060869565217392</v>
          </cell>
          <cell r="R31">
            <v>52</v>
          </cell>
          <cell r="S31">
            <v>8</v>
          </cell>
          <cell r="T31">
            <v>8</v>
          </cell>
          <cell r="U31">
            <v>1</v>
          </cell>
          <cell r="V31">
            <v>26000</v>
          </cell>
          <cell r="W31">
            <v>20000</v>
          </cell>
          <cell r="X31">
            <v>1.3</v>
          </cell>
          <cell r="Y31">
            <v>1.1499999999999999</v>
          </cell>
          <cell r="Z31">
            <v>83</v>
          </cell>
          <cell r="AA31">
            <v>12</v>
          </cell>
          <cell r="AB31">
            <v>10</v>
          </cell>
          <cell r="AC31">
            <v>1.2</v>
          </cell>
          <cell r="AD31">
            <v>54500</v>
          </cell>
          <cell r="AE31">
            <v>25000</v>
          </cell>
          <cell r="AF31">
            <v>2.1800000000000002</v>
          </cell>
          <cell r="AG31">
            <v>1.69</v>
          </cell>
          <cell r="AH31">
            <v>113</v>
          </cell>
          <cell r="AI31">
            <v>15</v>
          </cell>
          <cell r="AJ31">
            <v>12</v>
          </cell>
          <cell r="AK31">
            <v>1.25</v>
          </cell>
          <cell r="AL31">
            <v>91800</v>
          </cell>
          <cell r="AM31">
            <v>30000</v>
          </cell>
          <cell r="AN31">
            <v>3.06</v>
          </cell>
          <cell r="AO31">
            <v>2.1550000000000002</v>
          </cell>
          <cell r="AP31">
            <v>142</v>
          </cell>
          <cell r="AQ31">
            <v>12</v>
          </cell>
          <cell r="AR31">
            <v>12</v>
          </cell>
          <cell r="AS31">
            <v>1</v>
          </cell>
          <cell r="AT31">
            <v>69050</v>
          </cell>
          <cell r="AU31">
            <v>30000</v>
          </cell>
          <cell r="AV31">
            <v>2.3016666666666667</v>
          </cell>
          <cell r="AW31">
            <v>1.6508333333333334</v>
          </cell>
          <cell r="AX31">
            <v>173</v>
          </cell>
          <cell r="AY31">
            <v>12</v>
          </cell>
          <cell r="AZ31">
            <v>12</v>
          </cell>
          <cell r="BA31">
            <v>1</v>
          </cell>
          <cell r="BB31">
            <v>73000</v>
          </cell>
          <cell r="BC31">
            <v>30000</v>
          </cell>
          <cell r="BD31">
            <v>2.4333333333333331</v>
          </cell>
          <cell r="BE31">
            <v>1.7166666666666666</v>
          </cell>
          <cell r="BF31">
            <v>202</v>
          </cell>
          <cell r="BG31">
            <v>13</v>
          </cell>
          <cell r="BH31">
            <v>12</v>
          </cell>
          <cell r="BI31">
            <v>1.0833333333333333</v>
          </cell>
          <cell r="BJ31">
            <v>114500</v>
          </cell>
          <cell r="BK31">
            <v>30000</v>
          </cell>
          <cell r="BL31">
            <v>3.8166666666666669</v>
          </cell>
          <cell r="BM31">
            <v>2.4500000000000002</v>
          </cell>
          <cell r="BN31">
            <v>233</v>
          </cell>
          <cell r="BO31">
            <v>0</v>
          </cell>
          <cell r="BP31">
            <v>12</v>
          </cell>
          <cell r="BQ31">
            <v>0</v>
          </cell>
          <cell r="BR31">
            <v>0</v>
          </cell>
          <cell r="BS31">
            <v>30000</v>
          </cell>
        </row>
        <row r="32">
          <cell r="F32" t="str">
            <v>  NEFTCILAR</v>
          </cell>
          <cell r="K32">
            <v>1</v>
          </cell>
          <cell r="L32">
            <v>7.0967741935483879</v>
          </cell>
          <cell r="M32">
            <v>0.1409090909090909</v>
          </cell>
          <cell r="N32">
            <v>5000</v>
          </cell>
          <cell r="O32">
            <v>17741.93548387097</v>
          </cell>
          <cell r="P32">
            <v>0.2818181818181818</v>
          </cell>
          <cell r="Q32">
            <v>0.21136363636363636</v>
          </cell>
          <cell r="S32">
            <v>14</v>
          </cell>
          <cell r="T32">
            <v>20.666666666666664</v>
          </cell>
          <cell r="U32">
            <v>0.67741935483870974</v>
          </cell>
          <cell r="V32">
            <v>80800</v>
          </cell>
          <cell r="W32">
            <v>51666.666666666672</v>
          </cell>
          <cell r="X32">
            <v>1.5638709677419353</v>
          </cell>
          <cell r="Y32">
            <v>1.1206451612903225</v>
          </cell>
          <cell r="AA32">
            <v>17</v>
          </cell>
          <cell r="AB32">
            <v>28</v>
          </cell>
          <cell r="AC32">
            <v>0.6071428571428571</v>
          </cell>
          <cell r="AD32">
            <v>70500</v>
          </cell>
          <cell r="AE32">
            <v>70000</v>
          </cell>
          <cell r="AF32">
            <v>1.0071428571428571</v>
          </cell>
          <cell r="AG32">
            <v>0.80714285714285716</v>
          </cell>
          <cell r="AI32">
            <v>25</v>
          </cell>
          <cell r="AJ32">
            <v>35.5</v>
          </cell>
          <cell r="AK32">
            <v>0.70422535211267601</v>
          </cell>
          <cell r="AL32">
            <v>153300</v>
          </cell>
          <cell r="AM32">
            <v>88750</v>
          </cell>
          <cell r="AN32">
            <v>1.7273239436619718</v>
          </cell>
          <cell r="AO32">
            <v>1.2157746478873239</v>
          </cell>
          <cell r="AQ32">
            <v>23</v>
          </cell>
          <cell r="AR32">
            <v>41</v>
          </cell>
          <cell r="AS32">
            <v>0.56097560975609762</v>
          </cell>
          <cell r="AT32">
            <v>116500</v>
          </cell>
          <cell r="AU32">
            <v>110000</v>
          </cell>
          <cell r="AV32">
            <v>1.0590909090909091</v>
          </cell>
          <cell r="AW32">
            <v>0.81003325942350335</v>
          </cell>
          <cell r="AY32">
            <v>43</v>
          </cell>
          <cell r="AZ32">
            <v>51.833333333333329</v>
          </cell>
          <cell r="BA32">
            <v>0.82958199356913187</v>
          </cell>
          <cell r="BB32">
            <v>205500</v>
          </cell>
          <cell r="BC32">
            <v>129583.33333333333</v>
          </cell>
          <cell r="BD32">
            <v>1.5858520900321544</v>
          </cell>
          <cell r="BE32">
            <v>1.2077170418006431</v>
          </cell>
          <cell r="BG32">
            <v>37</v>
          </cell>
          <cell r="BH32">
            <v>59</v>
          </cell>
          <cell r="BI32">
            <v>0.6271186440677966</v>
          </cell>
          <cell r="BJ32">
            <v>201300</v>
          </cell>
          <cell r="BK32">
            <v>147500</v>
          </cell>
          <cell r="BL32">
            <v>1.3647457627118644</v>
          </cell>
          <cell r="BM32">
            <v>0.99593220338983057</v>
          </cell>
          <cell r="BO32">
            <v>0</v>
          </cell>
          <cell r="BP32">
            <v>66</v>
          </cell>
          <cell r="BQ32">
            <v>0</v>
          </cell>
          <cell r="BR32">
            <v>0</v>
          </cell>
          <cell r="BS32">
            <v>165000</v>
          </cell>
        </row>
        <row r="33">
          <cell r="F33" t="str">
            <v>Mammadov Elvin Alim</v>
          </cell>
          <cell r="G33">
            <v>42857</v>
          </cell>
          <cell r="J33">
            <v>29</v>
          </cell>
          <cell r="K33">
            <v>1</v>
          </cell>
          <cell r="L33">
            <v>4.67741935483871</v>
          </cell>
          <cell r="M33">
            <v>0.21379310344827585</v>
          </cell>
          <cell r="N33">
            <v>5000</v>
          </cell>
          <cell r="O33">
            <v>11693.548387096775</v>
          </cell>
          <cell r="P33">
            <v>0.42758620689655169</v>
          </cell>
          <cell r="Q33">
            <v>0.32068965517241377</v>
          </cell>
          <cell r="R33">
            <v>58</v>
          </cell>
          <cell r="S33">
            <v>3</v>
          </cell>
          <cell r="T33">
            <v>8</v>
          </cell>
          <cell r="U33">
            <v>0.375</v>
          </cell>
          <cell r="V33">
            <v>22500</v>
          </cell>
          <cell r="W33">
            <v>20000</v>
          </cell>
          <cell r="X33">
            <v>1.125</v>
          </cell>
          <cell r="Y33">
            <v>0.75</v>
          </cell>
          <cell r="Z33">
            <v>89</v>
          </cell>
          <cell r="AA33">
            <v>3</v>
          </cell>
          <cell r="AB33">
            <v>10</v>
          </cell>
          <cell r="AC33">
            <v>0.3</v>
          </cell>
          <cell r="AD33">
            <v>7500</v>
          </cell>
          <cell r="AE33">
            <v>25000</v>
          </cell>
          <cell r="AF33">
            <v>0.3</v>
          </cell>
          <cell r="AG33">
            <v>0.3</v>
          </cell>
          <cell r="AH33">
            <v>119</v>
          </cell>
          <cell r="AI33">
            <v>6</v>
          </cell>
          <cell r="AJ33">
            <v>12</v>
          </cell>
          <cell r="AK33">
            <v>0.5</v>
          </cell>
          <cell r="AL33">
            <v>18800</v>
          </cell>
          <cell r="AM33">
            <v>30000</v>
          </cell>
          <cell r="AN33">
            <v>0.62666666666666671</v>
          </cell>
          <cell r="AO33">
            <v>0.56333333333333335</v>
          </cell>
          <cell r="AP33">
            <v>148</v>
          </cell>
          <cell r="AQ33">
            <v>7</v>
          </cell>
          <cell r="AR33">
            <v>12</v>
          </cell>
          <cell r="AS33">
            <v>0.58333333333333337</v>
          </cell>
          <cell r="AT33">
            <v>46500</v>
          </cell>
          <cell r="AU33">
            <v>30000</v>
          </cell>
          <cell r="AV33">
            <v>1.55</v>
          </cell>
          <cell r="AW33">
            <v>1.0666666666666667</v>
          </cell>
          <cell r="AX33">
            <v>179</v>
          </cell>
          <cell r="AY33">
            <v>6</v>
          </cell>
          <cell r="AZ33">
            <v>12</v>
          </cell>
          <cell r="BA33">
            <v>0.5</v>
          </cell>
          <cell r="BB33">
            <v>50000</v>
          </cell>
          <cell r="BC33">
            <v>30000</v>
          </cell>
          <cell r="BD33">
            <v>1.6666666666666667</v>
          </cell>
          <cell r="BE33">
            <v>1.0833333333333335</v>
          </cell>
          <cell r="BF33">
            <v>208</v>
          </cell>
          <cell r="BG33">
            <v>4</v>
          </cell>
          <cell r="BH33">
            <v>12</v>
          </cell>
          <cell r="BI33">
            <v>0.33333333333333331</v>
          </cell>
          <cell r="BJ33">
            <v>31000</v>
          </cell>
          <cell r="BK33">
            <v>30000</v>
          </cell>
          <cell r="BL33">
            <v>1.0333333333333334</v>
          </cell>
          <cell r="BM33">
            <v>0.68333333333333335</v>
          </cell>
          <cell r="BN33">
            <v>239</v>
          </cell>
          <cell r="BO33">
            <v>0</v>
          </cell>
          <cell r="BP33">
            <v>12</v>
          </cell>
          <cell r="BQ33">
            <v>0</v>
          </cell>
          <cell r="BR33">
            <v>0</v>
          </cell>
          <cell r="BS33">
            <v>30000</v>
          </cell>
        </row>
        <row r="34">
          <cell r="F34" t="str">
            <v>Karimov Samir Aydamir</v>
          </cell>
          <cell r="G34">
            <v>42969</v>
          </cell>
          <cell r="AH34">
            <v>9</v>
          </cell>
          <cell r="AI34">
            <v>1</v>
          </cell>
          <cell r="AJ34">
            <v>1.5</v>
          </cell>
          <cell r="AK34">
            <v>0.66666666666666663</v>
          </cell>
          <cell r="AL34">
            <v>2000</v>
          </cell>
          <cell r="AM34">
            <v>3750</v>
          </cell>
          <cell r="AN34">
            <v>0.53333333333333333</v>
          </cell>
          <cell r="AO34">
            <v>0.6</v>
          </cell>
          <cell r="AP34">
            <v>38</v>
          </cell>
          <cell r="AQ34">
            <v>4</v>
          </cell>
          <cell r="AR34">
            <v>5</v>
          </cell>
          <cell r="AS34">
            <v>0.8</v>
          </cell>
          <cell r="AT34">
            <v>18000</v>
          </cell>
          <cell r="AU34">
            <v>20000</v>
          </cell>
          <cell r="AV34">
            <v>0.9</v>
          </cell>
          <cell r="AW34">
            <v>0.85000000000000009</v>
          </cell>
          <cell r="AX34">
            <v>69</v>
          </cell>
          <cell r="AY34">
            <v>7</v>
          </cell>
          <cell r="AZ34">
            <v>10</v>
          </cell>
          <cell r="BA34">
            <v>0.7</v>
          </cell>
          <cell r="BB34">
            <v>18500</v>
          </cell>
          <cell r="BC34">
            <v>25000</v>
          </cell>
          <cell r="BD34">
            <v>0.74</v>
          </cell>
          <cell r="BE34">
            <v>0.72</v>
          </cell>
          <cell r="BF34">
            <v>98</v>
          </cell>
          <cell r="BG34">
            <v>4</v>
          </cell>
          <cell r="BH34">
            <v>10</v>
          </cell>
          <cell r="BI34">
            <v>0.4</v>
          </cell>
          <cell r="BJ34">
            <v>26500</v>
          </cell>
          <cell r="BK34">
            <v>25000</v>
          </cell>
          <cell r="BL34">
            <v>1.06</v>
          </cell>
          <cell r="BM34">
            <v>0.73</v>
          </cell>
          <cell r="BN34">
            <v>129</v>
          </cell>
          <cell r="BO34">
            <v>0</v>
          </cell>
          <cell r="BP34">
            <v>12</v>
          </cell>
          <cell r="BQ34">
            <v>0</v>
          </cell>
          <cell r="BR34">
            <v>0</v>
          </cell>
          <cell r="BS34">
            <v>30000</v>
          </cell>
        </row>
        <row r="35">
          <cell r="F35" t="str">
            <v>Qaniyev Sahin Nazim</v>
          </cell>
          <cell r="G35">
            <v>43033</v>
          </cell>
          <cell r="AX35">
            <v>6</v>
          </cell>
          <cell r="AY35">
            <v>0</v>
          </cell>
          <cell r="AZ35">
            <v>1</v>
          </cell>
          <cell r="BA35">
            <v>0</v>
          </cell>
          <cell r="BB35">
            <v>0</v>
          </cell>
          <cell r="BC35">
            <v>2500</v>
          </cell>
          <cell r="BD35">
            <v>0</v>
          </cell>
          <cell r="BE35">
            <v>0</v>
          </cell>
          <cell r="BF35">
            <v>35</v>
          </cell>
          <cell r="BG35">
            <v>6</v>
          </cell>
          <cell r="BH35">
            <v>5</v>
          </cell>
          <cell r="BI35">
            <v>1.2</v>
          </cell>
          <cell r="BJ35">
            <v>55500</v>
          </cell>
          <cell r="BK35">
            <v>12500</v>
          </cell>
          <cell r="BL35">
            <v>4.4400000000000004</v>
          </cell>
          <cell r="BM35">
            <v>2.8200000000000003</v>
          </cell>
          <cell r="BN35">
            <v>66</v>
          </cell>
          <cell r="BO35">
            <v>0</v>
          </cell>
          <cell r="BP35">
            <v>8</v>
          </cell>
          <cell r="BQ35">
            <v>0</v>
          </cell>
          <cell r="BR35">
            <v>0</v>
          </cell>
          <cell r="BS35">
            <v>20000</v>
          </cell>
        </row>
        <row r="36">
          <cell r="F36" t="str">
            <v>Nasibov Etibar Kamil</v>
          </cell>
          <cell r="G36">
            <v>43010</v>
          </cell>
          <cell r="AX36">
            <v>29</v>
          </cell>
          <cell r="AY36">
            <v>6</v>
          </cell>
          <cell r="AZ36">
            <v>4.833333333333333</v>
          </cell>
          <cell r="BA36">
            <v>1.2413793103448276</v>
          </cell>
          <cell r="BB36">
            <v>25000</v>
          </cell>
          <cell r="BC36">
            <v>12083.333333333334</v>
          </cell>
          <cell r="BD36">
            <v>2.068965517241379</v>
          </cell>
          <cell r="BE36">
            <v>1.6551724137931032</v>
          </cell>
          <cell r="BF36">
            <v>58</v>
          </cell>
          <cell r="BG36">
            <v>6</v>
          </cell>
          <cell r="BH36">
            <v>8</v>
          </cell>
          <cell r="BI36">
            <v>0.75</v>
          </cell>
          <cell r="BJ36">
            <v>18800</v>
          </cell>
          <cell r="BK36">
            <v>20000</v>
          </cell>
          <cell r="BL36">
            <v>0.94</v>
          </cell>
          <cell r="BM36">
            <v>0.84499999999999997</v>
          </cell>
          <cell r="BN36">
            <v>89</v>
          </cell>
          <cell r="BO36">
            <v>0</v>
          </cell>
          <cell r="BP36">
            <v>10</v>
          </cell>
          <cell r="BQ36">
            <v>0</v>
          </cell>
          <cell r="BR36">
            <v>0</v>
          </cell>
          <cell r="BS36">
            <v>25000</v>
          </cell>
        </row>
        <row r="37">
          <cell r="F37" t="str">
            <v>Mammadov Yasar Qurbat</v>
          </cell>
          <cell r="G37">
            <v>42888</v>
          </cell>
          <cell r="J37">
            <v>-1</v>
          </cell>
          <cell r="L37">
            <v>0</v>
          </cell>
          <cell r="Q37">
            <v>0</v>
          </cell>
          <cell r="R37">
            <v>28</v>
          </cell>
          <cell r="S37">
            <v>5</v>
          </cell>
          <cell r="T37">
            <v>4.6666666666666661</v>
          </cell>
          <cell r="U37">
            <v>1.0714285714285716</v>
          </cell>
          <cell r="V37">
            <v>22500</v>
          </cell>
          <cell r="W37">
            <v>11666.666666666668</v>
          </cell>
          <cell r="X37">
            <v>1.9285714285714284</v>
          </cell>
          <cell r="Y37">
            <v>1.5</v>
          </cell>
          <cell r="Z37">
            <v>59</v>
          </cell>
          <cell r="AA37">
            <v>8</v>
          </cell>
          <cell r="AB37">
            <v>8</v>
          </cell>
          <cell r="AC37">
            <v>1</v>
          </cell>
          <cell r="AD37">
            <v>44800</v>
          </cell>
          <cell r="AE37">
            <v>20000</v>
          </cell>
          <cell r="AF37">
            <v>2.2400000000000002</v>
          </cell>
          <cell r="AG37">
            <v>1.62</v>
          </cell>
          <cell r="AH37">
            <v>89</v>
          </cell>
          <cell r="AI37">
            <v>8</v>
          </cell>
          <cell r="AJ37">
            <v>10</v>
          </cell>
          <cell r="AK37">
            <v>0.8</v>
          </cell>
          <cell r="AL37">
            <v>98000</v>
          </cell>
          <cell r="AM37">
            <v>25000</v>
          </cell>
          <cell r="AN37">
            <v>3.92</v>
          </cell>
          <cell r="AO37">
            <v>2.36</v>
          </cell>
          <cell r="AP37">
            <v>118</v>
          </cell>
          <cell r="AQ37">
            <v>6</v>
          </cell>
          <cell r="AR37">
            <v>12</v>
          </cell>
          <cell r="AS37">
            <v>0.5</v>
          </cell>
          <cell r="AT37">
            <v>20500</v>
          </cell>
          <cell r="AU37">
            <v>30000</v>
          </cell>
          <cell r="AV37">
            <v>0.68333333333333335</v>
          </cell>
          <cell r="AW37">
            <v>0.59166666666666667</v>
          </cell>
          <cell r="AX37">
            <v>149</v>
          </cell>
          <cell r="AY37">
            <v>12</v>
          </cell>
          <cell r="AZ37">
            <v>12</v>
          </cell>
          <cell r="BA37">
            <v>1</v>
          </cell>
          <cell r="BB37">
            <v>49500</v>
          </cell>
          <cell r="BC37">
            <v>30000</v>
          </cell>
          <cell r="BD37">
            <v>1.65</v>
          </cell>
          <cell r="BE37">
            <v>1.325</v>
          </cell>
          <cell r="BF37">
            <v>178</v>
          </cell>
          <cell r="BG37">
            <v>9</v>
          </cell>
          <cell r="BH37">
            <v>12</v>
          </cell>
          <cell r="BI37">
            <v>0.75</v>
          </cell>
          <cell r="BJ37">
            <v>24700</v>
          </cell>
          <cell r="BK37">
            <v>30000</v>
          </cell>
          <cell r="BL37">
            <v>0.82333333333333336</v>
          </cell>
          <cell r="BM37">
            <v>0.78666666666666663</v>
          </cell>
          <cell r="BN37">
            <v>209</v>
          </cell>
          <cell r="BO37">
            <v>0</v>
          </cell>
          <cell r="BP37">
            <v>12</v>
          </cell>
          <cell r="BQ37">
            <v>0</v>
          </cell>
          <cell r="BR37">
            <v>0</v>
          </cell>
          <cell r="BS37">
            <v>30000</v>
          </cell>
        </row>
        <row r="38">
          <cell r="F38" t="str">
            <v>Miriyev Adil Mirmohsum</v>
          </cell>
          <cell r="G38">
            <v>42871</v>
          </cell>
          <cell r="J38">
            <v>15</v>
          </cell>
          <cell r="L38">
            <v>2.4193548387096775</v>
          </cell>
          <cell r="M38">
            <v>0</v>
          </cell>
          <cell r="O38">
            <v>6048.3870967741941</v>
          </cell>
          <cell r="P38">
            <v>0</v>
          </cell>
          <cell r="Q38">
            <v>0</v>
          </cell>
          <cell r="R38">
            <v>44</v>
          </cell>
          <cell r="S38">
            <v>6</v>
          </cell>
          <cell r="T38">
            <v>8</v>
          </cell>
          <cell r="U38">
            <v>0.75</v>
          </cell>
          <cell r="V38">
            <v>35800</v>
          </cell>
          <cell r="W38">
            <v>20000</v>
          </cell>
          <cell r="X38">
            <v>1.79</v>
          </cell>
          <cell r="Y38">
            <v>1.27</v>
          </cell>
          <cell r="Z38">
            <v>75</v>
          </cell>
          <cell r="AA38">
            <v>6</v>
          </cell>
          <cell r="AB38">
            <v>10</v>
          </cell>
          <cell r="AC38">
            <v>0.6</v>
          </cell>
          <cell r="AD38">
            <v>18200</v>
          </cell>
          <cell r="AE38">
            <v>25000</v>
          </cell>
          <cell r="AF38">
            <v>0.72799999999999998</v>
          </cell>
          <cell r="AG38">
            <v>0.66399999999999992</v>
          </cell>
          <cell r="AH38">
            <v>105</v>
          </cell>
          <cell r="AI38">
            <v>10</v>
          </cell>
          <cell r="AJ38">
            <v>12</v>
          </cell>
          <cell r="AK38">
            <v>0.83333333333333337</v>
          </cell>
          <cell r="AL38">
            <v>34500</v>
          </cell>
          <cell r="AM38">
            <v>30000</v>
          </cell>
          <cell r="AN38">
            <v>1.1499999999999999</v>
          </cell>
          <cell r="AO38">
            <v>0.9916666666666667</v>
          </cell>
          <cell r="AP38">
            <v>134</v>
          </cell>
          <cell r="AQ38">
            <v>6</v>
          </cell>
          <cell r="AR38">
            <v>12</v>
          </cell>
          <cell r="AS38">
            <v>0.5</v>
          </cell>
          <cell r="AT38">
            <v>31500</v>
          </cell>
          <cell r="AU38">
            <v>30000</v>
          </cell>
          <cell r="AV38">
            <v>1.05</v>
          </cell>
          <cell r="AW38">
            <v>0.77500000000000002</v>
          </cell>
          <cell r="AX38">
            <v>165</v>
          </cell>
          <cell r="AY38">
            <v>12</v>
          </cell>
          <cell r="AZ38">
            <v>12</v>
          </cell>
          <cell r="BA38">
            <v>1</v>
          </cell>
          <cell r="BB38">
            <v>62500</v>
          </cell>
          <cell r="BC38">
            <v>30000</v>
          </cell>
          <cell r="BD38">
            <v>2.0833333333333335</v>
          </cell>
          <cell r="BE38">
            <v>1.5416666666666667</v>
          </cell>
          <cell r="BF38">
            <v>194</v>
          </cell>
          <cell r="BG38">
            <v>8</v>
          </cell>
          <cell r="BH38">
            <v>12</v>
          </cell>
          <cell r="BI38">
            <v>0.66666666666666663</v>
          </cell>
          <cell r="BJ38">
            <v>44800</v>
          </cell>
          <cell r="BK38">
            <v>30000</v>
          </cell>
          <cell r="BL38">
            <v>1.4933333333333334</v>
          </cell>
          <cell r="BM38">
            <v>1.08</v>
          </cell>
          <cell r="BN38">
            <v>225</v>
          </cell>
          <cell r="BO38">
            <v>0</v>
          </cell>
          <cell r="BP38">
            <v>12</v>
          </cell>
          <cell r="BQ38">
            <v>0</v>
          </cell>
          <cell r="BR38">
            <v>0</v>
          </cell>
          <cell r="BS38">
            <v>30000</v>
          </cell>
        </row>
        <row r="39">
          <cell r="F39" t="str">
            <v>  SUMQAYIT</v>
          </cell>
          <cell r="H39">
            <v>1</v>
          </cell>
          <cell r="I39">
            <v>10000</v>
          </cell>
          <cell r="K39">
            <v>3</v>
          </cell>
          <cell r="L39">
            <v>5</v>
          </cell>
          <cell r="M39">
            <v>0.6</v>
          </cell>
          <cell r="N39">
            <v>15000</v>
          </cell>
          <cell r="O39">
            <v>12500</v>
          </cell>
          <cell r="P39">
            <v>1.2</v>
          </cell>
          <cell r="Q39">
            <v>0.89999999999999991</v>
          </cell>
          <cell r="S39">
            <v>8</v>
          </cell>
          <cell r="T39">
            <v>8</v>
          </cell>
          <cell r="U39">
            <v>1</v>
          </cell>
          <cell r="V39">
            <v>26000</v>
          </cell>
          <cell r="W39">
            <v>20000</v>
          </cell>
          <cell r="X39">
            <v>1.3</v>
          </cell>
          <cell r="Y39">
            <v>1.1499999999999999</v>
          </cell>
          <cell r="AA39">
            <v>8</v>
          </cell>
          <cell r="AB39">
            <v>10</v>
          </cell>
          <cell r="AC39">
            <v>0.8</v>
          </cell>
          <cell r="AD39">
            <v>62000</v>
          </cell>
          <cell r="AE39">
            <v>25000</v>
          </cell>
          <cell r="AF39">
            <v>2.48</v>
          </cell>
          <cell r="AG39">
            <v>1.6400000000000001</v>
          </cell>
          <cell r="AI39">
            <v>4</v>
          </cell>
          <cell r="AJ39">
            <v>12</v>
          </cell>
          <cell r="AK39">
            <v>0.33333333333333331</v>
          </cell>
          <cell r="AL39">
            <v>10500</v>
          </cell>
          <cell r="AM39">
            <v>30000</v>
          </cell>
          <cell r="AN39">
            <v>0.35</v>
          </cell>
          <cell r="AO39">
            <v>0.34166666666666667</v>
          </cell>
          <cell r="AQ39">
            <v>8</v>
          </cell>
          <cell r="AR39">
            <v>12</v>
          </cell>
          <cell r="AS39">
            <v>0.66666666666666663</v>
          </cell>
          <cell r="AT39">
            <v>45000</v>
          </cell>
          <cell r="AU39">
            <v>30000</v>
          </cell>
          <cell r="AV39">
            <v>1.5</v>
          </cell>
          <cell r="AW39">
            <v>1.0833333333333333</v>
          </cell>
          <cell r="AY39">
            <v>9</v>
          </cell>
          <cell r="AZ39">
            <v>10.166666666666668</v>
          </cell>
          <cell r="BA39">
            <v>0.88524590163934413</v>
          </cell>
          <cell r="BB39">
            <v>71800</v>
          </cell>
          <cell r="BC39">
            <v>25416.666666666664</v>
          </cell>
          <cell r="BD39">
            <v>2.8249180327868855</v>
          </cell>
          <cell r="BE39">
            <v>1.8550819672131147</v>
          </cell>
          <cell r="BG39">
            <v>15</v>
          </cell>
          <cell r="BH39">
            <v>20</v>
          </cell>
          <cell r="BI39">
            <v>0.75</v>
          </cell>
          <cell r="BJ39">
            <v>55300</v>
          </cell>
          <cell r="BK39">
            <v>50000</v>
          </cell>
          <cell r="BL39">
            <v>1.1060000000000001</v>
          </cell>
          <cell r="BM39">
            <v>0.92800000000000005</v>
          </cell>
          <cell r="BO39">
            <v>0</v>
          </cell>
          <cell r="BP39">
            <v>27</v>
          </cell>
          <cell r="BQ39">
            <v>0</v>
          </cell>
          <cell r="BR39">
            <v>0</v>
          </cell>
          <cell r="BS39">
            <v>67500</v>
          </cell>
        </row>
        <row r="40">
          <cell r="F40" t="str">
            <v>Safarov Kamil Aladdin</v>
          </cell>
          <cell r="G40">
            <v>41852</v>
          </cell>
          <cell r="H40">
            <v>1</v>
          </cell>
          <cell r="I40">
            <v>10000</v>
          </cell>
          <cell r="J40">
            <v>1020</v>
          </cell>
          <cell r="K40">
            <v>3</v>
          </cell>
          <cell r="L40">
            <v>5</v>
          </cell>
          <cell r="M40">
            <v>0.6</v>
          </cell>
          <cell r="N40">
            <v>15000</v>
          </cell>
          <cell r="O40">
            <v>12500</v>
          </cell>
          <cell r="P40">
            <v>1.2</v>
          </cell>
          <cell r="Q40">
            <v>0.89999999999999991</v>
          </cell>
          <cell r="R40">
            <v>1049</v>
          </cell>
          <cell r="S40">
            <v>8</v>
          </cell>
          <cell r="T40">
            <v>8</v>
          </cell>
          <cell r="U40">
            <v>1</v>
          </cell>
          <cell r="V40">
            <v>26000</v>
          </cell>
          <cell r="W40">
            <v>20000</v>
          </cell>
          <cell r="X40">
            <v>1.3</v>
          </cell>
          <cell r="Y40">
            <v>1.1499999999999999</v>
          </cell>
          <cell r="Z40">
            <v>1080</v>
          </cell>
          <cell r="AA40">
            <v>8</v>
          </cell>
          <cell r="AB40">
            <v>10</v>
          </cell>
          <cell r="AC40">
            <v>0.8</v>
          </cell>
          <cell r="AD40">
            <v>62000</v>
          </cell>
          <cell r="AE40">
            <v>25000</v>
          </cell>
          <cell r="AF40">
            <v>2.48</v>
          </cell>
          <cell r="AG40">
            <v>1.6400000000000001</v>
          </cell>
          <cell r="AH40">
            <v>1110</v>
          </cell>
          <cell r="AI40">
            <v>4</v>
          </cell>
          <cell r="AJ40">
            <v>12</v>
          </cell>
          <cell r="AK40">
            <v>0.33333333333333331</v>
          </cell>
          <cell r="AL40">
            <v>10500</v>
          </cell>
          <cell r="AM40">
            <v>30000</v>
          </cell>
          <cell r="AN40">
            <v>0.35</v>
          </cell>
          <cell r="AO40">
            <v>0.34166666666666667</v>
          </cell>
          <cell r="AP40">
            <v>1139</v>
          </cell>
          <cell r="AQ40">
            <v>8</v>
          </cell>
          <cell r="AR40">
            <v>12</v>
          </cell>
          <cell r="AS40">
            <v>0.66666666666666663</v>
          </cell>
          <cell r="AT40">
            <v>45000</v>
          </cell>
          <cell r="AU40">
            <v>30000</v>
          </cell>
          <cell r="AV40">
            <v>1.5</v>
          </cell>
          <cell r="AW40">
            <v>1.0833333333333333</v>
          </cell>
          <cell r="AX40">
            <v>1170</v>
          </cell>
          <cell r="AY40">
            <v>9</v>
          </cell>
          <cell r="AZ40">
            <v>12</v>
          </cell>
          <cell r="BA40">
            <v>0.75</v>
          </cell>
          <cell r="BB40">
            <v>71800</v>
          </cell>
          <cell r="BC40">
            <v>30000</v>
          </cell>
          <cell r="BD40">
            <v>2.3933333333333335</v>
          </cell>
          <cell r="BE40">
            <v>1.5716666666666668</v>
          </cell>
          <cell r="BF40">
            <v>1199</v>
          </cell>
          <cell r="BG40">
            <v>11</v>
          </cell>
          <cell r="BH40">
            <v>12</v>
          </cell>
          <cell r="BI40">
            <v>0.91666666666666663</v>
          </cell>
          <cell r="BJ40">
            <v>47800</v>
          </cell>
          <cell r="BK40">
            <v>30000</v>
          </cell>
          <cell r="BL40">
            <v>1.5933333333333333</v>
          </cell>
          <cell r="BM40">
            <v>1.2549999999999999</v>
          </cell>
          <cell r="BN40">
            <v>1230</v>
          </cell>
          <cell r="BO40">
            <v>0</v>
          </cell>
          <cell r="BP40">
            <v>12</v>
          </cell>
          <cell r="BQ40">
            <v>0</v>
          </cell>
          <cell r="BR40">
            <v>0</v>
          </cell>
          <cell r="BS40">
            <v>30000</v>
          </cell>
        </row>
        <row r="41">
          <cell r="F41" t="str">
            <v>Malikov Rustam Telman</v>
          </cell>
          <cell r="G41">
            <v>43066</v>
          </cell>
          <cell r="AX41">
            <v>-26</v>
          </cell>
          <cell r="AZ41">
            <v>-4.333333333333333</v>
          </cell>
          <cell r="BC41">
            <v>-10833.333333333334</v>
          </cell>
          <cell r="BF41">
            <v>3</v>
          </cell>
          <cell r="BG41">
            <v>0</v>
          </cell>
          <cell r="BH41">
            <v>0</v>
          </cell>
          <cell r="BJ41">
            <v>0</v>
          </cell>
          <cell r="BK41">
            <v>0</v>
          </cell>
          <cell r="BM41">
            <v>0</v>
          </cell>
          <cell r="BN41">
            <v>34</v>
          </cell>
          <cell r="BO41">
            <v>0</v>
          </cell>
          <cell r="BP41">
            <v>5</v>
          </cell>
          <cell r="BQ41">
            <v>0</v>
          </cell>
          <cell r="BR41">
            <v>0</v>
          </cell>
          <cell r="BS41">
            <v>12500</v>
          </cell>
        </row>
        <row r="42">
          <cell r="F42" t="str">
            <v>Mammadov Fuad Zahid</v>
          </cell>
          <cell r="G42">
            <v>43024</v>
          </cell>
          <cell r="AX42">
            <v>15</v>
          </cell>
          <cell r="AY42">
            <v>0</v>
          </cell>
          <cell r="AZ42">
            <v>2.5</v>
          </cell>
          <cell r="BA42">
            <v>0</v>
          </cell>
          <cell r="BB42">
            <v>0</v>
          </cell>
          <cell r="BC42">
            <v>6250</v>
          </cell>
          <cell r="BD42">
            <v>0</v>
          </cell>
          <cell r="BE42">
            <v>0</v>
          </cell>
          <cell r="BF42">
            <v>44</v>
          </cell>
          <cell r="BG42">
            <v>4</v>
          </cell>
          <cell r="BH42">
            <v>8</v>
          </cell>
          <cell r="BI42">
            <v>0.5</v>
          </cell>
          <cell r="BJ42">
            <v>7500</v>
          </cell>
          <cell r="BK42">
            <v>20000</v>
          </cell>
          <cell r="BL42">
            <v>0.375</v>
          </cell>
          <cell r="BM42">
            <v>0.4375</v>
          </cell>
          <cell r="BN42">
            <v>75</v>
          </cell>
          <cell r="BO42">
            <v>0</v>
          </cell>
          <cell r="BP42">
            <v>10</v>
          </cell>
          <cell r="BQ42">
            <v>0</v>
          </cell>
          <cell r="BR42">
            <v>0</v>
          </cell>
          <cell r="BS42">
            <v>25000</v>
          </cell>
        </row>
        <row r="43">
          <cell r="F43" t="str">
            <v>  YASAMAL</v>
          </cell>
          <cell r="H43">
            <v>1</v>
          </cell>
          <cell r="I43">
            <v>5000</v>
          </cell>
          <cell r="K43">
            <v>5</v>
          </cell>
          <cell r="L43">
            <v>3.3870967741935485</v>
          </cell>
          <cell r="M43">
            <v>1.4761904761904761</v>
          </cell>
          <cell r="N43">
            <v>18600</v>
          </cell>
          <cell r="O43">
            <v>8467.7419354838712</v>
          </cell>
          <cell r="P43">
            <v>2.1965714285714286</v>
          </cell>
          <cell r="Q43">
            <v>1.8363809523809524</v>
          </cell>
          <cell r="S43">
            <v>8</v>
          </cell>
          <cell r="T43">
            <v>12.833333333333332</v>
          </cell>
          <cell r="U43">
            <v>0.62337662337662347</v>
          </cell>
          <cell r="V43">
            <v>19000</v>
          </cell>
          <cell r="W43">
            <v>32083.333333333336</v>
          </cell>
          <cell r="X43">
            <v>0.59220779220779218</v>
          </cell>
          <cell r="Y43">
            <v>0.60779220779220777</v>
          </cell>
          <cell r="AA43">
            <v>13</v>
          </cell>
          <cell r="AB43">
            <v>18</v>
          </cell>
          <cell r="AC43">
            <v>0.72222222222222221</v>
          </cell>
          <cell r="AD43">
            <v>56500</v>
          </cell>
          <cell r="AE43">
            <v>45000</v>
          </cell>
          <cell r="AF43">
            <v>1.2555555555555555</v>
          </cell>
          <cell r="AG43">
            <v>0.98888888888888893</v>
          </cell>
          <cell r="AI43">
            <v>25</v>
          </cell>
          <cell r="AJ43">
            <v>22</v>
          </cell>
          <cell r="AK43">
            <v>1.1363636363636365</v>
          </cell>
          <cell r="AL43">
            <v>85200</v>
          </cell>
          <cell r="AM43">
            <v>55000</v>
          </cell>
          <cell r="AN43">
            <v>1.5490909090909091</v>
          </cell>
          <cell r="AO43">
            <v>1.3427272727272728</v>
          </cell>
          <cell r="AQ43">
            <v>20</v>
          </cell>
          <cell r="AR43">
            <v>24</v>
          </cell>
          <cell r="AS43">
            <v>0.83333333333333337</v>
          </cell>
          <cell r="AT43">
            <v>94800</v>
          </cell>
          <cell r="AU43">
            <v>60000</v>
          </cell>
          <cell r="AV43">
            <v>1.58</v>
          </cell>
          <cell r="AW43">
            <v>1.2066666666666668</v>
          </cell>
          <cell r="AY43">
            <v>10</v>
          </cell>
          <cell r="AZ43">
            <v>24</v>
          </cell>
          <cell r="BA43">
            <v>0.41666666666666669</v>
          </cell>
          <cell r="BB43">
            <v>43000</v>
          </cell>
          <cell r="BC43">
            <v>60000</v>
          </cell>
          <cell r="BD43">
            <v>0.71666666666666667</v>
          </cell>
          <cell r="BE43">
            <v>0.56666666666666665</v>
          </cell>
          <cell r="BG43">
            <v>18</v>
          </cell>
          <cell r="BH43">
            <v>24</v>
          </cell>
          <cell r="BI43">
            <v>0.75</v>
          </cell>
          <cell r="BJ43">
            <v>67800</v>
          </cell>
          <cell r="BK43">
            <v>60000</v>
          </cell>
          <cell r="BL43">
            <v>1.1299999999999999</v>
          </cell>
          <cell r="BM43">
            <v>0.94</v>
          </cell>
          <cell r="BO43">
            <v>0</v>
          </cell>
          <cell r="BP43">
            <v>24</v>
          </cell>
          <cell r="BQ43">
            <v>0</v>
          </cell>
          <cell r="BR43">
            <v>0</v>
          </cell>
          <cell r="BS43">
            <v>60000</v>
          </cell>
        </row>
        <row r="44">
          <cell r="F44" t="str">
            <v>Feziyev Gunduz Mobil</v>
          </cell>
          <cell r="G44">
            <v>42887</v>
          </cell>
          <cell r="J44">
            <v>0</v>
          </cell>
          <cell r="L44">
            <v>0</v>
          </cell>
          <cell r="Q44">
            <v>0</v>
          </cell>
          <cell r="R44">
            <v>29</v>
          </cell>
          <cell r="S44">
            <v>3</v>
          </cell>
          <cell r="T44">
            <v>4.833333333333333</v>
          </cell>
          <cell r="U44">
            <v>0.62068965517241381</v>
          </cell>
          <cell r="V44">
            <v>5000</v>
          </cell>
          <cell r="W44">
            <v>12083.333333333334</v>
          </cell>
          <cell r="X44">
            <v>0.41379310344827586</v>
          </cell>
          <cell r="Y44">
            <v>0.51724137931034486</v>
          </cell>
          <cell r="Z44">
            <v>60</v>
          </cell>
          <cell r="AA44">
            <v>5</v>
          </cell>
          <cell r="AB44">
            <v>8</v>
          </cell>
          <cell r="AC44">
            <v>0.625</v>
          </cell>
          <cell r="AD44">
            <v>18500</v>
          </cell>
          <cell r="AE44">
            <v>20000</v>
          </cell>
          <cell r="AF44">
            <v>0.92500000000000004</v>
          </cell>
          <cell r="AG44">
            <v>0.77500000000000002</v>
          </cell>
          <cell r="AH44">
            <v>90</v>
          </cell>
          <cell r="AI44">
            <v>12</v>
          </cell>
          <cell r="AJ44">
            <v>10</v>
          </cell>
          <cell r="AK44">
            <v>1.2</v>
          </cell>
          <cell r="AL44">
            <v>40700</v>
          </cell>
          <cell r="AM44">
            <v>25000</v>
          </cell>
          <cell r="AN44">
            <v>1.6279999999999999</v>
          </cell>
          <cell r="AO44">
            <v>1.4139999999999999</v>
          </cell>
          <cell r="AP44">
            <v>119</v>
          </cell>
          <cell r="AQ44">
            <v>10</v>
          </cell>
          <cell r="AR44">
            <v>12</v>
          </cell>
          <cell r="AS44">
            <v>0.83333333333333337</v>
          </cell>
          <cell r="AT44">
            <v>34000</v>
          </cell>
          <cell r="AU44">
            <v>30000</v>
          </cell>
          <cell r="AV44">
            <v>1.1333333333333333</v>
          </cell>
          <cell r="AW44">
            <v>0.98333333333333339</v>
          </cell>
          <cell r="AX44">
            <v>150</v>
          </cell>
          <cell r="AY44">
            <v>4</v>
          </cell>
          <cell r="AZ44">
            <v>12</v>
          </cell>
          <cell r="BA44">
            <v>0.33333333333333331</v>
          </cell>
          <cell r="BB44">
            <v>28000</v>
          </cell>
          <cell r="BC44">
            <v>30000</v>
          </cell>
          <cell r="BD44">
            <v>0.93333333333333335</v>
          </cell>
          <cell r="BE44">
            <v>0.6333333333333333</v>
          </cell>
          <cell r="BF44">
            <v>179</v>
          </cell>
          <cell r="BG44">
            <v>9</v>
          </cell>
          <cell r="BH44">
            <v>12</v>
          </cell>
          <cell r="BI44">
            <v>0.75</v>
          </cell>
          <cell r="BJ44">
            <v>47600</v>
          </cell>
          <cell r="BK44">
            <v>30000</v>
          </cell>
          <cell r="BL44">
            <v>1.5866666666666667</v>
          </cell>
          <cell r="BM44">
            <v>1.1683333333333334</v>
          </cell>
          <cell r="BN44">
            <v>210</v>
          </cell>
          <cell r="BO44">
            <v>0</v>
          </cell>
          <cell r="BP44">
            <v>12</v>
          </cell>
          <cell r="BQ44">
            <v>0</v>
          </cell>
          <cell r="BR44">
            <v>0</v>
          </cell>
          <cell r="BS44">
            <v>30000</v>
          </cell>
        </row>
        <row r="45">
          <cell r="F45" t="str">
            <v>Sadiqov Ramiz Rasim</v>
          </cell>
          <cell r="G45">
            <v>42865</v>
          </cell>
          <cell r="H45">
            <v>1</v>
          </cell>
          <cell r="I45">
            <v>5000</v>
          </cell>
          <cell r="J45">
            <v>21</v>
          </cell>
          <cell r="K45">
            <v>5</v>
          </cell>
          <cell r="L45">
            <v>3.3870967741935485</v>
          </cell>
          <cell r="M45">
            <v>1.4761904761904761</v>
          </cell>
          <cell r="N45">
            <v>18600</v>
          </cell>
          <cell r="O45">
            <v>8467.7419354838712</v>
          </cell>
          <cell r="P45">
            <v>2.1965714285714286</v>
          </cell>
          <cell r="Q45">
            <v>1.8363809523809524</v>
          </cell>
          <cell r="R45">
            <v>50</v>
          </cell>
          <cell r="S45">
            <v>5</v>
          </cell>
          <cell r="T45">
            <v>8</v>
          </cell>
          <cell r="U45">
            <v>0.625</v>
          </cell>
          <cell r="V45">
            <v>14000</v>
          </cell>
          <cell r="W45">
            <v>20000</v>
          </cell>
          <cell r="X45">
            <v>0.7</v>
          </cell>
          <cell r="Y45">
            <v>0.66249999999999998</v>
          </cell>
          <cell r="Z45">
            <v>81</v>
          </cell>
          <cell r="AA45">
            <v>8</v>
          </cell>
          <cell r="AB45">
            <v>10</v>
          </cell>
          <cell r="AC45">
            <v>0.8</v>
          </cell>
          <cell r="AD45">
            <v>38000</v>
          </cell>
          <cell r="AE45">
            <v>25000</v>
          </cell>
          <cell r="AF45">
            <v>1.52</v>
          </cell>
          <cell r="AG45">
            <v>1.1600000000000001</v>
          </cell>
          <cell r="AH45">
            <v>111</v>
          </cell>
          <cell r="AI45">
            <v>13</v>
          </cell>
          <cell r="AJ45">
            <v>12</v>
          </cell>
          <cell r="AK45">
            <v>1.0833333333333333</v>
          </cell>
          <cell r="AL45">
            <v>44500</v>
          </cell>
          <cell r="AM45">
            <v>30000</v>
          </cell>
          <cell r="AN45">
            <v>1.4833333333333334</v>
          </cell>
          <cell r="AO45">
            <v>1.2833333333333332</v>
          </cell>
          <cell r="AP45">
            <v>140</v>
          </cell>
          <cell r="AQ45">
            <v>10</v>
          </cell>
          <cell r="AR45">
            <v>12</v>
          </cell>
          <cell r="AS45">
            <v>0.83333333333333337</v>
          </cell>
          <cell r="AT45">
            <v>60800</v>
          </cell>
          <cell r="AU45">
            <v>30000</v>
          </cell>
          <cell r="AV45">
            <v>2.0266666666666668</v>
          </cell>
          <cell r="AW45">
            <v>1.4300000000000002</v>
          </cell>
          <cell r="AX45">
            <v>171</v>
          </cell>
          <cell r="AY45">
            <v>6</v>
          </cell>
          <cell r="AZ45">
            <v>12</v>
          </cell>
          <cell r="BA45">
            <v>0.5</v>
          </cell>
          <cell r="BB45">
            <v>15000</v>
          </cell>
          <cell r="BC45">
            <v>30000</v>
          </cell>
          <cell r="BD45">
            <v>0.5</v>
          </cell>
          <cell r="BE45">
            <v>0.5</v>
          </cell>
          <cell r="BF45">
            <v>200</v>
          </cell>
          <cell r="BG45">
            <v>9</v>
          </cell>
          <cell r="BH45">
            <v>12</v>
          </cell>
          <cell r="BI45">
            <v>0.75</v>
          </cell>
          <cell r="BJ45">
            <v>20200</v>
          </cell>
          <cell r="BK45">
            <v>30000</v>
          </cell>
          <cell r="BL45">
            <v>0.67333333333333334</v>
          </cell>
          <cell r="BM45">
            <v>0.71166666666666667</v>
          </cell>
          <cell r="BN45">
            <v>231</v>
          </cell>
          <cell r="BO45">
            <v>0</v>
          </cell>
          <cell r="BP45">
            <v>12</v>
          </cell>
          <cell r="BQ45">
            <v>0</v>
          </cell>
          <cell r="BR45">
            <v>0</v>
          </cell>
          <cell r="BS45">
            <v>30000</v>
          </cell>
        </row>
        <row r="46">
          <cell r="F46" t="str">
            <v>  MXD</v>
          </cell>
          <cell r="AA46">
            <v>0</v>
          </cell>
          <cell r="AB46">
            <v>3.333333333333333</v>
          </cell>
          <cell r="AC46">
            <v>0</v>
          </cell>
          <cell r="AD46">
            <v>0</v>
          </cell>
          <cell r="AE46">
            <v>8333.3333333333339</v>
          </cell>
          <cell r="AF46">
            <v>0</v>
          </cell>
          <cell r="AG46">
            <v>0</v>
          </cell>
          <cell r="AI46">
            <v>2</v>
          </cell>
          <cell r="AJ46">
            <v>8</v>
          </cell>
          <cell r="AK46">
            <v>0.25</v>
          </cell>
          <cell r="AL46">
            <v>8500</v>
          </cell>
          <cell r="AM46">
            <v>20000</v>
          </cell>
          <cell r="AN46">
            <v>0.42499999999999999</v>
          </cell>
          <cell r="AO46">
            <v>0.33750000000000002</v>
          </cell>
          <cell r="AQ46">
            <v>4</v>
          </cell>
          <cell r="AR46">
            <v>10</v>
          </cell>
          <cell r="AS46">
            <v>0.4</v>
          </cell>
          <cell r="AT46">
            <v>16400</v>
          </cell>
          <cell r="AU46">
            <v>25000</v>
          </cell>
          <cell r="AV46">
            <v>0.65600000000000003</v>
          </cell>
          <cell r="AW46">
            <v>0.52800000000000002</v>
          </cell>
          <cell r="AY46">
            <v>9</v>
          </cell>
          <cell r="AZ46">
            <v>12</v>
          </cell>
          <cell r="BA46">
            <v>0.75</v>
          </cell>
          <cell r="BB46">
            <v>32000</v>
          </cell>
          <cell r="BC46">
            <v>30000</v>
          </cell>
          <cell r="BD46">
            <v>1.0666666666666667</v>
          </cell>
          <cell r="BE46">
            <v>0.90833333333333333</v>
          </cell>
          <cell r="BG46">
            <v>1</v>
          </cell>
          <cell r="BH46">
            <v>0</v>
          </cell>
          <cell r="BI46">
            <v>0</v>
          </cell>
          <cell r="BJ46">
            <v>15000</v>
          </cell>
          <cell r="BK46">
            <v>0</v>
          </cell>
          <cell r="BL46">
            <v>0</v>
          </cell>
          <cell r="BM46">
            <v>0</v>
          </cell>
          <cell r="BO46">
            <v>0</v>
          </cell>
          <cell r="BP46">
            <v>0</v>
          </cell>
          <cell r="BQ46">
            <v>0</v>
          </cell>
          <cell r="BR46">
            <v>0</v>
          </cell>
          <cell r="BS46">
            <v>0</v>
          </cell>
        </row>
        <row r="47">
          <cell r="F47" t="str">
            <v>Cafarov Elshan Zohrab</v>
          </cell>
          <cell r="G47">
            <v>42927</v>
          </cell>
          <cell r="Z47">
            <v>20</v>
          </cell>
          <cell r="AA47">
            <v>0</v>
          </cell>
          <cell r="AB47">
            <v>3.333333333333333</v>
          </cell>
          <cell r="AC47">
            <v>0</v>
          </cell>
          <cell r="AD47">
            <v>0</v>
          </cell>
          <cell r="AE47">
            <v>8333.3333333333339</v>
          </cell>
          <cell r="AF47">
            <v>0</v>
          </cell>
          <cell r="AG47">
            <v>0</v>
          </cell>
          <cell r="AH47">
            <v>50</v>
          </cell>
          <cell r="AI47">
            <v>2</v>
          </cell>
          <cell r="AJ47">
            <v>8</v>
          </cell>
          <cell r="AK47">
            <v>0.25</v>
          </cell>
          <cell r="AL47">
            <v>8500</v>
          </cell>
          <cell r="AM47">
            <v>20000</v>
          </cell>
          <cell r="AN47">
            <v>0.42499999999999999</v>
          </cell>
          <cell r="AO47">
            <v>0.33750000000000002</v>
          </cell>
          <cell r="AP47">
            <v>79</v>
          </cell>
          <cell r="AQ47">
            <v>4</v>
          </cell>
          <cell r="AR47">
            <v>10</v>
          </cell>
          <cell r="AS47">
            <v>0.4</v>
          </cell>
          <cell r="AT47">
            <v>16400</v>
          </cell>
          <cell r="AU47">
            <v>25000</v>
          </cell>
          <cell r="AV47">
            <v>0.65600000000000003</v>
          </cell>
          <cell r="AW47">
            <v>0.52800000000000002</v>
          </cell>
          <cell r="AX47">
            <v>110</v>
          </cell>
          <cell r="AY47">
            <v>9</v>
          </cell>
          <cell r="AZ47">
            <v>12</v>
          </cell>
          <cell r="BA47">
            <v>0.75</v>
          </cell>
          <cell r="BB47">
            <v>32000</v>
          </cell>
          <cell r="BC47">
            <v>30000</v>
          </cell>
          <cell r="BD47">
            <v>1.0666666666666667</v>
          </cell>
          <cell r="BE47">
            <v>0.90833333333333333</v>
          </cell>
          <cell r="BG47">
            <v>1</v>
          </cell>
          <cell r="BH47">
            <v>0</v>
          </cell>
          <cell r="BI47">
            <v>0</v>
          </cell>
          <cell r="BJ47">
            <v>15000</v>
          </cell>
          <cell r="BK47">
            <v>0</v>
          </cell>
          <cell r="BL47">
            <v>0</v>
          </cell>
          <cell r="BM47">
            <v>0</v>
          </cell>
          <cell r="BO47">
            <v>0</v>
          </cell>
          <cell r="BP47">
            <v>0</v>
          </cell>
          <cell r="BQ47">
            <v>0</v>
          </cell>
          <cell r="BR47">
            <v>0</v>
          </cell>
          <cell r="BS47">
            <v>0</v>
          </cell>
        </row>
        <row r="48">
          <cell r="F48" t="str">
            <v>Grand total</v>
          </cell>
          <cell r="H48">
            <v>6</v>
          </cell>
          <cell r="I48">
            <v>44000</v>
          </cell>
          <cell r="K48">
            <v>46</v>
          </cell>
          <cell r="N48">
            <v>254100</v>
          </cell>
          <cell r="S48">
            <v>93</v>
          </cell>
          <cell r="V48">
            <v>452800</v>
          </cell>
          <cell r="AA48">
            <v>142</v>
          </cell>
          <cell r="AD48">
            <v>664700</v>
          </cell>
          <cell r="AI48">
            <v>181</v>
          </cell>
          <cell r="AL48">
            <v>993600</v>
          </cell>
          <cell r="AQ48">
            <v>150</v>
          </cell>
          <cell r="AT48">
            <v>776450</v>
          </cell>
          <cell r="AY48">
            <v>194</v>
          </cell>
          <cell r="AZ48">
            <v>271</v>
          </cell>
          <cell r="BB48">
            <v>903100</v>
          </cell>
          <cell r="BC48">
            <v>677500</v>
          </cell>
          <cell r="BG48">
            <v>182</v>
          </cell>
          <cell r="BH48">
            <v>283.33333333333337</v>
          </cell>
          <cell r="BJ48">
            <v>952600</v>
          </cell>
          <cell r="BK48">
            <v>708333.33333333326</v>
          </cell>
          <cell r="BO48" t="e">
            <v>#N/A</v>
          </cell>
          <cell r="BP48">
            <v>299</v>
          </cell>
          <cell r="BR48">
            <v>0</v>
          </cell>
          <cell r="BS48">
            <v>747500</v>
          </cell>
        </row>
      </sheetData>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2)"/>
      <sheetName val="Sheet1"/>
      <sheetName val="Sheet2"/>
      <sheetName val="Sheet3"/>
      <sheetName val="Sheet4"/>
      <sheetName val="Sheet5"/>
    </sheetNames>
    <sheetDataSet>
      <sheetData sheetId="0"/>
      <sheetData sheetId="1">
        <row r="5">
          <cell r="A5" t="str">
            <v>Abbasov Ilham Rasid</v>
          </cell>
          <cell r="B5" t="str">
            <v>Abbasov Ilham Rasid Total</v>
          </cell>
          <cell r="C5" t="str">
            <v>Abidov Tural Ibrahim</v>
          </cell>
          <cell r="D5" t="str">
            <v>Abidov Tural Ibrahim Total</v>
          </cell>
          <cell r="E5" t="str">
            <v>Ahadov Natiq Nadir</v>
          </cell>
          <cell r="F5" t="str">
            <v>Ahadov Natiq Nadir Total</v>
          </cell>
          <cell r="G5" t="str">
            <v>Ahmadov Agasif Shukur</v>
          </cell>
          <cell r="H5" t="str">
            <v>Ahmadov Agasif Shukur Total</v>
          </cell>
          <cell r="I5" t="str">
            <v>Ahmadov Qahraman Bahadir</v>
          </cell>
          <cell r="J5" t="str">
            <v>Ahmadov Qahraman Bahadir Total</v>
          </cell>
          <cell r="K5" t="str">
            <v>Ahmadov Ravan Azaddin</v>
          </cell>
          <cell r="L5" t="str">
            <v>Ahmadov Ravan Azaddin Total</v>
          </cell>
          <cell r="M5" t="str">
            <v>Akbarov Eldaniz Ayyub</v>
          </cell>
          <cell r="N5" t="str">
            <v>Akbarov Eldaniz Ayyub Total</v>
          </cell>
          <cell r="O5" t="str">
            <v>Alhuseynov Tural Yasin</v>
          </cell>
          <cell r="P5" t="str">
            <v>Alhuseynov Tural Yasin Total</v>
          </cell>
          <cell r="Q5" t="str">
            <v>Aliyev Orxan Natiq</v>
          </cell>
          <cell r="R5" t="str">
            <v>Aliyev Orxan Natiq Total</v>
          </cell>
          <cell r="S5" t="str">
            <v>Aliyev Taleh Allahyar</v>
          </cell>
          <cell r="T5" t="str">
            <v>Aliyev Taleh Allahyar Total</v>
          </cell>
          <cell r="U5" t="str">
            <v>Aliyev Tural Mohraddin</v>
          </cell>
          <cell r="V5" t="str">
            <v>Aliyev Tural Mohraddin Total</v>
          </cell>
          <cell r="W5" t="str">
            <v>Aliyev Vusal Avazaga</v>
          </cell>
          <cell r="X5" t="str">
            <v>Aliyev Vusal Avazaga Total</v>
          </cell>
          <cell r="Y5" t="str">
            <v>Amirov Elchin Mazahir</v>
          </cell>
          <cell r="Z5" t="str">
            <v>Amirov Elchin Mazahir Total</v>
          </cell>
          <cell r="AA5" t="str">
            <v>Asgarov Huseyn Asgar</v>
          </cell>
          <cell r="AB5" t="str">
            <v>Asgarov Huseyn Asgar Total</v>
          </cell>
          <cell r="AC5" t="str">
            <v>Asgarov Sagif Agagul</v>
          </cell>
          <cell r="AD5" t="str">
            <v>Asgarov Sagif Agagul Total</v>
          </cell>
          <cell r="AE5" t="str">
            <v>Asgarov Saqif Agagul</v>
          </cell>
          <cell r="AF5" t="str">
            <v>Asgarov Saqif Agagul Total</v>
          </cell>
          <cell r="AG5" t="str">
            <v>Balayev Abdulla Mustafa</v>
          </cell>
          <cell r="AH5" t="str">
            <v>Balayev Abdulla Mustafa Total</v>
          </cell>
          <cell r="AI5" t="str">
            <v>Cabbarli Amil Adil</v>
          </cell>
          <cell r="AJ5" t="str">
            <v>Cabbarli Amil Adil Total</v>
          </cell>
          <cell r="AK5" t="str">
            <v>Cabbarli Vaqif Refail</v>
          </cell>
          <cell r="AL5" t="str">
            <v>Cabbarli Vaqif Refail Total</v>
          </cell>
          <cell r="AM5" t="str">
            <v>Cafarov Elshan Zohrab</v>
          </cell>
          <cell r="AN5" t="str">
            <v>Cafarov Elshan Zohrab Total</v>
          </cell>
          <cell r="AO5" t="str">
            <v>Cavadov Tahmaz Cabrail</v>
          </cell>
          <cell r="AP5" t="str">
            <v>Cavadov Tahmaz Cabrail Total</v>
          </cell>
          <cell r="AQ5" t="str">
            <v>Civisov Babek Qarib</v>
          </cell>
          <cell r="AR5" t="str">
            <v>Civisov Babek Qarib Total</v>
          </cell>
          <cell r="AS5" t="str">
            <v>Eldarov Tural Eldar</v>
          </cell>
          <cell r="AT5" t="str">
            <v>Eldarov Tural Eldar Total</v>
          </cell>
          <cell r="AU5" t="str">
            <v>Eldarova Aynura Xeyrulla</v>
          </cell>
          <cell r="AV5" t="str">
            <v>Eldarova Aynura Xeyrulla Total</v>
          </cell>
          <cell r="AW5" t="str">
            <v>Feziyev Gunduz Mobil</v>
          </cell>
          <cell r="AX5" t="str">
            <v>Feziyev Gunduz Mobil Total</v>
          </cell>
          <cell r="AY5" t="str">
            <v>Haciyev Irfan Rafiq</v>
          </cell>
          <cell r="AZ5" t="str">
            <v>Haciyev Irfan Rafiq Total</v>
          </cell>
          <cell r="BA5" t="str">
            <v>Hamidov Tarlan Abdulhamid</v>
          </cell>
          <cell r="BB5" t="str">
            <v>Hamidov Tarlan Abdulhamid Total</v>
          </cell>
          <cell r="BC5" t="str">
            <v>Hasanov Alizamin Firudin</v>
          </cell>
          <cell r="BD5" t="str">
            <v>Hasanov Alizamin Firudin Total</v>
          </cell>
          <cell r="BE5" t="str">
            <v>Hasanov Babir Sabir</v>
          </cell>
          <cell r="BF5" t="str">
            <v>Hasanov Babir Sabir Total</v>
          </cell>
          <cell r="BG5" t="str">
            <v>Hasanov Zaur Huseyn</v>
          </cell>
          <cell r="BH5" t="str">
            <v>Hasanov Zaur Huseyn Total</v>
          </cell>
          <cell r="BI5" t="str">
            <v>Husanov Elmir Qurban</v>
          </cell>
          <cell r="BJ5" t="str">
            <v>Husanov Elmir Qurban Total</v>
          </cell>
          <cell r="BK5" t="str">
            <v>Huseyinov Anar Tahir</v>
          </cell>
          <cell r="BL5" t="str">
            <v>Huseyinov Anar Tahir Total</v>
          </cell>
          <cell r="BM5" t="str">
            <v>Huseynov Amil Alim</v>
          </cell>
          <cell r="BN5" t="str">
            <v>Huseynov Amil Alim Total</v>
          </cell>
          <cell r="BO5" t="str">
            <v>Huseynov Azer Nizami</v>
          </cell>
          <cell r="BP5" t="str">
            <v>Huseynov Azer Nizami Total</v>
          </cell>
          <cell r="BQ5" t="str">
            <v>Huseynov Zaur Qazanfar</v>
          </cell>
          <cell r="BR5" t="str">
            <v>Huseynov Zaur Qazanfar Total</v>
          </cell>
          <cell r="BS5" t="str">
            <v>Ibisov Samxal Cabrayil</v>
          </cell>
          <cell r="BT5" t="str">
            <v>Ibisov Samxal Cabrayil Total</v>
          </cell>
          <cell r="BU5" t="str">
            <v>Ibrahimov Anar Etibar</v>
          </cell>
          <cell r="BV5" t="str">
            <v>Ibrahimov Anar Etibar Total</v>
          </cell>
          <cell r="BW5" t="str">
            <v>Ibrahimov Famil Farhad</v>
          </cell>
          <cell r="BX5" t="str">
            <v>Ibrahimov Famil Farhad Total</v>
          </cell>
          <cell r="BY5" t="str">
            <v>Ibrahimov Ismayil Matlab</v>
          </cell>
          <cell r="BZ5" t="str">
            <v>Ibrahimov Ismayil Matlab Total</v>
          </cell>
          <cell r="CA5" t="str">
            <v>Ismayilov Agamoglan Israfil</v>
          </cell>
          <cell r="CB5" t="str">
            <v>Ismayilov Agamoglan Israfil Total</v>
          </cell>
          <cell r="CC5" t="str">
            <v>Karimov Orxan Alik</v>
          </cell>
          <cell r="CD5" t="str">
            <v>Karimov Orxan Alik Total</v>
          </cell>
          <cell r="CE5" t="str">
            <v>Karimov Samir Aydamir</v>
          </cell>
          <cell r="CF5" t="str">
            <v>Karimov Samir Aydamir Total</v>
          </cell>
          <cell r="CG5" t="str">
            <v>Mammadov Adis Humbat</v>
          </cell>
          <cell r="CH5" t="str">
            <v>Mammadov Adis Humbat Total</v>
          </cell>
          <cell r="CI5" t="str">
            <v>Mammadov Elvin Alim</v>
          </cell>
          <cell r="CJ5" t="str">
            <v>Mammadov Elvin Alim Total</v>
          </cell>
          <cell r="CK5" t="str">
            <v>Mammadov Islam Avaz</v>
          </cell>
          <cell r="CL5" t="str">
            <v>Mammadov Islam Avaz Total</v>
          </cell>
          <cell r="CM5" t="str">
            <v>Mammadov Ramin Ismayil</v>
          </cell>
          <cell r="CN5" t="str">
            <v>Mammadov Ramin Ismayil Total</v>
          </cell>
          <cell r="CO5" t="str">
            <v>Mammadov Rasad Asif</v>
          </cell>
          <cell r="CP5" t="str">
            <v>Mammadov Rasad Asif Total</v>
          </cell>
          <cell r="CQ5" t="str">
            <v>Mammadov Yasar Qurbat</v>
          </cell>
          <cell r="CR5" t="str">
            <v>Mammadov Yasar Qurbat Total</v>
          </cell>
          <cell r="CS5" t="str">
            <v>Mammadzade Orxan Famil</v>
          </cell>
          <cell r="CT5" t="str">
            <v>Mammadzade Orxan Famil Total</v>
          </cell>
          <cell r="CU5" t="str">
            <v>Manafov Rauf Zulfugar</v>
          </cell>
          <cell r="CV5" t="str">
            <v>Manafov Rauf Zulfugar Total</v>
          </cell>
          <cell r="CW5" t="str">
            <v>Mehdiyev Nicat Sarvar</v>
          </cell>
          <cell r="CX5" t="str">
            <v>Mehdiyev Nicat Sarvar Total</v>
          </cell>
          <cell r="CY5" t="str">
            <v>Mehtiyev Nizami Telman</v>
          </cell>
          <cell r="CZ5" t="str">
            <v>Mehtiyev Nizami Telman Total</v>
          </cell>
          <cell r="DA5" t="str">
            <v>Miriyev Adil Mirmohsum</v>
          </cell>
          <cell r="DB5" t="str">
            <v>Miriyev Adil Mirmohsum Total</v>
          </cell>
          <cell r="DC5" t="str">
            <v>Musayev Qalib Rauf</v>
          </cell>
          <cell r="DD5" t="str">
            <v>Musayev Qalib Rauf Total</v>
          </cell>
          <cell r="DE5" t="str">
            <v>Mustafayev Sanan Cahangir</v>
          </cell>
          <cell r="DF5" t="str">
            <v>Mustafayev Sanan Cahangir Total</v>
          </cell>
          <cell r="DG5" t="str">
            <v>Muxtarov Vasif Ahmad</v>
          </cell>
          <cell r="DH5" t="str">
            <v>Muxtarov Vasif Ahmad Total</v>
          </cell>
          <cell r="DI5" t="str">
            <v>Nacafli Anar Hidayat</v>
          </cell>
          <cell r="DJ5" t="str">
            <v>Nacafli Anar Hidayat Total</v>
          </cell>
          <cell r="DK5" t="str">
            <v>Nagiyev Elnur Alaskar</v>
          </cell>
          <cell r="DL5" t="str">
            <v>Nagiyev Elnur Alaskar Total</v>
          </cell>
          <cell r="DM5" t="str">
            <v>Nasirzade Saleh Mirtagi</v>
          </cell>
          <cell r="DN5" t="str">
            <v>Nasirzade Saleh Mirtagi Total</v>
          </cell>
          <cell r="DO5" t="str">
            <v>Nazirov Elshan Qiyasaddin</v>
          </cell>
          <cell r="DP5" t="str">
            <v>Nazirov Elshan Qiyasaddin Total</v>
          </cell>
          <cell r="DQ5" t="str">
            <v>Nuruzada Alipasa Mastali</v>
          </cell>
          <cell r="DR5" t="str">
            <v>Nuruzada Alipasa Mastali Total</v>
          </cell>
          <cell r="DS5" t="str">
            <v>Orucov Elnur Qazanfar</v>
          </cell>
          <cell r="DT5" t="str">
            <v>Orucov Elnur Qazanfar Total</v>
          </cell>
          <cell r="DU5" t="str">
            <v>Qarayev Famil Yahya</v>
          </cell>
          <cell r="DV5" t="str">
            <v>Qarayev Famil Yahya Total</v>
          </cell>
          <cell r="DW5" t="str">
            <v>Qarayev Taryel Qara</v>
          </cell>
          <cell r="DX5" t="str">
            <v>Qarayev Taryel Qara Total</v>
          </cell>
          <cell r="DY5" t="str">
            <v>Qasimov Elcin Sahin</v>
          </cell>
          <cell r="DZ5" t="str">
            <v>Qasimov Elcin Sahin Total</v>
          </cell>
          <cell r="EA5" t="str">
            <v>Qasimov Fuad Tahir</v>
          </cell>
          <cell r="EB5" t="str">
            <v>Qasimov Fuad Tahir Total</v>
          </cell>
          <cell r="EC5" t="str">
            <v>Qasimov Kamran Asaf</v>
          </cell>
          <cell r="ED5" t="str">
            <v>Qasimov Kamran Asaf Total</v>
          </cell>
          <cell r="EE5" t="str">
            <v>Rasidov Hikmat M.</v>
          </cell>
          <cell r="EF5" t="str">
            <v>Rasidov Hikmat M. Total</v>
          </cell>
          <cell r="EG5" t="str">
            <v>Rustamov Abulfaz Mammadali</v>
          </cell>
          <cell r="EH5" t="str">
            <v>Rustamov Abulfaz Mammadali Total</v>
          </cell>
          <cell r="EI5" t="str">
            <v>Rzayev Sabuhi Sahin</v>
          </cell>
          <cell r="EJ5" t="str">
            <v>Rzayev Sabuhi Sahin Total</v>
          </cell>
          <cell r="EK5" t="str">
            <v>Sabanov Rafiq Rauf</v>
          </cell>
          <cell r="EL5" t="str">
            <v>Sabanov Rafiq Rauf Total</v>
          </cell>
          <cell r="EM5" t="str">
            <v>Sadiqov Ceyhun Siyaset</v>
          </cell>
          <cell r="EN5" t="str">
            <v>Sadiqov Ceyhun Siyaset Total</v>
          </cell>
          <cell r="EO5" t="str">
            <v>Sadiqov Ramiz Rasim</v>
          </cell>
          <cell r="EP5" t="str">
            <v>Sadiqov Ramiz Rasim Total</v>
          </cell>
          <cell r="EQ5" t="str">
            <v>Safarov Kamil Aladdin</v>
          </cell>
          <cell r="ER5" t="str">
            <v>Safarov Kamil Aladdin Total</v>
          </cell>
          <cell r="ES5" t="str">
            <v>Suvarov Elcin Sahid oglu</v>
          </cell>
          <cell r="ET5" t="str">
            <v>Suvarov Elcin Sahid oglu Total</v>
          </cell>
          <cell r="EU5" t="str">
            <v>Tacaddinov Aziz Isaq</v>
          </cell>
          <cell r="EV5" t="str">
            <v>Tacaddinov Aziz Isaq Total</v>
          </cell>
          <cell r="EW5" t="str">
            <v>Valiyev Niyazi Nazim</v>
          </cell>
          <cell r="EX5" t="str">
            <v>Valiyev Niyazi Nazim Total</v>
          </cell>
          <cell r="EY5" t="str">
            <v>Valizade Sahriyar Oktay</v>
          </cell>
          <cell r="EZ5" t="str">
            <v>Valizade Sahriyar Oktay Total</v>
          </cell>
          <cell r="FA5" t="str">
            <v>Xalafov Qurban Sabir</v>
          </cell>
          <cell r="FB5" t="str">
            <v>Xalafov Qurban Sabir Total</v>
          </cell>
          <cell r="FC5" t="str">
            <v>Yusifov Taliman Ibrahim</v>
          </cell>
          <cell r="FD5" t="str">
            <v>Yusifov Taliman Ibrahim Total</v>
          </cell>
          <cell r="FE5" t="str">
            <v>Yusifov Tarlan Vasif</v>
          </cell>
          <cell r="FF5" t="str">
            <v>Yusifov Tarlan Vasif Total</v>
          </cell>
          <cell r="FG5" t="str">
            <v>Yusifzada Orxan Ilqar</v>
          </cell>
          <cell r="FH5" t="str">
            <v>Yusifzada Orxan Ilqar Total</v>
          </cell>
          <cell r="FI5" t="str">
            <v>Zeynalov Emil Hasanqulu</v>
          </cell>
          <cell r="FJ5" t="str">
            <v>Zeynalov Emil Hasanqulu Total</v>
          </cell>
        </row>
        <row r="6">
          <cell r="A6" t="str">
            <v>  GANCA</v>
          </cell>
          <cell r="C6" t="str">
            <v>  XACMAZ</v>
          </cell>
          <cell r="E6" t="str">
            <v>  SABIRABAD</v>
          </cell>
          <cell r="G6" t="str">
            <v>  BAKIXANOV</v>
          </cell>
          <cell r="I6" t="str">
            <v>  TOVUZ</v>
          </cell>
          <cell r="K6" t="str">
            <v>  QAX</v>
          </cell>
          <cell r="M6" t="str">
            <v>  TOVUZ</v>
          </cell>
          <cell r="O6" t="str">
            <v>  QUBA</v>
          </cell>
          <cell r="Q6" t="str">
            <v>  NARIMANOV</v>
          </cell>
          <cell r="S6" t="str">
            <v>  LANKARAN</v>
          </cell>
          <cell r="U6" t="str">
            <v>  MINGACEVIR</v>
          </cell>
          <cell r="W6" t="str">
            <v>  BAKIXANOV</v>
          </cell>
          <cell r="Y6" t="str">
            <v>  AZADLIQ</v>
          </cell>
          <cell r="AA6" t="str">
            <v>  AZNEFT</v>
          </cell>
          <cell r="AC6" t="str">
            <v>  CALILABAD</v>
          </cell>
          <cell r="AE6" t="str">
            <v>  CALILABAD</v>
          </cell>
          <cell r="AG6" t="str">
            <v>  ZAQATALA</v>
          </cell>
          <cell r="AI6" t="str">
            <v>  YEVLAX</v>
          </cell>
          <cell r="AK6" t="str">
            <v>  BARDA</v>
          </cell>
          <cell r="AM6" t="str">
            <v>  MXD</v>
          </cell>
          <cell r="AO6" t="str">
            <v>  LANKARAN</v>
          </cell>
          <cell r="AQ6" t="str">
            <v>  TOVUZ</v>
          </cell>
          <cell r="AS6" t="str">
            <v>  QAX</v>
          </cell>
          <cell r="AU6" t="str">
            <v>  XACMAZ</v>
          </cell>
          <cell r="AW6" t="str">
            <v>  YASAMAL</v>
          </cell>
          <cell r="AY6" t="str">
            <v>  GANCA</v>
          </cell>
          <cell r="BA6" t="str">
            <v>  MEMAR</v>
          </cell>
          <cell r="BC6" t="str">
            <v>  CALILABAD</v>
          </cell>
          <cell r="BE6" t="str">
            <v>  GANCA</v>
          </cell>
          <cell r="BG6" t="str">
            <v>  AHMADLI</v>
          </cell>
          <cell r="BI6" t="str">
            <v>  ZAQATALA</v>
          </cell>
          <cell r="BK6" t="str">
            <v>  SIRVAN</v>
          </cell>
          <cell r="BM6" t="str">
            <v>  MASALLI</v>
          </cell>
          <cell r="BO6" t="str">
            <v>  TOVUZ</v>
          </cell>
          <cell r="BQ6" t="str">
            <v>  CALILABAD</v>
          </cell>
          <cell r="BS6" t="str">
            <v>  MASALLI</v>
          </cell>
          <cell r="BU6" t="str">
            <v>  AZNEFT</v>
          </cell>
          <cell r="BW6" t="str">
            <v>  LANKARAN</v>
          </cell>
          <cell r="BY6" t="str">
            <v>  SABIRABAD</v>
          </cell>
          <cell r="CA6" t="str">
            <v>  BARDA</v>
          </cell>
          <cell r="CC6" t="str">
            <v>  QUBA</v>
          </cell>
          <cell r="CE6" t="str">
            <v>  NEFTCILAR</v>
          </cell>
          <cell r="CG6" t="str">
            <v>  SABIRABAD</v>
          </cell>
          <cell r="CI6" t="str">
            <v>  NEFTCILAR</v>
          </cell>
          <cell r="CK6" t="str">
            <v>  GANCA</v>
          </cell>
          <cell r="CM6" t="str">
            <v>  GANCA</v>
          </cell>
          <cell r="CO6" t="str">
            <v>  AHMADLI</v>
          </cell>
          <cell r="CQ6" t="str">
            <v>  NEFTCILAR</v>
          </cell>
          <cell r="CS6" t="str">
            <v>  BARDA</v>
          </cell>
          <cell r="CU6" t="str">
            <v>  MASALLI</v>
          </cell>
          <cell r="CW6" t="str">
            <v>  SABIRABAD</v>
          </cell>
          <cell r="CY6" t="str">
            <v>  BAKIXANOV</v>
          </cell>
          <cell r="DA6" t="str">
            <v>  NEFTCILAR</v>
          </cell>
          <cell r="DC6" t="str">
            <v>  NASIMI</v>
          </cell>
          <cell r="DE6" t="str">
            <v>  GANCA</v>
          </cell>
          <cell r="DG6" t="str">
            <v>  QAX</v>
          </cell>
          <cell r="DI6" t="str">
            <v>  MINGACEVIR</v>
          </cell>
          <cell r="DK6" t="str">
            <v>  CALILABAD</v>
          </cell>
          <cell r="DM6" t="str">
            <v>  LANKARAN</v>
          </cell>
          <cell r="DO6" t="str">
            <v>  XACMAZ</v>
          </cell>
          <cell r="DQ6" t="str">
            <v>  SABIRABAD</v>
          </cell>
          <cell r="DS6" t="str">
            <v>  QAX</v>
          </cell>
          <cell r="DU6" t="str">
            <v>  SIRVAN</v>
          </cell>
          <cell r="DW6" t="str">
            <v>  SABIRABAD</v>
          </cell>
          <cell r="DY6" t="str">
            <v>  BARDA</v>
          </cell>
          <cell r="EA6" t="str">
            <v>  XACMAZ</v>
          </cell>
          <cell r="EC6" t="str">
            <v>  BARDA</v>
          </cell>
          <cell r="EE6" t="str">
            <v>  ZAQATALA</v>
          </cell>
          <cell r="EG6" t="str">
            <v>  GANCA</v>
          </cell>
          <cell r="EI6" t="str">
            <v>  GANCA</v>
          </cell>
          <cell r="EK6" t="str">
            <v>  ZAQATALA</v>
          </cell>
          <cell r="EM6" t="str">
            <v>  SIRVAN</v>
          </cell>
          <cell r="EO6" t="str">
            <v>  YASAMAL</v>
          </cell>
          <cell r="EQ6" t="str">
            <v>  SUMQAYIT</v>
          </cell>
          <cell r="ES6" t="str">
            <v>  LANKARAN</v>
          </cell>
          <cell r="EU6" t="str">
            <v>  QUBA</v>
          </cell>
          <cell r="EW6" t="str">
            <v>  BAKIXANOV</v>
          </cell>
          <cell r="EY6" t="str">
            <v>  GANCA</v>
          </cell>
          <cell r="FA6" t="str">
            <v>  BARDA</v>
          </cell>
          <cell r="FC6" t="str">
            <v>  MINGACEVIR</v>
          </cell>
          <cell r="FE6" t="str">
            <v>  MINGACEVIR</v>
          </cell>
          <cell r="FG6" t="str">
            <v>  YEVLAX</v>
          </cell>
          <cell r="FI6" t="str">
            <v>  AZADLIQ</v>
          </cell>
        </row>
      </sheetData>
      <sheetData sheetId="2"/>
      <sheetData sheetId="3"/>
      <sheetData sheetId="4">
        <row r="2">
          <cell r="B2" t="str">
            <v>Abbasov Ilham Rasid</v>
          </cell>
          <cell r="C2">
            <v>10</v>
          </cell>
          <cell r="D2">
            <v>36400</v>
          </cell>
        </row>
        <row r="3">
          <cell r="B3" t="str">
            <v>Abdiyev Vusal Xanoglan</v>
          </cell>
          <cell r="C3">
            <v>20</v>
          </cell>
          <cell r="D3">
            <v>77400</v>
          </cell>
          <cell r="J3" t="str">
            <v>Musayev Qalib Rauf</v>
          </cell>
          <cell r="K3">
            <v>1</v>
          </cell>
        </row>
        <row r="4">
          <cell r="B4" t="str">
            <v>Abidov Tural Ibrahim</v>
          </cell>
          <cell r="C4">
            <v>6</v>
          </cell>
          <cell r="D4">
            <v>22600</v>
          </cell>
          <cell r="J4" t="str">
            <v>Ibrahimov Anar Etibar</v>
          </cell>
          <cell r="K4">
            <v>1</v>
          </cell>
        </row>
        <row r="5">
          <cell r="B5" t="str">
            <v>Agacanov Emin Imanverdi</v>
          </cell>
          <cell r="C5">
            <v>5</v>
          </cell>
          <cell r="D5">
            <v>6500</v>
          </cell>
          <cell r="J5" t="str">
            <v>Aliyev Vusal Avazaga</v>
          </cell>
          <cell r="K5">
            <v>1</v>
          </cell>
        </row>
        <row r="6">
          <cell r="B6" t="str">
            <v>Agasiyev Azar Adil</v>
          </cell>
          <cell r="C6">
            <v>5</v>
          </cell>
          <cell r="D6">
            <v>8500</v>
          </cell>
          <cell r="J6" t="str">
            <v>Feziyev Gunduz Mobil</v>
          </cell>
          <cell r="K6">
            <v>1</v>
          </cell>
        </row>
        <row r="7">
          <cell r="B7" t="str">
            <v>Agayev Abulfaz Isabala</v>
          </cell>
          <cell r="C7">
            <v>9</v>
          </cell>
          <cell r="D7">
            <v>26000</v>
          </cell>
          <cell r="J7" t="str">
            <v>Sadiqov Ramiz Rasim</v>
          </cell>
          <cell r="K7">
            <v>1</v>
          </cell>
        </row>
        <row r="8">
          <cell r="B8" t="str">
            <v>Ahadov Natiq Nadir</v>
          </cell>
          <cell r="C8">
            <v>6</v>
          </cell>
          <cell r="D8">
            <v>19400</v>
          </cell>
          <cell r="J8" t="str">
            <v>Zeynalov Emil Hasanqulu</v>
          </cell>
          <cell r="K8">
            <v>1</v>
          </cell>
        </row>
        <row r="9">
          <cell r="B9" t="str">
            <v>Ahmadov Agasif Shukur</v>
          </cell>
          <cell r="C9">
            <v>10</v>
          </cell>
          <cell r="D9">
            <v>16900</v>
          </cell>
          <cell r="J9" t="str">
            <v>Mehtiyev Nizami Telman</v>
          </cell>
          <cell r="K9">
            <v>1</v>
          </cell>
        </row>
        <row r="10">
          <cell r="B10" t="str">
            <v>Ahmadov Qahraman Bahadir</v>
          </cell>
          <cell r="C10">
            <v>14</v>
          </cell>
          <cell r="D10">
            <v>28000</v>
          </cell>
          <cell r="J10" t="str">
            <v>Safarov Kamil Aladdin</v>
          </cell>
          <cell r="K10">
            <v>1</v>
          </cell>
        </row>
        <row r="11">
          <cell r="B11" t="str">
            <v>Ahmadov Ravan Azaddin</v>
          </cell>
          <cell r="C11">
            <v>13</v>
          </cell>
          <cell r="D11">
            <v>22700</v>
          </cell>
          <cell r="J11" t="str">
            <v>Hasanov Zaur Huseyn</v>
          </cell>
          <cell r="K11">
            <v>1</v>
          </cell>
        </row>
        <row r="12">
          <cell r="B12" t="str">
            <v>Akbarov Rahim Babakisi</v>
          </cell>
          <cell r="C12">
            <v>14</v>
          </cell>
          <cell r="D12">
            <v>44700</v>
          </cell>
          <cell r="J12" t="str">
            <v>Ahmadov Agasif Shukur</v>
          </cell>
          <cell r="K12">
            <v>1</v>
          </cell>
        </row>
        <row r="13">
          <cell r="B13" t="str">
            <v>Alhuseynov Tural Yasin</v>
          </cell>
          <cell r="C13">
            <v>13</v>
          </cell>
          <cell r="D13">
            <v>33800</v>
          </cell>
          <cell r="J13" t="str">
            <v>Valiyev Niyazi Nazim</v>
          </cell>
          <cell r="K13">
            <v>1</v>
          </cell>
        </row>
        <row r="14">
          <cell r="B14" t="str">
            <v>Alixanov Murad Ziynaddin</v>
          </cell>
          <cell r="C14">
            <v>9</v>
          </cell>
          <cell r="D14">
            <v>15400</v>
          </cell>
          <cell r="J14" t="str">
            <v>Hamidov Tarlan Abdulhamid</v>
          </cell>
          <cell r="K14">
            <v>1</v>
          </cell>
        </row>
        <row r="15">
          <cell r="B15" t="str">
            <v>Aliyev Orxan Natiq</v>
          </cell>
          <cell r="C15">
            <v>1</v>
          </cell>
          <cell r="D15">
            <v>15000</v>
          </cell>
          <cell r="J15" t="str">
            <v>Mammadov Elvin Alim</v>
          </cell>
          <cell r="K15">
            <v>1</v>
          </cell>
        </row>
        <row r="16">
          <cell r="B16" t="str">
            <v>Aliyev Subhan Akif</v>
          </cell>
          <cell r="C16">
            <v>4</v>
          </cell>
          <cell r="D16">
            <v>14500</v>
          </cell>
          <cell r="J16" t="str">
            <v>Mammadov Rasad Asif</v>
          </cell>
          <cell r="K16">
            <v>1</v>
          </cell>
        </row>
        <row r="17">
          <cell r="B17" t="str">
            <v>Aliyev Taleh Allahyar</v>
          </cell>
          <cell r="C17">
            <v>16</v>
          </cell>
          <cell r="D17">
            <v>37300</v>
          </cell>
          <cell r="J17" t="str">
            <v>Mammadov Yasar Qurbat</v>
          </cell>
          <cell r="K17">
            <v>1</v>
          </cell>
        </row>
        <row r="18">
          <cell r="B18" t="str">
            <v>Aliyev Tural Mohraddin</v>
          </cell>
          <cell r="C18">
            <v>10</v>
          </cell>
          <cell r="D18">
            <v>19600</v>
          </cell>
          <cell r="J18" t="str">
            <v>Miriyev Adil Mirmohsum</v>
          </cell>
          <cell r="K18">
            <v>1</v>
          </cell>
        </row>
        <row r="19">
          <cell r="B19" t="str">
            <v>Aliyev Vusal Avazaga</v>
          </cell>
          <cell r="C19">
            <v>11</v>
          </cell>
          <cell r="D19">
            <v>38100</v>
          </cell>
          <cell r="J19" t="str">
            <v>Amirov Elchin Mazahir</v>
          </cell>
          <cell r="K19">
            <v>1</v>
          </cell>
        </row>
        <row r="20">
          <cell r="B20" t="str">
            <v>Amirov Elchin Mazahir</v>
          </cell>
          <cell r="C20">
            <v>6</v>
          </cell>
          <cell r="D20">
            <v>16500</v>
          </cell>
          <cell r="J20" t="str">
            <v>Asgarov Huseyn Asgar</v>
          </cell>
          <cell r="K20">
            <v>1</v>
          </cell>
        </row>
        <row r="21">
          <cell r="B21" t="str">
            <v>Asadullayev Qosqar Namik</v>
          </cell>
          <cell r="C21">
            <v>13</v>
          </cell>
          <cell r="D21">
            <v>41900</v>
          </cell>
          <cell r="J21" t="str">
            <v>Cafarov Elshan Zohrab</v>
          </cell>
          <cell r="K21">
            <v>1</v>
          </cell>
        </row>
        <row r="22">
          <cell r="B22" t="str">
            <v>Asgarov Huseyn Asgar</v>
          </cell>
          <cell r="C22">
            <v>4</v>
          </cell>
          <cell r="D22">
            <v>17500</v>
          </cell>
          <cell r="J22" t="str">
            <v>Karimov Samir Aydamir</v>
          </cell>
          <cell r="K22">
            <v>1</v>
          </cell>
        </row>
        <row r="23">
          <cell r="B23" t="str">
            <v>Asgarov Saqif Agagul</v>
          </cell>
          <cell r="C23">
            <v>11</v>
          </cell>
          <cell r="D23">
            <v>44000</v>
          </cell>
          <cell r="J23" t="str">
            <v>Aliyev Orxan Natiq</v>
          </cell>
          <cell r="K23">
            <v>1</v>
          </cell>
        </row>
        <row r="24">
          <cell r="B24" t="str">
            <v>Aydinov Aydin Haci</v>
          </cell>
          <cell r="C24">
            <v>5</v>
          </cell>
          <cell r="D24">
            <v>9500</v>
          </cell>
          <cell r="J24" t="str">
            <v>Aliyev Subhan Akif</v>
          </cell>
          <cell r="K24">
            <v>1</v>
          </cell>
        </row>
        <row r="25">
          <cell r="B25" t="str">
            <v>Balayev Abdulla Mustafa</v>
          </cell>
          <cell r="C25">
            <v>4</v>
          </cell>
          <cell r="D25">
            <v>6300</v>
          </cell>
          <cell r="J25" t="str">
            <v>Valizade Sahriyar Oktay</v>
          </cell>
          <cell r="K25">
            <v>1</v>
          </cell>
        </row>
        <row r="26">
          <cell r="B26" t="str">
            <v>Cabbarli Amil Adil</v>
          </cell>
          <cell r="C26">
            <v>5</v>
          </cell>
          <cell r="D26">
            <v>16000</v>
          </cell>
          <cell r="J26" t="str">
            <v>Ibrahimov Famil Farhad</v>
          </cell>
          <cell r="K26">
            <v>1</v>
          </cell>
        </row>
        <row r="27">
          <cell r="B27" t="str">
            <v>Cabbarli Vaqif Refail</v>
          </cell>
          <cell r="C27">
            <v>10</v>
          </cell>
          <cell r="D27">
            <v>15500</v>
          </cell>
          <cell r="J27" t="str">
            <v>Cavadov Tahmaz Cabrail</v>
          </cell>
          <cell r="K27">
            <v>1</v>
          </cell>
        </row>
        <row r="28">
          <cell r="B28" t="str">
            <v>Cafarov Elshan Zohrab</v>
          </cell>
          <cell r="C28">
            <v>9</v>
          </cell>
          <cell r="D28">
            <v>32000</v>
          </cell>
          <cell r="J28" t="str">
            <v>Cabbarli Vaqif Refail</v>
          </cell>
          <cell r="K28">
            <v>1</v>
          </cell>
        </row>
        <row r="29">
          <cell r="B29" t="str">
            <v>Cavadov Tahmaz Cabrail</v>
          </cell>
          <cell r="C29">
            <v>13</v>
          </cell>
          <cell r="D29">
            <v>58800</v>
          </cell>
          <cell r="J29" t="str">
            <v>Ahmadov Qahraman Bahadir</v>
          </cell>
          <cell r="K29">
            <v>1</v>
          </cell>
        </row>
        <row r="30">
          <cell r="B30" t="str">
            <v>Eldarov Tural Eldar</v>
          </cell>
          <cell r="C30">
            <v>16</v>
          </cell>
          <cell r="D30">
            <v>40500</v>
          </cell>
          <cell r="J30" t="str">
            <v>Mammadov Firuz Iman</v>
          </cell>
          <cell r="K30">
            <v>1</v>
          </cell>
        </row>
        <row r="31">
          <cell r="B31" t="str">
            <v>Eldarova Aynura Xeyrulla</v>
          </cell>
          <cell r="C31">
            <v>12</v>
          </cell>
          <cell r="D31">
            <v>19800</v>
          </cell>
          <cell r="J31" t="str">
            <v>Mammadov Ramin Ismayil</v>
          </cell>
          <cell r="K31">
            <v>1</v>
          </cell>
        </row>
        <row r="32">
          <cell r="B32" t="str">
            <v>Feziyev Gunduz Mobil</v>
          </cell>
          <cell r="C32">
            <v>4</v>
          </cell>
          <cell r="D32">
            <v>28000</v>
          </cell>
          <cell r="J32" t="str">
            <v>Aliyev Taleh Allahyar</v>
          </cell>
          <cell r="K32">
            <v>1</v>
          </cell>
        </row>
        <row r="33">
          <cell r="B33" t="str">
            <v>Haciyev Irfan Rafiq</v>
          </cell>
          <cell r="C33">
            <v>13</v>
          </cell>
          <cell r="D33">
            <v>41520</v>
          </cell>
          <cell r="J33" t="str">
            <v>Suvarov Elcin Sahid oglu</v>
          </cell>
          <cell r="K33">
            <v>1</v>
          </cell>
        </row>
        <row r="34">
          <cell r="B34" t="str">
            <v>Hamidov Tarlan Abdulhamid</v>
          </cell>
          <cell r="C34">
            <v>26</v>
          </cell>
          <cell r="D34">
            <v>122800</v>
          </cell>
          <cell r="J34" t="str">
            <v>Xalafov Qurban Sabir</v>
          </cell>
          <cell r="K34">
            <v>1</v>
          </cell>
        </row>
        <row r="35">
          <cell r="B35" t="str">
            <v>Hasanov Alizamin Firudin</v>
          </cell>
          <cell r="C35">
            <v>12</v>
          </cell>
          <cell r="D35">
            <v>26600</v>
          </cell>
          <cell r="J35" t="str">
            <v>Huseynov Zaur Qazanfar</v>
          </cell>
          <cell r="K35">
            <v>1</v>
          </cell>
        </row>
        <row r="36">
          <cell r="B36" t="str">
            <v>Hasanov Babir Sabir</v>
          </cell>
          <cell r="C36">
            <v>11</v>
          </cell>
          <cell r="D36">
            <v>25800</v>
          </cell>
          <cell r="J36" t="str">
            <v>Abdiyev Vusal Xanoglan</v>
          </cell>
          <cell r="K36">
            <v>1</v>
          </cell>
        </row>
        <row r="37">
          <cell r="B37" t="str">
            <v>Hasanov Sahin Sukur</v>
          </cell>
          <cell r="C37">
            <v>8</v>
          </cell>
          <cell r="D37">
            <v>14300</v>
          </cell>
          <cell r="J37" t="str">
            <v>Huseynov Azer Nizami</v>
          </cell>
          <cell r="K37">
            <v>1</v>
          </cell>
        </row>
        <row r="38">
          <cell r="B38" t="str">
            <v>Hasanov Zaur Huseyn</v>
          </cell>
          <cell r="C38">
            <v>9</v>
          </cell>
          <cell r="D38">
            <v>32000</v>
          </cell>
          <cell r="J38" t="str">
            <v>Abbasov Ilham Rasid</v>
          </cell>
          <cell r="K38">
            <v>1</v>
          </cell>
        </row>
        <row r="39">
          <cell r="B39" t="str">
            <v>Husanov Elmir Qurban</v>
          </cell>
          <cell r="C39">
            <v>11</v>
          </cell>
          <cell r="D39">
            <v>20500</v>
          </cell>
          <cell r="J39" t="str">
            <v>Hasanov Babir Sabir</v>
          </cell>
          <cell r="K39">
            <v>1</v>
          </cell>
        </row>
        <row r="40">
          <cell r="B40" t="str">
            <v>Huseyinov Anar Tahir</v>
          </cell>
          <cell r="C40">
            <v>9</v>
          </cell>
          <cell r="D40">
            <v>25000</v>
          </cell>
          <cell r="J40" t="str">
            <v>Mustafayev Sanan Cahangir</v>
          </cell>
          <cell r="K40">
            <v>1</v>
          </cell>
        </row>
        <row r="41">
          <cell r="B41" t="str">
            <v>Huseynov Amil Alim</v>
          </cell>
          <cell r="C41">
            <v>16</v>
          </cell>
          <cell r="D41">
            <v>54000</v>
          </cell>
          <cell r="J41" t="str">
            <v>Eldarov Tural Eldar</v>
          </cell>
          <cell r="K41">
            <v>1</v>
          </cell>
        </row>
        <row r="42">
          <cell r="B42" t="str">
            <v>Huseynov Azer Nizami</v>
          </cell>
          <cell r="C42">
            <v>13</v>
          </cell>
          <cell r="D42">
            <v>26500</v>
          </cell>
          <cell r="J42" t="str">
            <v>Alhuseynov Tural Yasin</v>
          </cell>
          <cell r="K42">
            <v>1</v>
          </cell>
        </row>
        <row r="43">
          <cell r="B43" t="str">
            <v>Huseynov Zaur Qazanfar</v>
          </cell>
          <cell r="C43">
            <v>10</v>
          </cell>
          <cell r="D43">
            <v>21100</v>
          </cell>
          <cell r="J43" t="str">
            <v>Sadiqov Afqan Bayram</v>
          </cell>
          <cell r="K43">
            <v>1</v>
          </cell>
        </row>
        <row r="44">
          <cell r="B44" t="str">
            <v>Ibisov Samxal Cabrayil</v>
          </cell>
          <cell r="C44">
            <v>5</v>
          </cell>
          <cell r="D44">
            <v>8700</v>
          </cell>
          <cell r="J44" t="str">
            <v>Abidov Tural Ibrahim</v>
          </cell>
          <cell r="K44">
            <v>1</v>
          </cell>
        </row>
        <row r="45">
          <cell r="B45" t="str">
            <v>Ibrahimov Anar Etibar</v>
          </cell>
          <cell r="C45">
            <v>3</v>
          </cell>
          <cell r="D45">
            <v>8600</v>
          </cell>
          <cell r="J45" t="str">
            <v>Eldarova Aynura Xeyrulla</v>
          </cell>
          <cell r="K45">
            <v>1</v>
          </cell>
        </row>
        <row r="46">
          <cell r="B46" t="str">
            <v>Ibrahimov Famil Farhad</v>
          </cell>
          <cell r="C46">
            <v>15</v>
          </cell>
          <cell r="D46">
            <v>71000</v>
          </cell>
          <cell r="J46" t="str">
            <v>Nazirov Elshan Qiyasaddin</v>
          </cell>
          <cell r="K46">
            <v>1</v>
          </cell>
        </row>
        <row r="47">
          <cell r="B47" t="str">
            <v>Ibrahimov Ismayil Matlab</v>
          </cell>
          <cell r="C47">
            <v>7</v>
          </cell>
          <cell r="D47">
            <v>32000</v>
          </cell>
          <cell r="J47" t="str">
            <v>Ismayilov Agamoglan Israfil</v>
          </cell>
          <cell r="K47">
            <v>1</v>
          </cell>
        </row>
        <row r="48">
          <cell r="B48" t="str">
            <v>Ismayilov Agamoglan Israfil</v>
          </cell>
          <cell r="C48">
            <v>10</v>
          </cell>
          <cell r="D48">
            <v>18950</v>
          </cell>
          <cell r="J48" t="str">
            <v>Ahmadov Ravan Azaddin</v>
          </cell>
          <cell r="K48">
            <v>1</v>
          </cell>
        </row>
        <row r="49">
          <cell r="B49" t="str">
            <v>Karimov Heydar Fariz</v>
          </cell>
          <cell r="C49">
            <v>11</v>
          </cell>
          <cell r="D49">
            <v>16400</v>
          </cell>
          <cell r="J49" t="str">
            <v>Muxtarov Vasif Ahmad</v>
          </cell>
          <cell r="K49">
            <v>1</v>
          </cell>
        </row>
        <row r="50">
          <cell r="B50" t="str">
            <v>Karimov Orxan Alik</v>
          </cell>
          <cell r="C50">
            <v>8</v>
          </cell>
          <cell r="D50">
            <v>26200</v>
          </cell>
          <cell r="J50" t="str">
            <v>Orucov Elnur Qazanfar</v>
          </cell>
          <cell r="K50">
            <v>1</v>
          </cell>
        </row>
        <row r="51">
          <cell r="B51" t="str">
            <v>Karimov Samir Aydamir</v>
          </cell>
          <cell r="C51">
            <v>7</v>
          </cell>
          <cell r="D51">
            <v>18500</v>
          </cell>
          <cell r="J51" t="str">
            <v>Mammadzade Orxan Famil</v>
          </cell>
          <cell r="K51">
            <v>1</v>
          </cell>
        </row>
        <row r="52">
          <cell r="B52" t="str">
            <v>Karimov Ulvi Feyzullah</v>
          </cell>
          <cell r="C52">
            <v>10</v>
          </cell>
          <cell r="D52">
            <v>15200</v>
          </cell>
          <cell r="J52" t="str">
            <v>Qasimov Elcin Sahin</v>
          </cell>
          <cell r="K52">
            <v>1</v>
          </cell>
        </row>
        <row r="53">
          <cell r="B53" t="str">
            <v>Latifov Zaur Sahib</v>
          </cell>
          <cell r="C53">
            <v>6</v>
          </cell>
          <cell r="D53">
            <v>11000</v>
          </cell>
          <cell r="J53" t="str">
            <v>Hasanov Alizamin Firudin</v>
          </cell>
          <cell r="K53">
            <v>1</v>
          </cell>
        </row>
        <row r="54">
          <cell r="B54" t="str">
            <v>Mammadov Adis Humbat</v>
          </cell>
          <cell r="C54">
            <v>8</v>
          </cell>
          <cell r="D54">
            <v>24250</v>
          </cell>
          <cell r="J54" t="str">
            <v>Rustamov Abulfaz Mammadali</v>
          </cell>
          <cell r="K54">
            <v>1</v>
          </cell>
        </row>
        <row r="55">
          <cell r="B55" t="str">
            <v>Mammadov Cavid Mohubbat</v>
          </cell>
          <cell r="C55">
            <v>5</v>
          </cell>
          <cell r="D55">
            <v>9200</v>
          </cell>
          <cell r="J55" t="str">
            <v>Nasirzade Saleh Mirtagi</v>
          </cell>
          <cell r="K55">
            <v>1</v>
          </cell>
        </row>
        <row r="56">
          <cell r="B56" t="str">
            <v>Mammadov Elvin Alim</v>
          </cell>
          <cell r="C56">
            <v>6</v>
          </cell>
          <cell r="D56">
            <v>50000</v>
          </cell>
          <cell r="J56" t="str">
            <v>Ibrahimov Ismayil Matlab</v>
          </cell>
          <cell r="K56">
            <v>1</v>
          </cell>
        </row>
        <row r="57">
          <cell r="B57" t="str">
            <v>Mammadov Firuz Iman</v>
          </cell>
          <cell r="C57">
            <v>15</v>
          </cell>
          <cell r="D57">
            <v>40500</v>
          </cell>
          <cell r="J57" t="str">
            <v>Cabbarli Amil Adil</v>
          </cell>
          <cell r="K57">
            <v>1</v>
          </cell>
        </row>
        <row r="58">
          <cell r="B58" t="str">
            <v>Mammadov Islam Avaz</v>
          </cell>
          <cell r="C58">
            <v>3</v>
          </cell>
          <cell r="D58">
            <v>20000</v>
          </cell>
          <cell r="J58" t="str">
            <v>Aliyev Tural Mohraddin</v>
          </cell>
          <cell r="K58">
            <v>1</v>
          </cell>
        </row>
        <row r="59">
          <cell r="B59" t="str">
            <v>Mammadov Ramin Ismayil</v>
          </cell>
          <cell r="C59">
            <v>17</v>
          </cell>
          <cell r="D59">
            <v>54300</v>
          </cell>
          <cell r="J59" t="str">
            <v>Nagiyev Elnur Alaskar</v>
          </cell>
          <cell r="K59">
            <v>1</v>
          </cell>
        </row>
        <row r="60">
          <cell r="B60" t="str">
            <v>Mammadov Rasad Asif</v>
          </cell>
          <cell r="C60">
            <v>6</v>
          </cell>
          <cell r="D60">
            <v>14000</v>
          </cell>
          <cell r="J60" t="str">
            <v>Manafov Rauf Zulfugar</v>
          </cell>
          <cell r="K60">
            <v>1</v>
          </cell>
        </row>
        <row r="61">
          <cell r="B61" t="str">
            <v>Mammadov Vusal Abid</v>
          </cell>
          <cell r="C61">
            <v>9</v>
          </cell>
          <cell r="D61">
            <v>19000</v>
          </cell>
          <cell r="J61" t="str">
            <v>Yusifov Taliman Ibrahim</v>
          </cell>
          <cell r="K61">
            <v>1</v>
          </cell>
        </row>
        <row r="62">
          <cell r="B62" t="str">
            <v>Mammadov Yasar Qurbat</v>
          </cell>
          <cell r="C62">
            <v>12</v>
          </cell>
          <cell r="D62">
            <v>49500</v>
          </cell>
          <cell r="J62" t="str">
            <v>Karimov Orxan Alik</v>
          </cell>
          <cell r="K62">
            <v>1</v>
          </cell>
        </row>
        <row r="63">
          <cell r="B63" t="str">
            <v>Mammadzade Orxan Famil</v>
          </cell>
          <cell r="C63">
            <v>8</v>
          </cell>
          <cell r="D63">
            <v>18250</v>
          </cell>
          <cell r="J63" t="str">
            <v>Ahadov Natiq Nadir</v>
          </cell>
          <cell r="K63">
            <v>1</v>
          </cell>
        </row>
        <row r="64">
          <cell r="B64" t="str">
            <v>Manafov Rauf Zulfugar</v>
          </cell>
          <cell r="C64">
            <v>12</v>
          </cell>
          <cell r="D64">
            <v>28300</v>
          </cell>
          <cell r="J64" t="str">
            <v>Huseyinov Anar Tahir</v>
          </cell>
          <cell r="K64">
            <v>1</v>
          </cell>
        </row>
        <row r="65">
          <cell r="B65" t="str">
            <v>Mehdiyev Nicat Sarvar</v>
          </cell>
          <cell r="C65">
            <v>7</v>
          </cell>
          <cell r="D65">
            <v>62000</v>
          </cell>
          <cell r="J65" t="str">
            <v>Qaffarov Elxan Etiqat</v>
          </cell>
          <cell r="K65">
            <v>1</v>
          </cell>
        </row>
        <row r="66">
          <cell r="B66" t="str">
            <v>Mehtiyev Nizami Telman</v>
          </cell>
          <cell r="C66">
            <v>7</v>
          </cell>
          <cell r="D66">
            <v>27500</v>
          </cell>
          <cell r="J66" t="str">
            <v>Qasimov Kamran Asaf</v>
          </cell>
          <cell r="K66">
            <v>1</v>
          </cell>
        </row>
        <row r="67">
          <cell r="B67" t="str">
            <v>Mejdunov Elnur Yusif</v>
          </cell>
          <cell r="C67">
            <v>6</v>
          </cell>
          <cell r="D67">
            <v>8400</v>
          </cell>
          <cell r="J67" t="str">
            <v>Asgarov Saqif Agagul</v>
          </cell>
          <cell r="K67">
            <v>1</v>
          </cell>
        </row>
        <row r="68">
          <cell r="B68" t="str">
            <v>Mikayilov Camsid Mammadaga</v>
          </cell>
          <cell r="C68">
            <v>3</v>
          </cell>
          <cell r="D68">
            <v>12000</v>
          </cell>
          <cell r="J68" t="str">
            <v>Haciyev Irfan Rafiq</v>
          </cell>
          <cell r="K68">
            <v>1</v>
          </cell>
        </row>
        <row r="69">
          <cell r="B69" t="str">
            <v>Miriyev Adil Mirmohsum</v>
          </cell>
          <cell r="C69">
            <v>12</v>
          </cell>
          <cell r="D69">
            <v>62500</v>
          </cell>
          <cell r="J69" t="str">
            <v>Ibisov Samxal Cabrayil</v>
          </cell>
          <cell r="K69">
            <v>1</v>
          </cell>
        </row>
        <row r="70">
          <cell r="B70" t="str">
            <v>Mohumayev Eldar Racab</v>
          </cell>
          <cell r="C70">
            <v>10</v>
          </cell>
          <cell r="D70">
            <v>14200</v>
          </cell>
          <cell r="J70" t="str">
            <v>Yusifov Tarlan Vasif</v>
          </cell>
          <cell r="K70">
            <v>1</v>
          </cell>
        </row>
        <row r="71">
          <cell r="B71" t="str">
            <v>Muradov Parviz Alim</v>
          </cell>
          <cell r="C71">
            <v>8</v>
          </cell>
          <cell r="D71">
            <v>7500</v>
          </cell>
          <cell r="J71" t="str">
            <v>Tacaddinov Aziz Isaq</v>
          </cell>
          <cell r="K71">
            <v>1</v>
          </cell>
        </row>
        <row r="72">
          <cell r="B72" t="str">
            <v>Musayev Qalib Rauf</v>
          </cell>
          <cell r="C72">
            <v>12</v>
          </cell>
          <cell r="D72">
            <v>73000</v>
          </cell>
          <cell r="J72" t="str">
            <v>Civisov Babek Qarib</v>
          </cell>
          <cell r="K72">
            <v>1</v>
          </cell>
        </row>
        <row r="73">
          <cell r="B73" t="str">
            <v>Mustafayev Sanan Cahangir</v>
          </cell>
          <cell r="C73">
            <v>11</v>
          </cell>
          <cell r="D73">
            <v>27400</v>
          </cell>
          <cell r="J73" t="str">
            <v>Qasimov Fuad Tahir</v>
          </cell>
          <cell r="K73">
            <v>1</v>
          </cell>
        </row>
        <row r="74">
          <cell r="B74" t="str">
            <v>Muxtarov Vasif Ahmad</v>
          </cell>
          <cell r="C74">
            <v>16</v>
          </cell>
          <cell r="D74">
            <v>19500</v>
          </cell>
          <cell r="J74" t="str">
            <v>Husanov Elmir Qurban</v>
          </cell>
          <cell r="K74">
            <v>1</v>
          </cell>
        </row>
        <row r="75">
          <cell r="B75" t="str">
            <v>Nabiyev Taleh Camaleddin</v>
          </cell>
          <cell r="C75">
            <v>7</v>
          </cell>
          <cell r="D75">
            <v>16500</v>
          </cell>
          <cell r="J75" t="str">
            <v>Qasimov Tural Rasid</v>
          </cell>
          <cell r="K75">
            <v>1</v>
          </cell>
        </row>
        <row r="76">
          <cell r="B76" t="str">
            <v>Nacafli Anar Hidayat</v>
          </cell>
          <cell r="C76">
            <v>8</v>
          </cell>
          <cell r="D76">
            <v>21600</v>
          </cell>
          <cell r="J76" t="str">
            <v>Huseynov Amil Alim</v>
          </cell>
          <cell r="K76">
            <v>1</v>
          </cell>
        </row>
        <row r="77">
          <cell r="B77" t="str">
            <v>Nagiyev Elnur Alaskar</v>
          </cell>
          <cell r="C77">
            <v>8</v>
          </cell>
          <cell r="D77">
            <v>13200</v>
          </cell>
          <cell r="J77" t="str">
            <v>Balayev Abdulla Mustafa</v>
          </cell>
          <cell r="K77">
            <v>1</v>
          </cell>
        </row>
        <row r="78">
          <cell r="B78" t="str">
            <v>Nasibov Etibar Kamil</v>
          </cell>
          <cell r="C78">
            <v>6</v>
          </cell>
          <cell r="D78">
            <v>25000</v>
          </cell>
          <cell r="J78" t="str">
            <v>Mammadov Vusal Abid</v>
          </cell>
          <cell r="K78">
            <v>1</v>
          </cell>
        </row>
        <row r="79">
          <cell r="B79" t="str">
            <v>Nasirzade Saleh Mirtagi</v>
          </cell>
          <cell r="C79">
            <v>7</v>
          </cell>
          <cell r="D79">
            <v>20000</v>
          </cell>
          <cell r="J79" t="str">
            <v>Mammadov Islam Avaz</v>
          </cell>
          <cell r="K79">
            <v>1</v>
          </cell>
        </row>
        <row r="80">
          <cell r="B80" t="str">
            <v>Nazirov Elshan Qiyasaddin</v>
          </cell>
          <cell r="C80">
            <v>12</v>
          </cell>
          <cell r="D80">
            <v>22800</v>
          </cell>
          <cell r="J80" t="str">
            <v>Nacafli Anar Hidayat</v>
          </cell>
          <cell r="K80">
            <v>1</v>
          </cell>
        </row>
        <row r="81">
          <cell r="B81" t="str">
            <v>Nuruzada Alipasa Mastali</v>
          </cell>
          <cell r="C81">
            <v>13</v>
          </cell>
          <cell r="D81">
            <v>52400</v>
          </cell>
          <cell r="J81" t="str">
            <v>Asadullayev Qosqar Namik</v>
          </cell>
          <cell r="K81">
            <v>1</v>
          </cell>
        </row>
        <row r="82">
          <cell r="B82" t="str">
            <v>Orucov Elnur Qazanfar</v>
          </cell>
          <cell r="C82">
            <v>11</v>
          </cell>
          <cell r="D82">
            <v>16500</v>
          </cell>
          <cell r="J82" t="str">
            <v>Aydinov Aydin Haci</v>
          </cell>
          <cell r="K82">
            <v>1</v>
          </cell>
        </row>
        <row r="83">
          <cell r="B83" t="str">
            <v>Qaffarov Elxan Etiqat</v>
          </cell>
          <cell r="C83">
            <v>9</v>
          </cell>
          <cell r="D83">
            <v>23200</v>
          </cell>
          <cell r="J83" t="str">
            <v>Mammadov Adis Humbat</v>
          </cell>
          <cell r="K83">
            <v>1</v>
          </cell>
        </row>
        <row r="84">
          <cell r="B84" t="str">
            <v>Qarayev Kanan Mirza</v>
          </cell>
          <cell r="C84">
            <v>6</v>
          </cell>
          <cell r="D84">
            <v>18000</v>
          </cell>
          <cell r="J84" t="str">
            <v>Nuruzada Alipasa Mastali</v>
          </cell>
          <cell r="K84">
            <v>1</v>
          </cell>
        </row>
        <row r="85">
          <cell r="B85" t="str">
            <v>Qarayev Taryel Qara</v>
          </cell>
          <cell r="C85">
            <v>10</v>
          </cell>
          <cell r="D85">
            <v>14400</v>
          </cell>
          <cell r="J85" t="str">
            <v>Qarayev Taryel Qara</v>
          </cell>
          <cell r="K85">
            <v>1</v>
          </cell>
        </row>
        <row r="86">
          <cell r="B86" t="str">
            <v>Qasimov Elcin Sahin</v>
          </cell>
          <cell r="C86">
            <v>12</v>
          </cell>
          <cell r="D86">
            <v>30900</v>
          </cell>
          <cell r="J86" t="str">
            <v>Sadiqov Ceyhun Siyaset</v>
          </cell>
          <cell r="K86">
            <v>1</v>
          </cell>
        </row>
        <row r="87">
          <cell r="B87" t="str">
            <v>Qasimov Fuad Tahir</v>
          </cell>
          <cell r="C87">
            <v>9</v>
          </cell>
          <cell r="D87">
            <v>13600</v>
          </cell>
          <cell r="J87" t="str">
            <v>Karimov Ulvi Feyzullah</v>
          </cell>
          <cell r="K87">
            <v>1</v>
          </cell>
        </row>
        <row r="88">
          <cell r="B88" t="str">
            <v>Qasimov Kamran Asaf</v>
          </cell>
          <cell r="C88">
            <v>8</v>
          </cell>
          <cell r="D88">
            <v>27000</v>
          </cell>
          <cell r="J88" t="str">
            <v>Valiyev Elsan Novruz</v>
          </cell>
          <cell r="K88">
            <v>1</v>
          </cell>
        </row>
        <row r="89">
          <cell r="B89" t="str">
            <v>Qasimov Tural Rasid</v>
          </cell>
          <cell r="C89">
            <v>11</v>
          </cell>
          <cell r="D89">
            <v>52700</v>
          </cell>
          <cell r="J89" t="str">
            <v>Rzayev Sabuhi Sahin</v>
          </cell>
          <cell r="K89">
            <v>1</v>
          </cell>
        </row>
        <row r="90">
          <cell r="B90" t="str">
            <v>Quliyev Ziyad Ramil</v>
          </cell>
          <cell r="C90">
            <v>2</v>
          </cell>
          <cell r="D90">
            <v>13000</v>
          </cell>
          <cell r="J90" t="str">
            <v>Yusifzada Orxan Ilqar</v>
          </cell>
          <cell r="K90">
            <v>1</v>
          </cell>
        </row>
        <row r="91">
          <cell r="B91" t="str">
            <v>Rahimov Mayis Mursud</v>
          </cell>
          <cell r="C91">
            <v>21</v>
          </cell>
          <cell r="D91">
            <v>41700</v>
          </cell>
          <cell r="J91" t="str">
            <v>Rasidov Hikmat M.</v>
          </cell>
          <cell r="K91">
            <v>1</v>
          </cell>
        </row>
        <row r="92">
          <cell r="B92" t="str">
            <v>Ramazanov Fariz Rafiq</v>
          </cell>
          <cell r="C92">
            <v>7</v>
          </cell>
          <cell r="D92">
            <v>11800</v>
          </cell>
          <cell r="J92" t="str">
            <v>Rahimov Mayis Mursud</v>
          </cell>
          <cell r="K92">
            <v>1</v>
          </cell>
        </row>
        <row r="93">
          <cell r="B93" t="str">
            <v>Rasidov Hikmat M.</v>
          </cell>
          <cell r="C93">
            <v>9</v>
          </cell>
          <cell r="D93">
            <v>17300</v>
          </cell>
          <cell r="J93" t="str">
            <v>Ramazanov Fariz Rafiq</v>
          </cell>
          <cell r="K93">
            <v>1</v>
          </cell>
        </row>
        <row r="94">
          <cell r="B94" t="str">
            <v>Rustamov Abulfaz Mammadali</v>
          </cell>
          <cell r="C94">
            <v>13</v>
          </cell>
          <cell r="D94">
            <v>40800</v>
          </cell>
          <cell r="J94" t="str">
            <v>Mejdunov Elnur Yusif</v>
          </cell>
          <cell r="K94">
            <v>1</v>
          </cell>
        </row>
        <row r="95">
          <cell r="B95" t="str">
            <v>Rzayev Sabuhi Sahin</v>
          </cell>
          <cell r="C95">
            <v>2</v>
          </cell>
          <cell r="D95">
            <v>8000</v>
          </cell>
          <cell r="J95" t="str">
            <v>Mehdiyev Nicat Sarvar</v>
          </cell>
          <cell r="K95">
            <v>1</v>
          </cell>
        </row>
        <row r="96">
          <cell r="B96" t="str">
            <v>Sabanov Rafiq Rauf</v>
          </cell>
          <cell r="C96">
            <v>7</v>
          </cell>
          <cell r="D96">
            <v>7400</v>
          </cell>
          <cell r="J96" t="str">
            <v>Nabiyev Taleh Camaleddin</v>
          </cell>
          <cell r="K96">
            <v>1</v>
          </cell>
        </row>
        <row r="97">
          <cell r="B97" t="str">
            <v>Sadiqov Afqan Bayram</v>
          </cell>
          <cell r="C97">
            <v>15</v>
          </cell>
          <cell r="D97">
            <v>28500</v>
          </cell>
          <cell r="J97" t="str">
            <v>Sabanov Rafiq Rauf</v>
          </cell>
          <cell r="K97">
            <v>1</v>
          </cell>
        </row>
        <row r="98">
          <cell r="B98" t="str">
            <v>Sadiqov Ceyhun Siyaset</v>
          </cell>
          <cell r="C98">
            <v>14</v>
          </cell>
          <cell r="D98">
            <v>73700</v>
          </cell>
          <cell r="J98" t="str">
            <v>Agacanov Emin Imanverdi</v>
          </cell>
          <cell r="K98">
            <v>1</v>
          </cell>
        </row>
        <row r="99">
          <cell r="B99" t="str">
            <v>Sadiqov Ramiz Rasim</v>
          </cell>
          <cell r="C99">
            <v>6</v>
          </cell>
          <cell r="D99">
            <v>15000</v>
          </cell>
          <cell r="J99" t="str">
            <v>Karimov Heydar Fariz</v>
          </cell>
          <cell r="K99">
            <v>1</v>
          </cell>
        </row>
        <row r="100">
          <cell r="B100" t="str">
            <v>Safarov Kamil Aladdin</v>
          </cell>
          <cell r="C100">
            <v>9</v>
          </cell>
          <cell r="D100">
            <v>71800</v>
          </cell>
          <cell r="J100" t="str">
            <v>Latifov Zaur Sahib</v>
          </cell>
          <cell r="K100">
            <v>1</v>
          </cell>
        </row>
        <row r="101">
          <cell r="B101" t="str">
            <v>Suvarov Elcin Sahid oglu</v>
          </cell>
          <cell r="C101">
            <v>12</v>
          </cell>
          <cell r="D101">
            <v>36000</v>
          </cell>
          <cell r="J101" t="str">
            <v>Alixanov Murad Ziynaddin</v>
          </cell>
          <cell r="K101">
            <v>1</v>
          </cell>
        </row>
        <row r="102">
          <cell r="B102" t="str">
            <v>Tacaddinov Aziz Isaq</v>
          </cell>
          <cell r="C102">
            <v>7</v>
          </cell>
          <cell r="D102">
            <v>8600</v>
          </cell>
          <cell r="J102" t="str">
            <v>Mohumayev Eldar Racab</v>
          </cell>
          <cell r="K102">
            <v>1</v>
          </cell>
        </row>
        <row r="103">
          <cell r="B103" t="str">
            <v>Valiyev Elsan Novruz</v>
          </cell>
          <cell r="C103">
            <v>9</v>
          </cell>
          <cell r="D103">
            <v>12200</v>
          </cell>
          <cell r="J103" t="str">
            <v>Qarayev Kanan Mirza</v>
          </cell>
          <cell r="K103">
            <v>1</v>
          </cell>
        </row>
        <row r="104">
          <cell r="B104" t="str">
            <v>Valiyev Niyazi Nazim</v>
          </cell>
          <cell r="C104">
            <v>9</v>
          </cell>
          <cell r="D104">
            <v>80400</v>
          </cell>
        </row>
        <row r="105">
          <cell r="B105" t="str">
            <v>Valizade Sahriyar Oktay</v>
          </cell>
          <cell r="C105">
            <v>21</v>
          </cell>
          <cell r="D105">
            <v>72400</v>
          </cell>
        </row>
        <row r="106">
          <cell r="B106" t="str">
            <v>Xalafov Qurban Sabir</v>
          </cell>
          <cell r="C106">
            <v>12</v>
          </cell>
          <cell r="D106">
            <v>33500</v>
          </cell>
        </row>
        <row r="107">
          <cell r="B107" t="str">
            <v>Yunusov Sabuhi Mirxan</v>
          </cell>
          <cell r="C107">
            <v>3</v>
          </cell>
          <cell r="D107">
            <v>3800</v>
          </cell>
        </row>
        <row r="108">
          <cell r="B108" t="str">
            <v>Yusifov Taliman Ibrahim</v>
          </cell>
          <cell r="C108">
            <v>12</v>
          </cell>
          <cell r="D108">
            <v>45800</v>
          </cell>
        </row>
        <row r="109">
          <cell r="B109" t="str">
            <v>Yusifov Tarlan Vasif</v>
          </cell>
          <cell r="C109">
            <v>7</v>
          </cell>
          <cell r="D109">
            <v>12700</v>
          </cell>
        </row>
        <row r="110">
          <cell r="B110" t="str">
            <v>Yusifzada Orxan Ilqar</v>
          </cell>
          <cell r="C110">
            <v>9</v>
          </cell>
          <cell r="D110">
            <v>37800</v>
          </cell>
        </row>
        <row r="111">
          <cell r="B111" t="str">
            <v>Zeynalov Emil Hasanqulu</v>
          </cell>
          <cell r="C111">
            <v>10</v>
          </cell>
          <cell r="D111">
            <v>49000</v>
          </cell>
        </row>
      </sheetData>
      <sheetData sheetId="5">
        <row r="2">
          <cell r="B2" t="str">
            <v>Abbasov Ilham Rasid</v>
          </cell>
          <cell r="C2" t="str">
            <v>Abbasov Ilham Rasid Total</v>
          </cell>
          <cell r="D2" t="str">
            <v>Abdiyev Vusal Xanoglan</v>
          </cell>
          <cell r="E2" t="str">
            <v>Abdiyev Vusal Xanoglan Total</v>
          </cell>
          <cell r="F2" t="str">
            <v>Abidov Tural Ibrahim</v>
          </cell>
          <cell r="G2" t="str">
            <v>Abidov Tural Ibrahim Total</v>
          </cell>
          <cell r="H2" t="str">
            <v>Agacanov Emin Imanverdi</v>
          </cell>
          <cell r="I2" t="str">
            <v>Agacanov Emin Imanverdi Total</v>
          </cell>
          <cell r="J2" t="str">
            <v>Agasiyev Azar Adil</v>
          </cell>
          <cell r="K2" t="str">
            <v>Agasiyev Azar Adil Total</v>
          </cell>
          <cell r="L2" t="str">
            <v>Agayev Abulfaz Isabala</v>
          </cell>
          <cell r="M2" t="str">
            <v>Agayev Abulfaz Isabala Total</v>
          </cell>
          <cell r="N2" t="str">
            <v>Ahadov Natiq Nadir</v>
          </cell>
          <cell r="O2" t="str">
            <v>Ahadov Natiq Nadir Total</v>
          </cell>
          <cell r="P2" t="str">
            <v>Ahmadov Agasif Shukur</v>
          </cell>
          <cell r="Q2" t="str">
            <v>Ahmadov Agasif Shukur Total</v>
          </cell>
          <cell r="R2" t="str">
            <v>Ahmadov Qahraman Bahadir</v>
          </cell>
          <cell r="S2" t="str">
            <v>Ahmadov Qahraman Bahadir Total</v>
          </cell>
          <cell r="T2" t="str">
            <v>Ahmadov Ravan Azaddin</v>
          </cell>
          <cell r="U2" t="str">
            <v>Ahmadov Ravan Azaddin Total</v>
          </cell>
          <cell r="V2" t="str">
            <v>Akbarov Rahim Babakisi</v>
          </cell>
          <cell r="W2" t="str">
            <v>Akbarov Rahim Babakisi Total</v>
          </cell>
          <cell r="X2" t="str">
            <v>Alhuseynov Tural Yasin</v>
          </cell>
          <cell r="Y2" t="str">
            <v>Alhuseynov Tural Yasin Total</v>
          </cell>
          <cell r="Z2" t="str">
            <v>Alixanov Murad Ziynaddin</v>
          </cell>
          <cell r="AA2" t="str">
            <v>Alixanov Murad Ziynaddin Total</v>
          </cell>
          <cell r="AB2" t="str">
            <v>Aliyev Orxan Natiq</v>
          </cell>
          <cell r="AC2" t="str">
            <v>Aliyev Orxan Natiq Total</v>
          </cell>
          <cell r="AD2" t="str">
            <v>Aliyev Subhan Akif</v>
          </cell>
          <cell r="AE2" t="str">
            <v>Aliyev Subhan Akif Total</v>
          </cell>
          <cell r="AF2" t="str">
            <v>Aliyev Taleh Allahyar</v>
          </cell>
          <cell r="AG2" t="str">
            <v>Aliyev Taleh Allahyar Total</v>
          </cell>
          <cell r="AH2" t="str">
            <v>Aliyev Tural Mohraddin</v>
          </cell>
          <cell r="AI2" t="str">
            <v>Aliyev Tural Mohraddin Total</v>
          </cell>
          <cell r="AJ2" t="str">
            <v>Aliyev Vusal Avazaga</v>
          </cell>
          <cell r="AK2" t="str">
            <v>Aliyev Vusal Avazaga Total</v>
          </cell>
          <cell r="AL2" t="str">
            <v>Amirov Elchin Mazahir</v>
          </cell>
          <cell r="AM2" t="str">
            <v>Amirov Elchin Mazahir Total</v>
          </cell>
          <cell r="AN2" t="str">
            <v>Asadullayev Qosqar Namik</v>
          </cell>
          <cell r="AO2" t="str">
            <v>Asadullayev Qosqar Namik Total</v>
          </cell>
          <cell r="AP2" t="str">
            <v>Asgarov Huseyn Asgar</v>
          </cell>
          <cell r="AQ2" t="str">
            <v>Asgarov Huseyn Asgar Total</v>
          </cell>
          <cell r="AR2" t="str">
            <v>Asgarov Saqif Agagul</v>
          </cell>
          <cell r="AS2" t="str">
            <v>Asgarov Saqif Agagul Total</v>
          </cell>
          <cell r="AT2" t="str">
            <v>Aydinov Aydin Haci</v>
          </cell>
          <cell r="AU2" t="str">
            <v>Aydinov Aydin Haci Total</v>
          </cell>
          <cell r="AV2" t="str">
            <v>Balayev Abdulla Mustafa</v>
          </cell>
          <cell r="AW2" t="str">
            <v>Balayev Abdulla Mustafa Total</v>
          </cell>
          <cell r="AX2" t="str">
            <v>Cabbarli Amil Adil</v>
          </cell>
          <cell r="AY2" t="str">
            <v>Cabbarli Amil Adil Total</v>
          </cell>
          <cell r="AZ2" t="str">
            <v>Cabbarli Vaqif Refail</v>
          </cell>
          <cell r="BA2" t="str">
            <v>Cabbarli Vaqif Refail Total</v>
          </cell>
          <cell r="BB2" t="str">
            <v>Cafarov Elshan Zohrab</v>
          </cell>
          <cell r="BC2" t="str">
            <v>Cafarov Elshan Zohrab Total</v>
          </cell>
          <cell r="BD2" t="str">
            <v>Cavadov Tahmaz Cabrail</v>
          </cell>
          <cell r="BE2" t="str">
            <v>Cavadov Tahmaz Cabrail Total</v>
          </cell>
          <cell r="BF2" t="str">
            <v>Eldarov Tural Eldar</v>
          </cell>
          <cell r="BG2" t="str">
            <v>Eldarov Tural Eldar Total</v>
          </cell>
          <cell r="BH2" t="str">
            <v>Eldarova Aynura Xeyrulla</v>
          </cell>
          <cell r="BI2" t="str">
            <v>Eldarova Aynura Xeyrulla Total</v>
          </cell>
          <cell r="BJ2" t="str">
            <v>Feziyev Gunduz Mobil</v>
          </cell>
          <cell r="BK2" t="str">
            <v>Feziyev Gunduz Mobil Total</v>
          </cell>
          <cell r="BL2" t="str">
            <v>Haciyev Irfan Rafiq</v>
          </cell>
          <cell r="BM2" t="str">
            <v>Haciyev Irfan Rafiq Total</v>
          </cell>
          <cell r="BN2" t="str">
            <v>Hamidov Tarlan Abdulhamid</v>
          </cell>
          <cell r="BO2" t="str">
            <v>Hamidov Tarlan Abdulhamid Total</v>
          </cell>
          <cell r="BP2" t="str">
            <v>Hasanov Alizamin Firudin</v>
          </cell>
          <cell r="BQ2" t="str">
            <v>Hasanov Alizamin Firudin Total</v>
          </cell>
          <cell r="BR2" t="str">
            <v>Hasanov Babir Sabir</v>
          </cell>
          <cell r="BS2" t="str">
            <v>Hasanov Babir Sabir Total</v>
          </cell>
          <cell r="BT2" t="str">
            <v>Hasanov Sahin Sukur</v>
          </cell>
          <cell r="BU2" t="str">
            <v>Hasanov Sahin Sukur Total</v>
          </cell>
          <cell r="BV2" t="str">
            <v>Hasanov Zaur Huseyn</v>
          </cell>
          <cell r="BW2" t="str">
            <v>Hasanov Zaur Huseyn Total</v>
          </cell>
          <cell r="BX2" t="str">
            <v>Husanov Elmir Qurban</v>
          </cell>
          <cell r="BY2" t="str">
            <v>Husanov Elmir Qurban Total</v>
          </cell>
          <cell r="BZ2" t="str">
            <v>Huseyinov Anar Tahir</v>
          </cell>
          <cell r="CA2" t="str">
            <v>Huseyinov Anar Tahir Total</v>
          </cell>
          <cell r="CB2" t="str">
            <v>Huseynov Amil Alim</v>
          </cell>
          <cell r="CC2" t="str">
            <v>Huseynov Amil Alim Total</v>
          </cell>
          <cell r="CD2" t="str">
            <v>Huseynov Azer Nizami</v>
          </cell>
          <cell r="CE2" t="str">
            <v>Huseynov Azer Nizami Total</v>
          </cell>
          <cell r="CF2" t="str">
            <v>Huseynov Zaur Qazanfar</v>
          </cell>
          <cell r="CG2" t="str">
            <v>Huseynov Zaur Qazanfar Total</v>
          </cell>
          <cell r="CH2" t="str">
            <v>Ibisov Samxal Cabrayil</v>
          </cell>
          <cell r="CI2" t="str">
            <v>Ibisov Samxal Cabrayil Total</v>
          </cell>
          <cell r="CJ2" t="str">
            <v>Ibrahimov Anar Etibar</v>
          </cell>
          <cell r="CK2" t="str">
            <v>Ibrahimov Anar Etibar Total</v>
          </cell>
          <cell r="CL2" t="str">
            <v>Ibrahimov Famil Farhad</v>
          </cell>
          <cell r="CM2" t="str">
            <v>Ibrahimov Famil Farhad Total</v>
          </cell>
          <cell r="CN2" t="str">
            <v>Ibrahimov Ismayil Matlab</v>
          </cell>
          <cell r="CO2" t="str">
            <v>Ibrahimov Ismayil Matlab Total</v>
          </cell>
          <cell r="CP2" t="str">
            <v>Ismayilov Agamoglan Israfil</v>
          </cell>
          <cell r="CQ2" t="str">
            <v>Ismayilov Agamoglan Israfil Total</v>
          </cell>
          <cell r="CR2" t="str">
            <v>Karimov Heydar Fariz</v>
          </cell>
          <cell r="CS2" t="str">
            <v>Karimov Heydar Fariz Total</v>
          </cell>
          <cell r="CT2" t="str">
            <v>Karimov Orxan Alik</v>
          </cell>
          <cell r="CU2" t="str">
            <v>Karimov Orxan Alik Total</v>
          </cell>
          <cell r="CV2" t="str">
            <v>Karimov Samir Aydamir</v>
          </cell>
          <cell r="CW2" t="str">
            <v>Karimov Samir Aydamir Total</v>
          </cell>
          <cell r="CX2" t="str">
            <v>Karimov Ulvi Feyzullah</v>
          </cell>
          <cell r="CY2" t="str">
            <v>Karimov Ulvi Feyzullah Total</v>
          </cell>
          <cell r="CZ2" t="str">
            <v>Latifov Zaur Sahib</v>
          </cell>
          <cell r="DA2" t="str">
            <v>Latifov Zaur Sahib Total</v>
          </cell>
          <cell r="DB2" t="str">
            <v>Mammadov Adis Humbat</v>
          </cell>
          <cell r="DC2" t="str">
            <v>Mammadov Adis Humbat Total</v>
          </cell>
          <cell r="DD2" t="str">
            <v>Mammadov Cavid Mohubbat</v>
          </cell>
          <cell r="DE2" t="str">
            <v>Mammadov Cavid Mohubbat Total</v>
          </cell>
          <cell r="DF2" t="str">
            <v>Mammadov Elvin Alim</v>
          </cell>
          <cell r="DG2" t="str">
            <v>Mammadov Elvin Alim Total</v>
          </cell>
          <cell r="DH2" t="str">
            <v>Mammadov Firuz Iman</v>
          </cell>
          <cell r="DI2" t="str">
            <v>Mammadov Firuz Iman Total</v>
          </cell>
          <cell r="DJ2" t="str">
            <v>Mammadov Islam Avaz</v>
          </cell>
          <cell r="DK2" t="str">
            <v>Mammadov Islam Avaz Total</v>
          </cell>
          <cell r="DL2" t="str">
            <v>Mammadov Ramin Ismayil</v>
          </cell>
          <cell r="DM2" t="str">
            <v>Mammadov Ramin Ismayil Total</v>
          </cell>
          <cell r="DN2" t="str">
            <v>Mammadov Rasad Asif</v>
          </cell>
          <cell r="DO2" t="str">
            <v>Mammadov Rasad Asif Total</v>
          </cell>
          <cell r="DP2" t="str">
            <v>Mammadov Vusal Abid</v>
          </cell>
          <cell r="DQ2" t="str">
            <v>Mammadov Vusal Abid Total</v>
          </cell>
          <cell r="DR2" t="str">
            <v>Mammadov Yasar Qurbat</v>
          </cell>
          <cell r="DS2" t="str">
            <v>Mammadov Yasar Qurbat Total</v>
          </cell>
          <cell r="DT2" t="str">
            <v>Mammadzade Orxan Famil</v>
          </cell>
          <cell r="DU2" t="str">
            <v>Mammadzade Orxan Famil Total</v>
          </cell>
          <cell r="DV2" t="str">
            <v>Manafov Rauf Zulfugar</v>
          </cell>
          <cell r="DW2" t="str">
            <v>Manafov Rauf Zulfugar Total</v>
          </cell>
          <cell r="DX2" t="str">
            <v>Mehdiyev Nicat Sarvar</v>
          </cell>
          <cell r="DY2" t="str">
            <v>Mehdiyev Nicat Sarvar Total</v>
          </cell>
          <cell r="DZ2" t="str">
            <v>Mehtiyev Nizami Telman</v>
          </cell>
          <cell r="EA2" t="str">
            <v>Mehtiyev Nizami Telman Total</v>
          </cell>
          <cell r="EB2" t="str">
            <v>Mejdunov Elnur Yusif</v>
          </cell>
          <cell r="EC2" t="str">
            <v>Mejdunov Elnur Yusif Total</v>
          </cell>
          <cell r="ED2" t="str">
            <v>Mikayilov Camsid Mammadaga</v>
          </cell>
          <cell r="EE2" t="str">
            <v>Mikayilov Camsid Mammadaga Total</v>
          </cell>
          <cell r="EF2" t="str">
            <v>Miriyev Adil Mirmohsum</v>
          </cell>
          <cell r="EG2" t="str">
            <v>Miriyev Adil Mirmohsum Total</v>
          </cell>
          <cell r="EH2" t="str">
            <v>Mohumayev Eldar Racab</v>
          </cell>
          <cell r="EI2" t="str">
            <v>Mohumayev Eldar Racab Total</v>
          </cell>
          <cell r="EJ2" t="str">
            <v>Muradov Parviz Alim</v>
          </cell>
          <cell r="EK2" t="str">
            <v>Muradov Parviz Alim Total</v>
          </cell>
          <cell r="EL2" t="str">
            <v>Musayev Qalib Rauf</v>
          </cell>
          <cell r="EM2" t="str">
            <v>Musayev Qalib Rauf Total</v>
          </cell>
          <cell r="EN2" t="str">
            <v>Mustafayev Sanan Cahangir</v>
          </cell>
          <cell r="EO2" t="str">
            <v>Mustafayev Sanan Cahangir Total</v>
          </cell>
          <cell r="EP2" t="str">
            <v>Muxtarov Vasif Ahmad</v>
          </cell>
          <cell r="EQ2" t="str">
            <v>Muxtarov Vasif Ahmad Total</v>
          </cell>
          <cell r="ER2" t="str">
            <v>Nabiyev Taleh Camaleddin</v>
          </cell>
          <cell r="ES2" t="str">
            <v>Nabiyev Taleh Camaleddin Total</v>
          </cell>
          <cell r="ET2" t="str">
            <v>Nacafli Anar Hidayat</v>
          </cell>
          <cell r="EU2" t="str">
            <v>Nacafli Anar Hidayat Total</v>
          </cell>
          <cell r="EV2" t="str">
            <v>Nagiyev Elnur Alaskar</v>
          </cell>
          <cell r="EW2" t="str">
            <v>Nagiyev Elnur Alaskar Total</v>
          </cell>
          <cell r="EX2" t="str">
            <v>Nasibov Etibar Kamil</v>
          </cell>
          <cell r="EY2" t="str">
            <v>Nasibov Etibar Kamil Total</v>
          </cell>
          <cell r="EZ2" t="str">
            <v>Nasirzade Saleh Mirtagi</v>
          </cell>
          <cell r="FA2" t="str">
            <v>Nasirzade Saleh Mirtagi Total</v>
          </cell>
          <cell r="FB2" t="str">
            <v>Nazirov Elshan Qiyasaddin</v>
          </cell>
          <cell r="FC2" t="str">
            <v>Nazirov Elshan Qiyasaddin Total</v>
          </cell>
          <cell r="FD2" t="str">
            <v>Nuruzada Alipasa Mastali</v>
          </cell>
          <cell r="FE2" t="str">
            <v>Nuruzada Alipasa Mastali Total</v>
          </cell>
          <cell r="FF2" t="str">
            <v>Orucov Elnur Qazanfar</v>
          </cell>
          <cell r="FG2" t="str">
            <v>Orucov Elnur Qazanfar Total</v>
          </cell>
          <cell r="FH2" t="str">
            <v>Qaffarov Elxan Etiqat</v>
          </cell>
          <cell r="FI2" t="str">
            <v>Qaffarov Elxan Etiqat Total</v>
          </cell>
          <cell r="FJ2" t="str">
            <v>Qarayev Kanan Mirza</v>
          </cell>
          <cell r="FK2" t="str">
            <v>Qarayev Kanan Mirza Total</v>
          </cell>
          <cell r="FL2" t="str">
            <v>Qarayev Taryel Qara</v>
          </cell>
          <cell r="FM2" t="str">
            <v>Qarayev Taryel Qara Total</v>
          </cell>
          <cell r="FN2" t="str">
            <v>Qasimov Elcin Sahin</v>
          </cell>
          <cell r="FO2" t="str">
            <v>Qasimov Elcin Sahin Total</v>
          </cell>
          <cell r="FP2" t="str">
            <v>Qasimov Fuad Tahir</v>
          </cell>
          <cell r="FQ2" t="str">
            <v>Qasimov Fuad Tahir Total</v>
          </cell>
          <cell r="FR2" t="str">
            <v>Qasimov Kamran Asaf</v>
          </cell>
          <cell r="FS2" t="str">
            <v>Qasimov Kamran Asaf Total</v>
          </cell>
          <cell r="FT2" t="str">
            <v>Qasimov Tural Rasid</v>
          </cell>
          <cell r="FU2" t="str">
            <v>Qasimov Tural Rasid Total</v>
          </cell>
          <cell r="FV2" t="str">
            <v>Quliyev Ziyad Ramil</v>
          </cell>
          <cell r="FW2" t="str">
            <v>Quliyev Ziyad Ramil Total</v>
          </cell>
          <cell r="FX2" t="str">
            <v>Rahimov Mayis Mursud</v>
          </cell>
          <cell r="FY2" t="str">
            <v>Rahimov Mayis Mursud Total</v>
          </cell>
          <cell r="FZ2" t="str">
            <v>Ramazanov Fariz Rafiq</v>
          </cell>
          <cell r="GA2" t="str">
            <v>Ramazanov Fariz Rafiq Total</v>
          </cell>
          <cell r="GB2" t="str">
            <v>Rasidov Hikmat M.</v>
          </cell>
          <cell r="GC2" t="str">
            <v>Rasidov Hikmat M. Total</v>
          </cell>
          <cell r="GD2" t="str">
            <v>Rustamov Abulfaz Mammadali</v>
          </cell>
          <cell r="GE2" t="str">
            <v>Rustamov Abulfaz Mammadali Total</v>
          </cell>
          <cell r="GF2" t="str">
            <v>Rzayev Sabuhi Sahin</v>
          </cell>
          <cell r="GG2" t="str">
            <v>Rzayev Sabuhi Sahin Total</v>
          </cell>
          <cell r="GH2" t="str">
            <v>Sabanov Rafiq Rauf</v>
          </cell>
          <cell r="GI2" t="str">
            <v>Sabanov Rafiq Rauf Total</v>
          </cell>
          <cell r="GJ2" t="str">
            <v>Sadiqov Afqan Bayram</v>
          </cell>
          <cell r="GK2" t="str">
            <v>Sadiqov Afqan Bayram Total</v>
          </cell>
          <cell r="GL2" t="str">
            <v>Sadiqov Ceyhun Siyaset</v>
          </cell>
          <cell r="GM2" t="str">
            <v>Sadiqov Ceyhun Siyaset Total</v>
          </cell>
          <cell r="GN2" t="str">
            <v>Sadiqov Ramiz Rasim</v>
          </cell>
          <cell r="GO2" t="str">
            <v>Sadiqov Ramiz Rasim Total</v>
          </cell>
          <cell r="GP2" t="str">
            <v>Safarov Kamil Aladdin</v>
          </cell>
          <cell r="GQ2" t="str">
            <v>Safarov Kamil Aladdin Total</v>
          </cell>
          <cell r="GR2" t="str">
            <v>Suvarov Elcin Sahid oglu</v>
          </cell>
          <cell r="GS2" t="str">
            <v>Suvarov Elcin Sahid oglu Total</v>
          </cell>
          <cell r="GT2" t="str">
            <v>Tacaddinov Aziz Isaq</v>
          </cell>
          <cell r="GU2" t="str">
            <v>Tacaddinov Aziz Isaq Total</v>
          </cell>
          <cell r="GV2" t="str">
            <v>Valiyev Elsan Novruz</v>
          </cell>
          <cell r="GW2" t="str">
            <v>Valiyev Elsan Novruz Total</v>
          </cell>
          <cell r="GX2" t="str">
            <v>Valiyev Niyazi Nazim</v>
          </cell>
          <cell r="GY2" t="str">
            <v>Valiyev Niyazi Nazim Total</v>
          </cell>
          <cell r="GZ2" t="str">
            <v>Valizade Sahriyar Oktay</v>
          </cell>
          <cell r="HA2" t="str">
            <v>Valizade Sahriyar Oktay Total</v>
          </cell>
          <cell r="HB2" t="str">
            <v>Xalafov Qurban Sabir</v>
          </cell>
          <cell r="HC2" t="str">
            <v>Xalafov Qurban Sabir Total</v>
          </cell>
          <cell r="HD2" t="str">
            <v>Yunusov Sabuhi Mirxan</v>
          </cell>
          <cell r="HE2" t="str">
            <v>Yunusov Sabuhi Mirxan Total</v>
          </cell>
          <cell r="HF2" t="str">
            <v>Yusifov Taliman Ibrahim</v>
          </cell>
          <cell r="HG2" t="str">
            <v>Yusifov Taliman Ibrahim Total</v>
          </cell>
          <cell r="HH2" t="str">
            <v>Yusifov Tarlan Vasif</v>
          </cell>
          <cell r="HI2" t="str">
            <v>Yusifov Tarlan Vasif Total</v>
          </cell>
          <cell r="HJ2" t="str">
            <v>Yusifzada Orxan Ilqar</v>
          </cell>
          <cell r="HK2" t="str">
            <v>Yusifzada Orxan Ilqar Total</v>
          </cell>
          <cell r="HL2" t="str">
            <v>Zeynalov Emil Hasanqulu</v>
          </cell>
          <cell r="HM2" t="str">
            <v>Zeynalov Emil Hasanqulu Total</v>
          </cell>
          <cell r="HN2" t="str">
            <v>Grand Total</v>
          </cell>
        </row>
        <row r="3">
          <cell r="B3" t="str">
            <v>  GANCA</v>
          </cell>
          <cell r="C3">
            <v>0</v>
          </cell>
          <cell r="D3" t="str">
            <v>  TOVUZ</v>
          </cell>
          <cell r="E3">
            <v>0</v>
          </cell>
          <cell r="F3" t="str">
            <v>  XACMAZ</v>
          </cell>
          <cell r="G3">
            <v>0</v>
          </cell>
          <cell r="H3" t="str">
            <v>  MASALLI</v>
          </cell>
          <cell r="I3">
            <v>0</v>
          </cell>
          <cell r="J3" t="str">
            <v>  XACMAZ</v>
          </cell>
          <cell r="K3">
            <v>0</v>
          </cell>
          <cell r="L3" t="str">
            <v>  CALILABAD</v>
          </cell>
          <cell r="M3">
            <v>0</v>
          </cell>
          <cell r="N3" t="str">
            <v>  SABIRABAD</v>
          </cell>
          <cell r="O3">
            <v>0</v>
          </cell>
          <cell r="P3" t="str">
            <v>  BAKIXANOV</v>
          </cell>
          <cell r="Q3">
            <v>0</v>
          </cell>
          <cell r="R3" t="str">
            <v>  TOVUZ</v>
          </cell>
          <cell r="S3">
            <v>0</v>
          </cell>
          <cell r="T3" t="str">
            <v>  QAX</v>
          </cell>
          <cell r="U3">
            <v>0</v>
          </cell>
          <cell r="V3" t="str">
            <v>  LANKARAN</v>
          </cell>
          <cell r="W3">
            <v>0</v>
          </cell>
          <cell r="X3" t="str">
            <v>  QUBA</v>
          </cell>
          <cell r="Y3">
            <v>0</v>
          </cell>
          <cell r="Z3" t="str">
            <v>  QUBA</v>
          </cell>
          <cell r="AA3">
            <v>0</v>
          </cell>
          <cell r="AB3" t="str">
            <v>  NARIMANOV</v>
          </cell>
          <cell r="AC3">
            <v>0</v>
          </cell>
          <cell r="AD3" t="str">
            <v>  BAKIXANOV</v>
          </cell>
          <cell r="AE3">
            <v>0</v>
          </cell>
          <cell r="AF3" t="str">
            <v>  LANKARAN</v>
          </cell>
          <cell r="AG3">
            <v>0</v>
          </cell>
          <cell r="AH3" t="str">
            <v>  MINGACEVIR</v>
          </cell>
          <cell r="AI3">
            <v>0</v>
          </cell>
          <cell r="AJ3" t="str">
            <v>  BAKIXANOV</v>
          </cell>
          <cell r="AK3">
            <v>0</v>
          </cell>
          <cell r="AL3" t="str">
            <v>  AZADLIQ</v>
          </cell>
          <cell r="AM3">
            <v>0</v>
          </cell>
          <cell r="AN3" t="str">
            <v>  QUBA</v>
          </cell>
          <cell r="AO3">
            <v>0</v>
          </cell>
          <cell r="AP3" t="str">
            <v>  AZNEFT</v>
          </cell>
          <cell r="AQ3">
            <v>0</v>
          </cell>
          <cell r="AR3" t="str">
            <v>  CALILABAD</v>
          </cell>
          <cell r="AS3">
            <v>0</v>
          </cell>
          <cell r="AT3" t="str">
            <v>  QUBA</v>
          </cell>
          <cell r="AU3">
            <v>0</v>
          </cell>
          <cell r="AV3" t="str">
            <v>  ZAQATALA</v>
          </cell>
          <cell r="AW3">
            <v>0</v>
          </cell>
          <cell r="AX3" t="str">
            <v>  YEVLAX</v>
          </cell>
          <cell r="AY3">
            <v>0</v>
          </cell>
          <cell r="AZ3" t="str">
            <v>  BARDA</v>
          </cell>
          <cell r="BA3">
            <v>0</v>
          </cell>
          <cell r="BB3" t="str">
            <v>  MXD</v>
          </cell>
          <cell r="BC3">
            <v>0</v>
          </cell>
          <cell r="BD3" t="str">
            <v>  LANKARAN</v>
          </cell>
          <cell r="BE3">
            <v>0</v>
          </cell>
          <cell r="BF3" t="str">
            <v>  QAX</v>
          </cell>
          <cell r="BG3">
            <v>0</v>
          </cell>
          <cell r="BH3" t="str">
            <v>  XACMAZ</v>
          </cell>
          <cell r="BI3">
            <v>0</v>
          </cell>
          <cell r="BJ3" t="str">
            <v>  YASAMAL</v>
          </cell>
          <cell r="BK3">
            <v>0</v>
          </cell>
          <cell r="BL3" t="str">
            <v>  GANCA</v>
          </cell>
          <cell r="BM3">
            <v>0</v>
          </cell>
          <cell r="BN3" t="str">
            <v>  MEMAR</v>
          </cell>
          <cell r="BO3">
            <v>0</v>
          </cell>
          <cell r="BP3" t="str">
            <v>  CALILABAD</v>
          </cell>
          <cell r="BQ3">
            <v>0</v>
          </cell>
          <cell r="BR3" t="str">
            <v>  GANCA</v>
          </cell>
          <cell r="BS3">
            <v>0</v>
          </cell>
          <cell r="BT3" t="str">
            <v>  CALILABAD</v>
          </cell>
          <cell r="BU3">
            <v>0</v>
          </cell>
          <cell r="BV3" t="str">
            <v>  AHMADLI</v>
          </cell>
          <cell r="BW3">
            <v>0</v>
          </cell>
          <cell r="BX3" t="str">
            <v>  ZAQATALA</v>
          </cell>
          <cell r="BY3">
            <v>0</v>
          </cell>
          <cell r="BZ3" t="str">
            <v>  SIRVAN</v>
          </cell>
          <cell r="CA3">
            <v>0</v>
          </cell>
          <cell r="CB3" t="str">
            <v>  MASALLI</v>
          </cell>
          <cell r="CC3">
            <v>0</v>
          </cell>
          <cell r="CD3" t="str">
            <v>  TOVUZ</v>
          </cell>
          <cell r="CE3">
            <v>0</v>
          </cell>
          <cell r="CF3" t="str">
            <v>  CALILABAD</v>
          </cell>
          <cell r="CG3">
            <v>0</v>
          </cell>
          <cell r="CH3" t="str">
            <v>  MASALLI</v>
          </cell>
          <cell r="CI3">
            <v>0</v>
          </cell>
          <cell r="CJ3" t="str">
            <v>  AZNEFT</v>
          </cell>
          <cell r="CK3">
            <v>0</v>
          </cell>
          <cell r="CL3" t="str">
            <v>  LANKARAN</v>
          </cell>
          <cell r="CM3">
            <v>0</v>
          </cell>
          <cell r="CN3" t="str">
            <v>  SABIRABAD</v>
          </cell>
          <cell r="CO3">
            <v>0</v>
          </cell>
          <cell r="CP3" t="str">
            <v>  BARDA</v>
          </cell>
          <cell r="CQ3">
            <v>0</v>
          </cell>
          <cell r="CR3" t="str">
            <v>  MASALLI</v>
          </cell>
          <cell r="CS3">
            <v>0</v>
          </cell>
          <cell r="CT3" t="str">
            <v>  QUBA</v>
          </cell>
          <cell r="CU3">
            <v>0</v>
          </cell>
          <cell r="CV3" t="str">
            <v>  NEFTCILAR</v>
          </cell>
          <cell r="CW3">
            <v>0</v>
          </cell>
          <cell r="CX3" t="str">
            <v>  ZAQATALA</v>
          </cell>
          <cell r="CY3">
            <v>0</v>
          </cell>
          <cell r="CZ3" t="str">
            <v>  QAX</v>
          </cell>
          <cell r="DA3">
            <v>0</v>
          </cell>
          <cell r="DB3" t="str">
            <v>  SABIRABAD</v>
          </cell>
          <cell r="DC3">
            <v>0</v>
          </cell>
          <cell r="DD3" t="str">
            <v>  BARDA</v>
          </cell>
          <cell r="DE3">
            <v>0</v>
          </cell>
          <cell r="DF3" t="str">
            <v>  NEFTCILAR</v>
          </cell>
          <cell r="DG3">
            <v>0</v>
          </cell>
          <cell r="DH3" t="str">
            <v>  TOVUZ</v>
          </cell>
          <cell r="DI3">
            <v>0</v>
          </cell>
          <cell r="DJ3" t="str">
            <v>  GANCA</v>
          </cell>
          <cell r="DK3">
            <v>0</v>
          </cell>
          <cell r="DL3" t="str">
            <v>  GANCA</v>
          </cell>
          <cell r="DM3">
            <v>0</v>
          </cell>
          <cell r="DN3" t="str">
            <v>  AHMADLI</v>
          </cell>
          <cell r="DO3">
            <v>0</v>
          </cell>
          <cell r="DP3" t="str">
            <v>  ZAQATALA</v>
          </cell>
          <cell r="DQ3">
            <v>0</v>
          </cell>
          <cell r="DR3" t="str">
            <v>  NEFTCILAR</v>
          </cell>
          <cell r="DS3">
            <v>0</v>
          </cell>
          <cell r="DT3" t="str">
            <v>  BARDA</v>
          </cell>
          <cell r="DU3">
            <v>0</v>
          </cell>
          <cell r="DV3" t="str">
            <v>  MASALLI</v>
          </cell>
          <cell r="DW3">
            <v>0</v>
          </cell>
          <cell r="DX3" t="str">
            <v>  SABIRABAD</v>
          </cell>
          <cell r="DY3">
            <v>0</v>
          </cell>
          <cell r="DZ3" t="str">
            <v>  BAKIXANOV</v>
          </cell>
          <cell r="EA3">
            <v>0</v>
          </cell>
          <cell r="EB3" t="str">
            <v>  MINGACEVIR</v>
          </cell>
          <cell r="EC3">
            <v>0</v>
          </cell>
          <cell r="ED3" t="str">
            <v>  AZADLIQ</v>
          </cell>
          <cell r="EE3">
            <v>0</v>
          </cell>
          <cell r="EF3" t="str">
            <v>  NEFTCILAR</v>
          </cell>
          <cell r="EG3">
            <v>0</v>
          </cell>
          <cell r="EH3" t="str">
            <v>  ZAQATALA</v>
          </cell>
          <cell r="EI3">
            <v>0</v>
          </cell>
          <cell r="EJ3" t="str">
            <v>  LANKARAN</v>
          </cell>
          <cell r="EK3">
            <v>0</v>
          </cell>
          <cell r="EL3" t="str">
            <v>  NASIMI</v>
          </cell>
          <cell r="EM3">
            <v>0</v>
          </cell>
          <cell r="EN3" t="str">
            <v>  GANCA</v>
          </cell>
          <cell r="EO3">
            <v>0</v>
          </cell>
          <cell r="EP3" t="str">
            <v>  QAX</v>
          </cell>
          <cell r="EQ3">
            <v>0</v>
          </cell>
          <cell r="ER3" t="str">
            <v>  YEVLAX</v>
          </cell>
          <cell r="ES3">
            <v>0</v>
          </cell>
          <cell r="ET3" t="str">
            <v>  MINGACEVIR</v>
          </cell>
          <cell r="EU3">
            <v>0</v>
          </cell>
          <cell r="EV3" t="str">
            <v>  CALILABAD</v>
          </cell>
          <cell r="EW3">
            <v>0</v>
          </cell>
          <cell r="EX3" t="str">
            <v>  NEFTCILAR</v>
          </cell>
          <cell r="EY3">
            <v>0</v>
          </cell>
          <cell r="EZ3" t="str">
            <v>  LANKARAN</v>
          </cell>
          <cell r="FA3">
            <v>0</v>
          </cell>
          <cell r="FB3" t="str">
            <v>  XACMAZ</v>
          </cell>
          <cell r="FC3">
            <v>0</v>
          </cell>
          <cell r="FD3" t="str">
            <v>  SABIRABAD</v>
          </cell>
          <cell r="FE3">
            <v>0</v>
          </cell>
          <cell r="FF3" t="str">
            <v>  QAX</v>
          </cell>
          <cell r="FG3">
            <v>0</v>
          </cell>
          <cell r="FH3" t="str">
            <v>  YEVLAX</v>
          </cell>
          <cell r="FI3">
            <v>0</v>
          </cell>
          <cell r="FJ3" t="str">
            <v>  YEVLAX</v>
          </cell>
          <cell r="FK3">
            <v>0</v>
          </cell>
          <cell r="FL3" t="str">
            <v>  SABIRABAD</v>
          </cell>
          <cell r="FM3">
            <v>0</v>
          </cell>
          <cell r="FN3" t="str">
            <v>  BARDA</v>
          </cell>
          <cell r="FO3">
            <v>0</v>
          </cell>
          <cell r="FP3" t="str">
            <v>  XACMAZ</v>
          </cell>
          <cell r="FQ3">
            <v>0</v>
          </cell>
          <cell r="FR3" t="str">
            <v>  BARDA</v>
          </cell>
          <cell r="FS3">
            <v>0</v>
          </cell>
          <cell r="FT3" t="str">
            <v>  GANCA</v>
          </cell>
          <cell r="FU3">
            <v>0</v>
          </cell>
          <cell r="FV3" t="str">
            <v>  NASIMI</v>
          </cell>
          <cell r="FW3">
            <v>0</v>
          </cell>
          <cell r="FX3" t="str">
            <v>  LANKARAN</v>
          </cell>
          <cell r="FY3">
            <v>0</v>
          </cell>
          <cell r="FZ3" t="str">
            <v>  LANKARAN</v>
          </cell>
          <cell r="GA3">
            <v>0</v>
          </cell>
          <cell r="GB3" t="str">
            <v>  ZAQATALA</v>
          </cell>
          <cell r="GC3">
            <v>0</v>
          </cell>
          <cell r="GD3" t="str">
            <v>  GANCA</v>
          </cell>
          <cell r="GE3">
            <v>0</v>
          </cell>
          <cell r="GF3" t="str">
            <v>  GANCA</v>
          </cell>
          <cell r="GG3">
            <v>0</v>
          </cell>
          <cell r="GH3" t="str">
            <v>  ZAQATALA</v>
          </cell>
          <cell r="GI3">
            <v>0</v>
          </cell>
          <cell r="GJ3" t="str">
            <v>  TOVUZ</v>
          </cell>
          <cell r="GK3">
            <v>0</v>
          </cell>
          <cell r="GL3" t="str">
            <v>  SIRVAN</v>
          </cell>
          <cell r="GM3">
            <v>0</v>
          </cell>
          <cell r="GN3" t="str">
            <v>  YASAMAL</v>
          </cell>
          <cell r="GO3">
            <v>0</v>
          </cell>
          <cell r="GP3" t="str">
            <v>  SUMQAYIT</v>
          </cell>
          <cell r="GQ3">
            <v>0</v>
          </cell>
          <cell r="GR3" t="str">
            <v>  LANKARAN</v>
          </cell>
          <cell r="GS3">
            <v>0</v>
          </cell>
          <cell r="GT3" t="str">
            <v>  QUBA</v>
          </cell>
          <cell r="GU3">
            <v>0</v>
          </cell>
          <cell r="GV3" t="str">
            <v>  CALILABAD</v>
          </cell>
          <cell r="GW3">
            <v>0</v>
          </cell>
          <cell r="GX3" t="str">
            <v>  BAKIXANOV</v>
          </cell>
          <cell r="GY3">
            <v>0</v>
          </cell>
          <cell r="GZ3" t="str">
            <v>  GANCA</v>
          </cell>
          <cell r="HA3">
            <v>0</v>
          </cell>
          <cell r="HB3" t="str">
            <v>  BARDA</v>
          </cell>
          <cell r="HC3">
            <v>0</v>
          </cell>
          <cell r="HD3" t="str">
            <v>  MASALLI</v>
          </cell>
          <cell r="HE3">
            <v>0</v>
          </cell>
          <cell r="HF3" t="str">
            <v>  MINGACEVIR</v>
          </cell>
          <cell r="HG3">
            <v>0</v>
          </cell>
          <cell r="HH3" t="str">
            <v>  MINGACEVIR</v>
          </cell>
          <cell r="HI3">
            <v>0</v>
          </cell>
          <cell r="HJ3" t="str">
            <v>  YEVLAX</v>
          </cell>
          <cell r="HK3">
            <v>0</v>
          </cell>
          <cell r="HL3" t="str">
            <v>AGA NEMATULLA</v>
          </cell>
          <cell r="HM3">
            <v>0</v>
          </cell>
          <cell r="HN3">
            <v>0</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OS"/>
      <sheetName val="Mikro"/>
      <sheetName val="Sheet3"/>
      <sheetName val="Sheet1"/>
      <sheetName val="Yeni Mikro"/>
      <sheetName val="Sheet6"/>
      <sheetName val="Mikro old"/>
      <sheetName val="Sheet2"/>
      <sheetName val="Sheet4"/>
      <sheetName val="Sheet5"/>
      <sheetName val="Sheet7"/>
    </sheetNames>
    <sheetDataSet>
      <sheetData sheetId="0"/>
      <sheetData sheetId="1"/>
      <sheetData sheetId="2"/>
      <sheetData sheetId="3"/>
      <sheetData sheetId="4"/>
      <sheetData sheetId="5"/>
      <sheetData sheetId="6"/>
      <sheetData sheetId="7"/>
      <sheetData sheetId="8">
        <row r="5">
          <cell r="C5" t="str">
            <v>  AHMADLI</v>
          </cell>
          <cell r="D5">
            <v>16</v>
          </cell>
          <cell r="E5">
            <v>84000</v>
          </cell>
        </row>
        <row r="6">
          <cell r="C6" t="str">
            <v>Hasanov Zaur Huseyn</v>
          </cell>
          <cell r="D6">
            <v>10</v>
          </cell>
          <cell r="E6">
            <v>65000</v>
          </cell>
        </row>
        <row r="7">
          <cell r="C7" t="str">
            <v>Mammadov Rasad Asif</v>
          </cell>
          <cell r="D7">
            <v>6</v>
          </cell>
          <cell r="E7">
            <v>19000</v>
          </cell>
        </row>
        <row r="8">
          <cell r="C8" t="str">
            <v>  AZADLIQ</v>
          </cell>
          <cell r="D8">
            <v>12</v>
          </cell>
          <cell r="E8">
            <v>85300</v>
          </cell>
        </row>
        <row r="9">
          <cell r="C9" t="str">
            <v>Amirov Elchin Mazahir</v>
          </cell>
          <cell r="D9">
            <v>3</v>
          </cell>
          <cell r="E9">
            <v>11800</v>
          </cell>
        </row>
        <row r="10">
          <cell r="C10" t="str">
            <v>Zeynalov Emil Hasanqulu</v>
          </cell>
          <cell r="D10">
            <v>9</v>
          </cell>
          <cell r="E10">
            <v>73500</v>
          </cell>
        </row>
        <row r="11">
          <cell r="C11" t="str">
            <v>  AZNEFT</v>
          </cell>
          <cell r="D11">
            <v>6</v>
          </cell>
          <cell r="E11">
            <v>22000</v>
          </cell>
        </row>
        <row r="12">
          <cell r="C12" t="str">
            <v>Asgarov Huseyn Asgar</v>
          </cell>
          <cell r="D12">
            <v>3</v>
          </cell>
          <cell r="E12">
            <v>12500</v>
          </cell>
        </row>
        <row r="13">
          <cell r="C13" t="str">
            <v>Ibrahimov Anar Etibar</v>
          </cell>
          <cell r="D13">
            <v>3</v>
          </cell>
          <cell r="E13">
            <v>9500</v>
          </cell>
        </row>
        <row r="14">
          <cell r="C14" t="str">
            <v>  YASAMAL</v>
          </cell>
          <cell r="D14">
            <v>13</v>
          </cell>
          <cell r="E14">
            <v>56500</v>
          </cell>
        </row>
        <row r="15">
          <cell r="C15" t="str">
            <v>Feziyev Gunduz Mobil</v>
          </cell>
          <cell r="D15">
            <v>5</v>
          </cell>
          <cell r="E15">
            <v>18500</v>
          </cell>
        </row>
        <row r="16">
          <cell r="C16" t="str">
            <v>Sadiqov Ramiz Rasim</v>
          </cell>
          <cell r="D16">
            <v>8</v>
          </cell>
          <cell r="E16">
            <v>38000</v>
          </cell>
        </row>
        <row r="17">
          <cell r="C17" t="str">
            <v>  BAKIXANOV</v>
          </cell>
          <cell r="D17">
            <v>43</v>
          </cell>
          <cell r="E17">
            <v>165600</v>
          </cell>
        </row>
        <row r="18">
          <cell r="C18" t="str">
            <v>Ahmadov Agasif Shukur</v>
          </cell>
          <cell r="D18">
            <v>15</v>
          </cell>
          <cell r="E18">
            <v>42000</v>
          </cell>
        </row>
        <row r="19">
          <cell r="C19" t="str">
            <v>Mehtiyev Nizami Telman</v>
          </cell>
          <cell r="D19">
            <v>11</v>
          </cell>
          <cell r="E19">
            <v>37200</v>
          </cell>
        </row>
        <row r="20">
          <cell r="C20" t="str">
            <v>Valiyev Niyazi Nazim</v>
          </cell>
          <cell r="D20">
            <v>17</v>
          </cell>
          <cell r="E20">
            <v>86400</v>
          </cell>
        </row>
        <row r="21">
          <cell r="C21" t="str">
            <v>  SUMQAYIT</v>
          </cell>
          <cell r="D21">
            <v>8</v>
          </cell>
          <cell r="E21">
            <v>62000</v>
          </cell>
        </row>
        <row r="22">
          <cell r="C22" t="str">
            <v>Safarov Kamil Aladdin</v>
          </cell>
          <cell r="D22">
            <v>8</v>
          </cell>
          <cell r="E22">
            <v>62000</v>
          </cell>
        </row>
        <row r="23">
          <cell r="C23" t="str">
            <v>  MXD</v>
          </cell>
          <cell r="D23">
            <v>1</v>
          </cell>
          <cell r="E23">
            <v>15000</v>
          </cell>
        </row>
        <row r="24">
          <cell r="C24" t="str">
            <v>Sukurlu Ilham Gulverdi</v>
          </cell>
          <cell r="D24">
            <v>1</v>
          </cell>
          <cell r="E24">
            <v>15000</v>
          </cell>
        </row>
        <row r="25">
          <cell r="C25" t="str">
            <v>  NARIMANOV</v>
          </cell>
          <cell r="D25">
            <v>3</v>
          </cell>
          <cell r="E25">
            <v>9000</v>
          </cell>
        </row>
        <row r="26">
          <cell r="C26" t="str">
            <v>Aliyev Orxan Natiq</v>
          </cell>
          <cell r="D26">
            <v>3</v>
          </cell>
          <cell r="E26">
            <v>9000</v>
          </cell>
        </row>
        <row r="27">
          <cell r="C27" t="str">
            <v>  NASIMI</v>
          </cell>
          <cell r="D27">
            <v>13</v>
          </cell>
          <cell r="E27">
            <v>62500</v>
          </cell>
        </row>
        <row r="28">
          <cell r="C28" t="str">
            <v>Aliyev Eldaniz Humbat</v>
          </cell>
          <cell r="D28">
            <v>1</v>
          </cell>
          <cell r="E28">
            <v>8000</v>
          </cell>
        </row>
        <row r="29">
          <cell r="C29" t="str">
            <v>Musayev Qalib Rauf</v>
          </cell>
          <cell r="D29">
            <v>12</v>
          </cell>
          <cell r="E29">
            <v>54500</v>
          </cell>
        </row>
        <row r="30">
          <cell r="C30" t="str">
            <v>  NEFTCILAR</v>
          </cell>
          <cell r="D30">
            <v>17</v>
          </cell>
          <cell r="E30">
            <v>70500</v>
          </cell>
        </row>
        <row r="31">
          <cell r="C31" t="str">
            <v>Mammadov Elvin Alim</v>
          </cell>
          <cell r="D31">
            <v>3</v>
          </cell>
          <cell r="E31">
            <v>7500</v>
          </cell>
        </row>
        <row r="32">
          <cell r="C32" t="str">
            <v>Mammadov Yasar Qurbat</v>
          </cell>
          <cell r="D32">
            <v>8</v>
          </cell>
          <cell r="E32">
            <v>44800</v>
          </cell>
        </row>
        <row r="33">
          <cell r="C33" t="str">
            <v>Miriyev Adil Mirmohsum</v>
          </cell>
          <cell r="D33">
            <v>6</v>
          </cell>
          <cell r="E33">
            <v>18200</v>
          </cell>
        </row>
        <row r="34">
          <cell r="C34" t="str">
            <v>  MEMAR</v>
          </cell>
          <cell r="D34">
            <v>11</v>
          </cell>
          <cell r="E34">
            <v>47300</v>
          </cell>
        </row>
        <row r="35">
          <cell r="C35" t="str">
            <v>Hamidov Tarlan Abdulhamid</v>
          </cell>
          <cell r="D35">
            <v>11</v>
          </cell>
          <cell r="E35">
            <v>47300</v>
          </cell>
        </row>
        <row r="36">
          <cell r="C36" t="str">
            <v>REGİON</v>
          </cell>
        </row>
        <row r="37">
          <cell r="C37" t="str">
            <v>  BARDA</v>
          </cell>
          <cell r="D37">
            <v>32</v>
          </cell>
          <cell r="E37">
            <v>103100</v>
          </cell>
        </row>
        <row r="38">
          <cell r="C38" t="str">
            <v>Ismayilov Agamoglan Israfil</v>
          </cell>
          <cell r="D38">
            <v>5</v>
          </cell>
          <cell r="E38">
            <v>20000</v>
          </cell>
        </row>
        <row r="39">
          <cell r="C39" t="str">
            <v>Mammadzade Orxan Famil</v>
          </cell>
          <cell r="D39">
            <v>8</v>
          </cell>
          <cell r="E39">
            <v>18000</v>
          </cell>
        </row>
        <row r="40">
          <cell r="C40" t="str">
            <v>Qasimov Elcin Sahin</v>
          </cell>
          <cell r="D40">
            <v>5</v>
          </cell>
          <cell r="E40">
            <v>17700</v>
          </cell>
        </row>
        <row r="41">
          <cell r="C41" t="str">
            <v>Qasimov Kamran Asaf</v>
          </cell>
          <cell r="D41">
            <v>5</v>
          </cell>
          <cell r="E41">
            <v>17000</v>
          </cell>
        </row>
        <row r="42">
          <cell r="C42" t="str">
            <v>Xalafov Qurban Sabir</v>
          </cell>
          <cell r="D42">
            <v>9</v>
          </cell>
          <cell r="E42">
            <v>30400</v>
          </cell>
        </row>
        <row r="43">
          <cell r="C43" t="str">
            <v>  CALILABAD</v>
          </cell>
          <cell r="D43">
            <v>32</v>
          </cell>
          <cell r="E43">
            <v>77000</v>
          </cell>
        </row>
        <row r="44">
          <cell r="C44" t="str">
            <v>Hasanov Alizamin Firudin</v>
          </cell>
          <cell r="D44">
            <v>21</v>
          </cell>
          <cell r="E44">
            <v>35300</v>
          </cell>
        </row>
        <row r="45">
          <cell r="C45" t="str">
            <v>Huseynov Zaur Qazanfar</v>
          </cell>
          <cell r="D45">
            <v>10</v>
          </cell>
          <cell r="E45">
            <v>36700</v>
          </cell>
        </row>
        <row r="46">
          <cell r="C46" t="str">
            <v>Quliyev Ismet Fizuli</v>
          </cell>
          <cell r="D46">
            <v>1</v>
          </cell>
          <cell r="E46">
            <v>5000</v>
          </cell>
        </row>
        <row r="47">
          <cell r="C47" t="str">
            <v>  GANCA</v>
          </cell>
          <cell r="D47">
            <v>75</v>
          </cell>
          <cell r="E47">
            <v>254300</v>
          </cell>
        </row>
        <row r="48">
          <cell r="C48" t="str">
            <v>Abbasov Ilham Rasid</v>
          </cell>
          <cell r="D48">
            <v>8</v>
          </cell>
          <cell r="E48">
            <v>16800</v>
          </cell>
        </row>
        <row r="49">
          <cell r="C49" t="str">
            <v>Haciyev Irfan Rafiq</v>
          </cell>
          <cell r="D49">
            <v>15</v>
          </cell>
          <cell r="E49">
            <v>44000</v>
          </cell>
        </row>
        <row r="50">
          <cell r="C50" t="str">
            <v>Hasanov Babir Sabir</v>
          </cell>
          <cell r="D50">
            <v>6</v>
          </cell>
          <cell r="E50">
            <v>20800</v>
          </cell>
        </row>
        <row r="51">
          <cell r="C51" t="str">
            <v>Mammadov Ramin Ismayil</v>
          </cell>
          <cell r="D51">
            <v>15</v>
          </cell>
          <cell r="E51">
            <v>38400</v>
          </cell>
        </row>
        <row r="52">
          <cell r="C52" t="str">
            <v>Mustafayev Sanan Cahangir</v>
          </cell>
          <cell r="D52">
            <v>5</v>
          </cell>
          <cell r="E52">
            <v>23700</v>
          </cell>
        </row>
        <row r="53">
          <cell r="C53" t="str">
            <v>Rustamov Abulfaz Mammadali</v>
          </cell>
          <cell r="D53">
            <v>11</v>
          </cell>
          <cell r="E53">
            <v>62000</v>
          </cell>
        </row>
        <row r="54">
          <cell r="C54" t="str">
            <v>Valizade Sahriyar Oktay</v>
          </cell>
          <cell r="D54">
            <v>15</v>
          </cell>
          <cell r="E54">
            <v>48600</v>
          </cell>
        </row>
        <row r="55">
          <cell r="C55" t="str">
            <v>  LANKARAN</v>
          </cell>
          <cell r="D55">
            <v>40</v>
          </cell>
          <cell r="E55">
            <v>180700</v>
          </cell>
        </row>
        <row r="56">
          <cell r="C56" t="str">
            <v>Aliyev Taleh Allahyar</v>
          </cell>
          <cell r="D56">
            <v>6</v>
          </cell>
          <cell r="E56">
            <v>11200</v>
          </cell>
        </row>
        <row r="57">
          <cell r="C57" t="str">
            <v>Cavadov Tahmaz Cabrail</v>
          </cell>
          <cell r="D57">
            <v>10</v>
          </cell>
          <cell r="E57">
            <v>61300</v>
          </cell>
        </row>
        <row r="58">
          <cell r="C58" t="str">
            <v>Ibrahimov Famil Farhad</v>
          </cell>
          <cell r="D58">
            <v>8</v>
          </cell>
          <cell r="E58">
            <v>24000</v>
          </cell>
        </row>
        <row r="59">
          <cell r="C59" t="str">
            <v>Nasirzade Saleh Mirtagi</v>
          </cell>
          <cell r="D59">
            <v>3</v>
          </cell>
          <cell r="E59">
            <v>4000</v>
          </cell>
        </row>
        <row r="60">
          <cell r="C60" t="str">
            <v>Suvarov Elcin Sahid oglu</v>
          </cell>
          <cell r="D60">
            <v>13</v>
          </cell>
          <cell r="E60">
            <v>80200</v>
          </cell>
        </row>
        <row r="61">
          <cell r="C61" t="str">
            <v>  MASALLI</v>
          </cell>
          <cell r="D61">
            <v>30</v>
          </cell>
          <cell r="E61">
            <v>117000</v>
          </cell>
        </row>
        <row r="62">
          <cell r="C62" t="str">
            <v>Huseynov Amil Alim</v>
          </cell>
          <cell r="D62">
            <v>13</v>
          </cell>
          <cell r="E62">
            <v>66000</v>
          </cell>
        </row>
        <row r="63">
          <cell r="C63" t="str">
            <v>Ibisov Samxal Cabrayil</v>
          </cell>
          <cell r="D63">
            <v>9</v>
          </cell>
          <cell r="E63">
            <v>28000</v>
          </cell>
        </row>
        <row r="64">
          <cell r="C64" t="str">
            <v>Manafov Rauf Zulfugar</v>
          </cell>
          <cell r="D64">
            <v>8</v>
          </cell>
          <cell r="E64">
            <v>23000</v>
          </cell>
        </row>
        <row r="65">
          <cell r="C65" t="str">
            <v>  MINGACEVIR</v>
          </cell>
          <cell r="D65">
            <v>29</v>
          </cell>
          <cell r="E65">
            <v>96080</v>
          </cell>
        </row>
        <row r="66">
          <cell r="C66" t="str">
            <v>Aliyev Tural Mohraddin</v>
          </cell>
          <cell r="D66">
            <v>8</v>
          </cell>
          <cell r="E66">
            <v>24200</v>
          </cell>
        </row>
        <row r="67">
          <cell r="C67" t="str">
            <v>Nacafli Anar Hidayat</v>
          </cell>
          <cell r="D67">
            <v>7</v>
          </cell>
          <cell r="E67">
            <v>30000</v>
          </cell>
        </row>
        <row r="68">
          <cell r="C68" t="str">
            <v>Yusifov Taliman Ibrahim</v>
          </cell>
          <cell r="D68">
            <v>7</v>
          </cell>
          <cell r="E68">
            <v>30330</v>
          </cell>
        </row>
        <row r="69">
          <cell r="C69" t="str">
            <v>Yusifov Tarlan Vasif</v>
          </cell>
          <cell r="D69">
            <v>7</v>
          </cell>
          <cell r="E69">
            <v>11550</v>
          </cell>
        </row>
        <row r="70">
          <cell r="C70" t="str">
            <v>  QAX</v>
          </cell>
          <cell r="D70">
            <v>29</v>
          </cell>
          <cell r="E70">
            <v>65100</v>
          </cell>
        </row>
        <row r="71">
          <cell r="C71" t="str">
            <v>Ahmadov Ravan Azaddin</v>
          </cell>
          <cell r="D71">
            <v>5</v>
          </cell>
          <cell r="E71">
            <v>5400</v>
          </cell>
        </row>
        <row r="72">
          <cell r="C72" t="str">
            <v>Eldarov Tural Eldar</v>
          </cell>
          <cell r="D72">
            <v>7</v>
          </cell>
          <cell r="E72">
            <v>29700</v>
          </cell>
        </row>
        <row r="73">
          <cell r="C73" t="str">
            <v>Muxtarov Vasif Ahmad</v>
          </cell>
          <cell r="D73">
            <v>10</v>
          </cell>
          <cell r="E73">
            <v>20200</v>
          </cell>
        </row>
        <row r="74">
          <cell r="C74" t="str">
            <v>Orucov Elnur Qazanfar</v>
          </cell>
          <cell r="D74">
            <v>7</v>
          </cell>
          <cell r="E74">
            <v>9800</v>
          </cell>
        </row>
        <row r="75">
          <cell r="C75" t="str">
            <v>  QUBA</v>
          </cell>
          <cell r="D75">
            <v>16</v>
          </cell>
          <cell r="E75">
            <v>41200</v>
          </cell>
        </row>
        <row r="76">
          <cell r="C76" t="str">
            <v>Alhuseynov Tural Yasin</v>
          </cell>
          <cell r="D76">
            <v>8</v>
          </cell>
          <cell r="E76">
            <v>14500</v>
          </cell>
        </row>
        <row r="77">
          <cell r="C77" t="str">
            <v>Karimov Orxan Alik</v>
          </cell>
          <cell r="D77">
            <v>8</v>
          </cell>
          <cell r="E77">
            <v>26700</v>
          </cell>
        </row>
        <row r="78">
          <cell r="C78" t="str">
            <v>  SABIRABAD</v>
          </cell>
          <cell r="D78">
            <v>29</v>
          </cell>
          <cell r="E78">
            <v>103700</v>
          </cell>
        </row>
        <row r="79">
          <cell r="C79" t="str">
            <v>Ahadov Natiq Nadir</v>
          </cell>
          <cell r="D79">
            <v>5</v>
          </cell>
          <cell r="E79">
            <v>11300</v>
          </cell>
        </row>
        <row r="80">
          <cell r="C80" t="str">
            <v>Ibrahimov Ismayil Matlab</v>
          </cell>
          <cell r="D80">
            <v>4</v>
          </cell>
          <cell r="E80">
            <v>12000</v>
          </cell>
        </row>
        <row r="81">
          <cell r="C81" t="str">
            <v>Nuruzada Alipasa Mastali</v>
          </cell>
          <cell r="D81">
            <v>12</v>
          </cell>
          <cell r="E81">
            <v>63000</v>
          </cell>
        </row>
        <row r="82">
          <cell r="C82" t="str">
            <v>Qarayev Taryel Qara</v>
          </cell>
          <cell r="D82">
            <v>8</v>
          </cell>
          <cell r="E82">
            <v>17400</v>
          </cell>
        </row>
        <row r="83">
          <cell r="C83" t="str">
            <v>  SIRVAN</v>
          </cell>
          <cell r="D83">
            <v>13</v>
          </cell>
          <cell r="E83">
            <v>47200</v>
          </cell>
        </row>
        <row r="84">
          <cell r="C84" t="str">
            <v>Huseyinov Anar Tahir</v>
          </cell>
          <cell r="D84">
            <v>10</v>
          </cell>
          <cell r="E84">
            <v>23200</v>
          </cell>
        </row>
        <row r="85">
          <cell r="C85" t="str">
            <v>Sadiqov Ceyhun Siyaset</v>
          </cell>
          <cell r="D85">
            <v>3</v>
          </cell>
          <cell r="E85">
            <v>24000</v>
          </cell>
        </row>
        <row r="86">
          <cell r="C86" t="str">
            <v>  TOVUZ</v>
          </cell>
          <cell r="D86">
            <v>31</v>
          </cell>
          <cell r="E86">
            <v>99900</v>
          </cell>
        </row>
        <row r="87">
          <cell r="C87" t="str">
            <v>Akbarov Eldaniz Ayyub</v>
          </cell>
          <cell r="D87">
            <v>8</v>
          </cell>
          <cell r="E87">
            <v>34500</v>
          </cell>
        </row>
        <row r="88">
          <cell r="C88" t="str">
            <v>Civisov Babek Qarib</v>
          </cell>
          <cell r="D88">
            <v>11</v>
          </cell>
          <cell r="E88">
            <v>37800</v>
          </cell>
        </row>
        <row r="89">
          <cell r="C89" t="str">
            <v>Huseynov Azer Nizami</v>
          </cell>
          <cell r="D89">
            <v>9</v>
          </cell>
          <cell r="E89">
            <v>22400</v>
          </cell>
        </row>
        <row r="90">
          <cell r="C90" t="str">
            <v>Ibrahimov Emin Ali</v>
          </cell>
          <cell r="D90">
            <v>3</v>
          </cell>
          <cell r="E90">
            <v>5200</v>
          </cell>
        </row>
        <row r="91">
          <cell r="C91" t="str">
            <v>  XACMAZ</v>
          </cell>
          <cell r="D91">
            <v>19</v>
          </cell>
          <cell r="E91">
            <v>67962</v>
          </cell>
        </row>
        <row r="92">
          <cell r="C92" t="str">
            <v>Abidov Tural Ibrahim</v>
          </cell>
          <cell r="D92">
            <v>11</v>
          </cell>
          <cell r="E92">
            <v>53662</v>
          </cell>
        </row>
        <row r="93">
          <cell r="C93" t="str">
            <v>Eldarova Aynura Xeyrulla</v>
          </cell>
          <cell r="D93">
            <v>3</v>
          </cell>
          <cell r="E93">
            <v>5700</v>
          </cell>
        </row>
        <row r="94">
          <cell r="C94" t="str">
            <v>Qasimov Fuad Tahir</v>
          </cell>
          <cell r="D94">
            <v>5</v>
          </cell>
          <cell r="E94">
            <v>8600</v>
          </cell>
        </row>
        <row r="95">
          <cell r="C95" t="str">
            <v>  YEVLAX</v>
          </cell>
          <cell r="D95">
            <v>11</v>
          </cell>
          <cell r="E95">
            <v>35500</v>
          </cell>
        </row>
        <row r="96">
          <cell r="C96" t="str">
            <v>Cabbarli Amil Adil</v>
          </cell>
          <cell r="D96">
            <v>9</v>
          </cell>
          <cell r="E96">
            <v>24000</v>
          </cell>
        </row>
        <row r="97">
          <cell r="C97" t="str">
            <v>Yusifzada Orxan Ilqar</v>
          </cell>
          <cell r="D97">
            <v>2</v>
          </cell>
          <cell r="E97">
            <v>11500</v>
          </cell>
        </row>
        <row r="98">
          <cell r="C98" t="str">
            <v>  ZAQATALA</v>
          </cell>
          <cell r="D98">
            <v>34</v>
          </cell>
          <cell r="E98">
            <v>131100</v>
          </cell>
        </row>
        <row r="99">
          <cell r="C99" t="str">
            <v>Balayev Abdulla Mustafa</v>
          </cell>
          <cell r="D99">
            <v>13</v>
          </cell>
          <cell r="E99">
            <v>47200</v>
          </cell>
        </row>
        <row r="100">
          <cell r="C100" t="str">
            <v>Husanov Elmir Qurban</v>
          </cell>
          <cell r="D100">
            <v>11</v>
          </cell>
          <cell r="E100">
            <v>34100</v>
          </cell>
        </row>
        <row r="101">
          <cell r="C101" t="str">
            <v>Rasidov Hikmat M.</v>
          </cell>
          <cell r="D101">
            <v>10</v>
          </cell>
          <cell r="E101">
            <v>49800</v>
          </cell>
        </row>
      </sheetData>
      <sheetData sheetId="9"/>
      <sheetData sheetId="10"/>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OS"/>
      <sheetName val="yeni port"/>
      <sheetName val="Mikro 30.11"/>
      <sheetName val="Sheet2"/>
      <sheetName val="Yeni Mikro"/>
      <sheetName val="Sheet3"/>
      <sheetName val="Sheet1"/>
      <sheetName val="Mikro (2)"/>
      <sheetName val="Sheet6"/>
      <sheetName val="kohne port"/>
      <sheetName val="Sheet8"/>
      <sheetName val="kohne port 2"/>
      <sheetName val="Sheet7"/>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M2" t="str">
            <v>Abidov Tural Ibrahim</v>
          </cell>
          <cell r="N2">
            <v>1</v>
          </cell>
          <cell r="O2">
            <v>7921.0549170000004</v>
          </cell>
        </row>
        <row r="3">
          <cell r="M3" t="str">
            <v>Amirov Elchin Mazahir</v>
          </cell>
          <cell r="N3">
            <v>1</v>
          </cell>
          <cell r="O3">
            <v>6539.6</v>
          </cell>
        </row>
        <row r="4">
          <cell r="M4" t="str">
            <v>Asgarov Huseyn Asgar</v>
          </cell>
          <cell r="N4">
            <v>1</v>
          </cell>
          <cell r="O4">
            <v>15770.77</v>
          </cell>
        </row>
        <row r="5">
          <cell r="M5" t="str">
            <v>Balayev Tural Aslan</v>
          </cell>
          <cell r="N5">
            <v>1</v>
          </cell>
          <cell r="O5">
            <v>8306.81</v>
          </cell>
        </row>
        <row r="6">
          <cell r="M6" t="str">
            <v>Hasanov Alizamin Firudin</v>
          </cell>
          <cell r="N6">
            <v>1</v>
          </cell>
          <cell r="O6">
            <v>3841.28</v>
          </cell>
        </row>
        <row r="7">
          <cell r="M7" t="str">
            <v>Hasanov Elshad Ayaz</v>
          </cell>
          <cell r="N7">
            <v>2</v>
          </cell>
          <cell r="O7">
            <v>11198.76</v>
          </cell>
        </row>
        <row r="8">
          <cell r="M8" t="str">
            <v>Huseyinov Anar Tahir</v>
          </cell>
          <cell r="N8">
            <v>4</v>
          </cell>
          <cell r="O8">
            <v>23228.902632000001</v>
          </cell>
        </row>
        <row r="9">
          <cell r="M9" t="str">
            <v>Huseynov Zaur Qazanfar</v>
          </cell>
          <cell r="N9">
            <v>1</v>
          </cell>
          <cell r="O9">
            <v>921.75</v>
          </cell>
        </row>
        <row r="10">
          <cell r="M10" t="str">
            <v>Ibrahimov Anar Etibar</v>
          </cell>
          <cell r="N10">
            <v>1</v>
          </cell>
          <cell r="O10">
            <v>780.74</v>
          </cell>
        </row>
        <row r="11">
          <cell r="M11" t="str">
            <v>Musayev Qalib Rauf</v>
          </cell>
          <cell r="N11">
            <v>2</v>
          </cell>
          <cell r="O11">
            <v>13757.86</v>
          </cell>
        </row>
        <row r="12">
          <cell r="M12" t="str">
            <v>Muxtarov Vasif Ahmad</v>
          </cell>
          <cell r="N12">
            <v>2</v>
          </cell>
          <cell r="O12">
            <v>11911.59</v>
          </cell>
        </row>
        <row r="13">
          <cell r="M13" t="str">
            <v>Nuruzada Alipasa Mastali</v>
          </cell>
          <cell r="N13">
            <v>1</v>
          </cell>
          <cell r="O13">
            <v>10174.16</v>
          </cell>
        </row>
        <row r="14">
          <cell r="M14" t="str">
            <v>Qaniyev Sahin Nazim</v>
          </cell>
          <cell r="N14">
            <v>1</v>
          </cell>
          <cell r="O14">
            <v>3091.57</v>
          </cell>
        </row>
        <row r="15">
          <cell r="M15" t="str">
            <v>Rasidov Hikmat M.</v>
          </cell>
          <cell r="N15">
            <v>1</v>
          </cell>
          <cell r="O15">
            <v>1933.85</v>
          </cell>
        </row>
        <row r="16">
          <cell r="M16" t="str">
            <v>Rustamov Abulfaz Mammadali</v>
          </cell>
          <cell r="N16">
            <v>1</v>
          </cell>
          <cell r="O16">
            <v>6223.98</v>
          </cell>
        </row>
        <row r="17">
          <cell r="M17" t="str">
            <v>Sadiqov Ceyhun Siyaset</v>
          </cell>
          <cell r="N17">
            <v>1</v>
          </cell>
          <cell r="O17">
            <v>3582.6887339999998</v>
          </cell>
        </row>
        <row r="18">
          <cell r="M18" t="str">
            <v>Safarov Kamil Aladdin</v>
          </cell>
          <cell r="N18">
            <v>3</v>
          </cell>
          <cell r="O18">
            <v>28347.346575</v>
          </cell>
        </row>
        <row r="19">
          <cell r="M19" t="str">
            <v>Valiyev Niyazi Nazim</v>
          </cell>
          <cell r="N19">
            <v>2</v>
          </cell>
          <cell r="O19">
            <v>23252.879999999997</v>
          </cell>
        </row>
        <row r="20">
          <cell r="M20" t="str">
            <v>Xalafov Qurban Sabir</v>
          </cell>
          <cell r="N20">
            <v>1</v>
          </cell>
          <cell r="O20">
            <v>927.97</v>
          </cell>
        </row>
        <row r="21">
          <cell r="M21" t="str">
            <v>Yusifov Taliman Ibrahim</v>
          </cell>
          <cell r="N21">
            <v>2</v>
          </cell>
          <cell r="O21">
            <v>8522.119999999999</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seron isci reyting"/>
      <sheetName val="region isci reyting"/>
      <sheetName val="AB"/>
      <sheetName val="ab-say"/>
      <sheetName val="ab-meb"/>
      <sheetName val="ab-isci"/>
      <sheetName val="ab-ort-say"/>
      <sheetName val="ab-ort-meb"/>
      <sheetName val="ABSERON"/>
      <sheetName val="RE"/>
      <sheetName val="re-say"/>
      <sheetName val="re-meb"/>
      <sheetName val="re-ort-say"/>
      <sheetName val="re-ort-meb"/>
      <sheetName val="re-isci"/>
      <sheetName val="REGİON"/>
      <sheetName val="email"/>
      <sheetName val="Mail 10 Avqust"/>
      <sheetName val="Sheet1"/>
      <sheetName val="Mail Iyul"/>
      <sheetName val="Mail 20 Avqust"/>
      <sheetName val="Mail 24 Avqust"/>
      <sheetName val="Mail 25 Avqust"/>
      <sheetName val="Mail Avqust son"/>
      <sheetName val="Yeni reytinq"/>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34">
          <cell r="C34" t="str">
            <v>  AHMADLI</v>
          </cell>
          <cell r="D34">
            <v>18</v>
          </cell>
          <cell r="E34">
            <v>84000</v>
          </cell>
        </row>
        <row r="35">
          <cell r="C35" t="str">
            <v>  AZADLIQ</v>
          </cell>
          <cell r="D35">
            <v>5</v>
          </cell>
          <cell r="E35">
            <v>45500</v>
          </cell>
        </row>
        <row r="36">
          <cell r="C36" t="str">
            <v>  AZNEFT</v>
          </cell>
          <cell r="D36">
            <v>11</v>
          </cell>
          <cell r="E36">
            <v>56500</v>
          </cell>
        </row>
        <row r="37">
          <cell r="C37" t="str">
            <v>  BAKIXANOV</v>
          </cell>
          <cell r="D37">
            <v>52</v>
          </cell>
          <cell r="E37">
            <v>257800</v>
          </cell>
        </row>
        <row r="38">
          <cell r="C38" t="str">
            <v>  BARDA</v>
          </cell>
          <cell r="D38">
            <v>62</v>
          </cell>
          <cell r="E38">
            <v>124200</v>
          </cell>
        </row>
        <row r="39">
          <cell r="C39" t="str">
            <v>  CALILABAD</v>
          </cell>
          <cell r="D39">
            <v>46</v>
          </cell>
          <cell r="E39">
            <v>104000</v>
          </cell>
        </row>
        <row r="40">
          <cell r="C40" t="str">
            <v>  GANCA</v>
          </cell>
          <cell r="D40">
            <v>107</v>
          </cell>
          <cell r="E40">
            <v>317000</v>
          </cell>
        </row>
        <row r="41">
          <cell r="C41" t="str">
            <v>  LANKARAN</v>
          </cell>
          <cell r="D41">
            <v>78</v>
          </cell>
          <cell r="E41">
            <v>335000</v>
          </cell>
        </row>
        <row r="42">
          <cell r="C42" t="str">
            <v>  MASALLI</v>
          </cell>
          <cell r="D42">
            <v>33</v>
          </cell>
          <cell r="E42">
            <v>86400</v>
          </cell>
        </row>
        <row r="43">
          <cell r="C43" t="str">
            <v>  MEMAR</v>
          </cell>
          <cell r="D43">
            <v>14</v>
          </cell>
          <cell r="E43">
            <v>130000</v>
          </cell>
        </row>
        <row r="44">
          <cell r="C44" t="str">
            <v>  MINGACEVIR</v>
          </cell>
          <cell r="D44">
            <v>43</v>
          </cell>
          <cell r="E44">
            <v>110740</v>
          </cell>
        </row>
        <row r="45">
          <cell r="C45" t="str">
            <v>  MXD</v>
          </cell>
          <cell r="D45">
            <v>2</v>
          </cell>
          <cell r="E45">
            <v>8500</v>
          </cell>
        </row>
        <row r="46">
          <cell r="C46" t="str">
            <v>  NARIMANOV</v>
          </cell>
          <cell r="D46">
            <v>5</v>
          </cell>
          <cell r="E46">
            <v>45000</v>
          </cell>
        </row>
        <row r="47">
          <cell r="C47" t="str">
            <v>  NASIMI</v>
          </cell>
          <cell r="D47">
            <v>15</v>
          </cell>
          <cell r="E47">
            <v>91800</v>
          </cell>
        </row>
        <row r="48">
          <cell r="C48" t="str">
            <v>  NEFTCILAR</v>
          </cell>
          <cell r="D48">
            <v>25</v>
          </cell>
          <cell r="E48">
            <v>153300</v>
          </cell>
        </row>
        <row r="49">
          <cell r="C49" t="str">
            <v>  QAX</v>
          </cell>
          <cell r="D49">
            <v>42</v>
          </cell>
          <cell r="E49">
            <v>95400</v>
          </cell>
        </row>
        <row r="50">
          <cell r="C50" t="str">
            <v>  QUBA</v>
          </cell>
          <cell r="D50">
            <v>26</v>
          </cell>
          <cell r="E50">
            <v>102150</v>
          </cell>
        </row>
        <row r="51">
          <cell r="C51" t="str">
            <v>  SABIRABAD</v>
          </cell>
          <cell r="D51">
            <v>53</v>
          </cell>
          <cell r="E51">
            <v>162500</v>
          </cell>
        </row>
        <row r="52">
          <cell r="C52" t="str">
            <v>  SIRVAN</v>
          </cell>
          <cell r="D52">
            <v>19</v>
          </cell>
          <cell r="E52">
            <v>82900</v>
          </cell>
        </row>
        <row r="53">
          <cell r="C53" t="str">
            <v>  SUMQAYIT</v>
          </cell>
          <cell r="D53">
            <v>4</v>
          </cell>
          <cell r="E53">
            <v>10500</v>
          </cell>
        </row>
        <row r="54">
          <cell r="C54" t="str">
            <v>  TOVUZ</v>
          </cell>
          <cell r="D54">
            <v>50</v>
          </cell>
          <cell r="E54">
            <v>174000</v>
          </cell>
        </row>
        <row r="55">
          <cell r="C55" t="str">
            <v>  XACMAZ</v>
          </cell>
          <cell r="D55">
            <v>40</v>
          </cell>
          <cell r="E55">
            <v>141450</v>
          </cell>
        </row>
        <row r="56">
          <cell r="C56" t="str">
            <v>  YASAMAL</v>
          </cell>
          <cell r="D56">
            <v>25</v>
          </cell>
          <cell r="E56">
            <v>85200</v>
          </cell>
        </row>
        <row r="57">
          <cell r="C57" t="str">
            <v>  YEVLAX</v>
          </cell>
          <cell r="D57">
            <v>18</v>
          </cell>
          <cell r="E57">
            <v>107500</v>
          </cell>
        </row>
        <row r="58">
          <cell r="C58" t="str">
            <v>  ZAQATALA</v>
          </cell>
          <cell r="D58">
            <v>51</v>
          </cell>
          <cell r="E58">
            <v>121500</v>
          </cell>
        </row>
        <row r="59">
          <cell r="C59" t="str">
            <v xml:space="preserve">  AGA NEMATULLA</v>
          </cell>
          <cell r="D59">
            <v>5</v>
          </cell>
          <cell r="E59">
            <v>25500</v>
          </cell>
        </row>
      </sheetData>
      <sheetData sheetId="19"/>
      <sheetData sheetId="20"/>
      <sheetData sheetId="21"/>
      <sheetData sheetId="22"/>
      <sheetData sheetId="23"/>
      <sheetData sheetId="2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OS"/>
      <sheetName val="Sheet12"/>
      <sheetName val="Mikro (2)"/>
      <sheetName val="Mikro"/>
      <sheetName val="Sheet8"/>
      <sheetName val="Sheet1"/>
      <sheetName val="Sheet4"/>
      <sheetName val="Yeni Mikro"/>
      <sheetName val="Base"/>
      <sheetName val="Sheet3"/>
      <sheetName val="Sheet10"/>
      <sheetName val="Sheet7"/>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row r="4">
          <cell r="I4" t="str">
            <v>Mehdiyev Rahib Huseyn oghlu</v>
          </cell>
          <cell r="J4">
            <v>1</v>
          </cell>
        </row>
        <row r="5">
          <cell r="I5" t="str">
            <v>PASHAYEV ELCHIN MAZAHIR OGLU</v>
          </cell>
          <cell r="J5">
            <v>1</v>
          </cell>
        </row>
        <row r="6">
          <cell r="I6" t="str">
            <v>HUMMATOV MEHDI MEHDI OGLU</v>
          </cell>
          <cell r="J6">
            <v>1</v>
          </cell>
        </row>
        <row r="7">
          <cell r="I7" t="str">
            <v>HASANOV RAUF SHAMSHAD OGLU</v>
          </cell>
          <cell r="J7">
            <v>1</v>
          </cell>
        </row>
        <row r="8">
          <cell r="I8" t="str">
            <v>ABDULLAYEVA AYNURA YURIY QIZI</v>
          </cell>
          <cell r="J8">
            <v>1</v>
          </cell>
        </row>
        <row r="9">
          <cell r="I9" t="str">
            <v>ABBASOV LATIF MAHAMMAD OGLU</v>
          </cell>
          <cell r="J9">
            <v>1</v>
          </cell>
        </row>
        <row r="10">
          <cell r="I10" t="str">
            <v>NABIYEVA AKHILLI NAJAF QIZI</v>
          </cell>
          <cell r="J10">
            <v>1</v>
          </cell>
        </row>
        <row r="11">
          <cell r="I11" t="str">
            <v>MAMMADOV ZIYAD QARA OGLU</v>
          </cell>
          <cell r="J11">
            <v>1</v>
          </cell>
        </row>
        <row r="12">
          <cell r="I12" t="str">
            <v>ABBASOV ISFANDIYAR TAHMAZ OGLU</v>
          </cell>
          <cell r="J12">
            <v>1</v>
          </cell>
        </row>
        <row r="13">
          <cell r="I13" t="str">
            <v>AKHUNDOV AZAR CHINGIZ OGLU</v>
          </cell>
          <cell r="J13">
            <v>1</v>
          </cell>
        </row>
        <row r="14">
          <cell r="I14" t="str">
            <v>JAFAROV RAHIB MAYIL OGLU</v>
          </cell>
          <cell r="J14">
            <v>1</v>
          </cell>
        </row>
        <row r="15">
          <cell r="I15" t="str">
            <v>SADIQOV ADIL MAMMADALI OGLU</v>
          </cell>
          <cell r="J15">
            <v>1</v>
          </cell>
        </row>
        <row r="16">
          <cell r="I16" t="str">
            <v>HASANOV ELSHAD GABIL OGLU</v>
          </cell>
          <cell r="J16">
            <v>1</v>
          </cell>
        </row>
        <row r="17">
          <cell r="I17" t="str">
            <v>HUSEYNOV RAFIG ISMAYIL OGLU</v>
          </cell>
          <cell r="J17">
            <v>1</v>
          </cell>
        </row>
        <row r="18">
          <cell r="I18" t="str">
            <v>HASANALIYEVA NAZILA MIRBAGHIR GIZI</v>
          </cell>
          <cell r="J18">
            <v>1</v>
          </cell>
        </row>
        <row r="19">
          <cell r="I19" t="str">
            <v>Zeynalov Shahin Valeh oghlu</v>
          </cell>
          <cell r="J19">
            <v>1</v>
          </cell>
        </row>
        <row r="20">
          <cell r="I20" t="str">
            <v>BAYRAMOV MEHMAN ELDAR OGLU</v>
          </cell>
          <cell r="J20">
            <v>1</v>
          </cell>
        </row>
        <row r="21">
          <cell r="I21" t="str">
            <v>Valiyev Rovshan Mansir oghlu</v>
          </cell>
          <cell r="J21">
            <v>1</v>
          </cell>
        </row>
        <row r="22">
          <cell r="I22" t="str">
            <v>MAMMADOVA KONUL ZAKIR QIZI</v>
          </cell>
          <cell r="J22">
            <v>1</v>
          </cell>
        </row>
        <row r="23">
          <cell r="I23" t="str">
            <v>GASIMOV NEMAT MAJID OGLU</v>
          </cell>
          <cell r="J23">
            <v>1</v>
          </cell>
        </row>
        <row r="24">
          <cell r="I24" t="str">
            <v>HUSEYNOV VUSAL ALADDIN OGLU</v>
          </cell>
          <cell r="J24">
            <v>1</v>
          </cell>
        </row>
        <row r="25">
          <cell r="I25" t="str">
            <v>HASANOV SAFAR GARA OGLU</v>
          </cell>
          <cell r="J25">
            <v>1</v>
          </cell>
        </row>
        <row r="26">
          <cell r="I26" t="str">
            <v>GARAYEVA JAMALA JAMAL QIZI</v>
          </cell>
          <cell r="J26">
            <v>1</v>
          </cell>
        </row>
        <row r="27">
          <cell r="I27" t="str">
            <v>SADIQOVA LALA QOCA QIZI</v>
          </cell>
          <cell r="J27">
            <v>1</v>
          </cell>
        </row>
        <row r="28">
          <cell r="I28" t="str">
            <v>BAGHIROV VASIF JAHANGIR OGLU</v>
          </cell>
          <cell r="J28">
            <v>1</v>
          </cell>
        </row>
        <row r="29">
          <cell r="I29" t="str">
            <v>VALIYEV VASIF ISLAM OGLU</v>
          </cell>
          <cell r="J29">
            <v>1</v>
          </cell>
        </row>
        <row r="30">
          <cell r="I30" t="str">
            <v>HUSEYNOV ARIF ISLAM OGLU</v>
          </cell>
          <cell r="J30">
            <v>1</v>
          </cell>
        </row>
        <row r="31">
          <cell r="I31" t="str">
            <v>MADADOV ELMADDIN MADAD OGLU</v>
          </cell>
          <cell r="J31">
            <v>1</v>
          </cell>
        </row>
        <row r="32">
          <cell r="I32" t="str">
            <v>MASIMOV RUSTAM HASAN OGLU</v>
          </cell>
          <cell r="J32">
            <v>1</v>
          </cell>
        </row>
        <row r="33">
          <cell r="I33" t="str">
            <v>RZAYEV VIDADI MIKAYIL OGLU</v>
          </cell>
          <cell r="J33">
            <v>1</v>
          </cell>
        </row>
        <row r="34">
          <cell r="I34" t="str">
            <v>MEHDIYEV SHAHID JUMSHUD OGLU</v>
          </cell>
          <cell r="J34">
            <v>1</v>
          </cell>
        </row>
        <row r="35">
          <cell r="I35" t="str">
            <v>MAMMADLI TURAL GANBAR OGLU</v>
          </cell>
          <cell r="J35">
            <v>1</v>
          </cell>
        </row>
        <row r="36">
          <cell r="I36" t="str">
            <v>ABBASOV RAZIM GALANDAR OGLU</v>
          </cell>
          <cell r="J36">
            <v>1</v>
          </cell>
        </row>
        <row r="37">
          <cell r="I37" t="str">
            <v>ABDULLAYEV ASIM JAVANSIR OGLU</v>
          </cell>
          <cell r="J37">
            <v>1</v>
          </cell>
        </row>
        <row r="38">
          <cell r="I38" t="str">
            <v>AHMADOV NUSRAT MACID OGLU</v>
          </cell>
          <cell r="J38">
            <v>1</v>
          </cell>
        </row>
        <row r="39">
          <cell r="I39" t="str">
            <v>ISMAYILOVA ARZU SARI QIZI</v>
          </cell>
          <cell r="J39">
            <v>1</v>
          </cell>
        </row>
        <row r="40">
          <cell r="I40" t="str">
            <v>ALLAHYAROV TURAN KAMANDAR OGLU</v>
          </cell>
          <cell r="J40">
            <v>1</v>
          </cell>
        </row>
        <row r="41">
          <cell r="I41" t="str">
            <v>HASANOVA FARIDA YUNIS QIZI</v>
          </cell>
          <cell r="J41">
            <v>1</v>
          </cell>
        </row>
        <row r="42">
          <cell r="I42" t="str">
            <v>MAMMADOV ELDAR MAMMAD OGLU</v>
          </cell>
          <cell r="J42">
            <v>1</v>
          </cell>
        </row>
        <row r="43">
          <cell r="I43" t="str">
            <v>IBRAHIMOV FIZULI NURADDIN OGLU</v>
          </cell>
          <cell r="J43">
            <v>1</v>
          </cell>
        </row>
        <row r="44">
          <cell r="I44" t="str">
            <v>KHASMAMMADOV BAHRUZ ALMAHAMMAD OGLU</v>
          </cell>
          <cell r="J44">
            <v>1</v>
          </cell>
        </row>
        <row r="45">
          <cell r="I45" t="str">
            <v>JAFAROV HUSEYN ELDAR OGLU</v>
          </cell>
          <cell r="J45">
            <v>1</v>
          </cell>
        </row>
        <row r="46">
          <cell r="I46" t="str">
            <v>MUSTAFAYEV MAHARAT SAHNIYAR OGLU</v>
          </cell>
          <cell r="J46">
            <v>1</v>
          </cell>
        </row>
        <row r="47">
          <cell r="I47" t="str">
            <v>ABBASOV TURAB AKIF OGLU</v>
          </cell>
          <cell r="J47">
            <v>1</v>
          </cell>
        </row>
        <row r="48">
          <cell r="I48" t="str">
            <v>HUSEYNOV AQIL CAMIL OGLU</v>
          </cell>
          <cell r="J48">
            <v>1</v>
          </cell>
        </row>
        <row r="49">
          <cell r="I49" t="str">
            <v>HUSEYNOV TELMAN SALMAN OGLU</v>
          </cell>
          <cell r="J49">
            <v>1</v>
          </cell>
        </row>
        <row r="50">
          <cell r="I50" t="str">
            <v>OCAQVERDIYEV ZAMIR NURADDIN OGLU</v>
          </cell>
          <cell r="J50">
            <v>1</v>
          </cell>
        </row>
        <row r="51">
          <cell r="I51" t="str">
            <v>MAMMADOV MIRZALI SAMAD OGLU</v>
          </cell>
          <cell r="J51">
            <v>1</v>
          </cell>
        </row>
        <row r="52">
          <cell r="I52" t="str">
            <v>GAFAROV KHAGANI KHANLAR OGLU</v>
          </cell>
          <cell r="J52">
            <v>1</v>
          </cell>
        </row>
        <row r="53">
          <cell r="I53" t="str">
            <v>JAFAROV RAMIN ROVSHAN OGLU</v>
          </cell>
          <cell r="J53">
            <v>1</v>
          </cell>
        </row>
        <row r="54">
          <cell r="I54" t="str">
            <v>MAMMADOV RAZIM MASIM OGLU</v>
          </cell>
          <cell r="J54">
            <v>1</v>
          </cell>
        </row>
        <row r="55">
          <cell r="I55" t="str">
            <v>ASGAROV AYAZ RUSTAM OGLU</v>
          </cell>
          <cell r="J55">
            <v>1</v>
          </cell>
        </row>
        <row r="56">
          <cell r="I56" t="str">
            <v>HASANOVA OFELYA ALI QIZI</v>
          </cell>
          <cell r="J56">
            <v>1</v>
          </cell>
        </row>
        <row r="57">
          <cell r="I57" t="str">
            <v>QULIYEVA SHAHNAZ SAKIT QIZI</v>
          </cell>
          <cell r="J57">
            <v>1</v>
          </cell>
        </row>
        <row r="58">
          <cell r="I58" t="str">
            <v>NOVRUZOV YAQUB ISFANDIYAR OGLU</v>
          </cell>
          <cell r="J58">
            <v>1</v>
          </cell>
        </row>
        <row r="59">
          <cell r="I59" t="str">
            <v>GASIMOV ZIYAFADDIN RUSTAM OGLU</v>
          </cell>
          <cell r="J59">
            <v>1</v>
          </cell>
        </row>
        <row r="60">
          <cell r="I60" t="str">
            <v>BAYRAMOV AMIR ISA OGLU</v>
          </cell>
          <cell r="J60">
            <v>1</v>
          </cell>
        </row>
        <row r="61">
          <cell r="I61" t="str">
            <v>ABBASOVA MAHIRA ABDULALI QIZI</v>
          </cell>
          <cell r="J61">
            <v>1</v>
          </cell>
        </row>
        <row r="62">
          <cell r="I62" t="str">
            <v>Mammadov Vugar Sadraddin oghlu</v>
          </cell>
          <cell r="J62">
            <v>1</v>
          </cell>
        </row>
        <row r="63">
          <cell r="I63" t="str">
            <v>MAMMADOV RAIS MADAD OGLU</v>
          </cell>
          <cell r="J63">
            <v>1</v>
          </cell>
        </row>
        <row r="64">
          <cell r="I64" t="str">
            <v>GADIROVA SUDABA FIKRAT QIZI</v>
          </cell>
          <cell r="J64">
            <v>1</v>
          </cell>
        </row>
        <row r="65">
          <cell r="I65" t="str">
            <v>ASADOV ISMAYIL AGHAKISHI OGLU</v>
          </cell>
          <cell r="J65">
            <v>1</v>
          </cell>
        </row>
        <row r="66">
          <cell r="I66" t="str">
            <v>KARIMOV MEHMAN OGTAY OGLU</v>
          </cell>
          <cell r="J66">
            <v>1</v>
          </cell>
        </row>
        <row r="67">
          <cell r="I67" t="str">
            <v>KHALILOV NABI GARA OGLU</v>
          </cell>
          <cell r="J67">
            <v>1</v>
          </cell>
        </row>
        <row r="68">
          <cell r="I68" t="str">
            <v>GARAYEV ETIBAR NARIMAN OGLU</v>
          </cell>
          <cell r="J68">
            <v>1</v>
          </cell>
        </row>
        <row r="69">
          <cell r="I69" t="str">
            <v>HUSEYNOVA SURAYYA MISMAR QIZI</v>
          </cell>
          <cell r="J69">
            <v>1</v>
          </cell>
        </row>
        <row r="70">
          <cell r="I70" t="str">
            <v>MEHDIYEV KAMRAN ZAHID OGLU</v>
          </cell>
          <cell r="J70">
            <v>1</v>
          </cell>
        </row>
        <row r="71">
          <cell r="I71" t="str">
            <v>ASLANOV VIDADI AHMAD OGLU</v>
          </cell>
          <cell r="J71">
            <v>1</v>
          </cell>
        </row>
        <row r="72">
          <cell r="I72" t="str">
            <v>ABBASOVA SUDABA ABBASALI QIZI</v>
          </cell>
          <cell r="J72">
            <v>1</v>
          </cell>
        </row>
        <row r="73">
          <cell r="I73" t="str">
            <v>MEHTIYEV SAKIT GOJA OGLU</v>
          </cell>
          <cell r="J73">
            <v>1</v>
          </cell>
        </row>
        <row r="74">
          <cell r="I74" t="str">
            <v>MEHDIYEVA TAMAM BASIR QIZI</v>
          </cell>
          <cell r="J74">
            <v>1</v>
          </cell>
        </row>
        <row r="75">
          <cell r="I75" t="str">
            <v>NABIYEV ELBAYI NABI OGLU</v>
          </cell>
          <cell r="J75">
            <v>1</v>
          </cell>
        </row>
        <row r="76">
          <cell r="I76" t="str">
            <v>JAFAROV ALAKBAR KAMAL OGLU</v>
          </cell>
          <cell r="J76">
            <v>1</v>
          </cell>
        </row>
        <row r="77">
          <cell r="I77" t="str">
            <v>ALIYEVA SAHAR FARHAD QIZI</v>
          </cell>
          <cell r="J77">
            <v>1</v>
          </cell>
        </row>
        <row r="78">
          <cell r="I78" t="str">
            <v>MEHDIYEV VAGIF RZA OGLU</v>
          </cell>
          <cell r="J78">
            <v>1</v>
          </cell>
        </row>
        <row r="79">
          <cell r="I79" t="str">
            <v>MAMMADOV MEHDIKHAN AMIR OGLU</v>
          </cell>
          <cell r="J79">
            <v>1</v>
          </cell>
        </row>
        <row r="80">
          <cell r="I80" t="str">
            <v>GANBAROVA KAMALA MUZAFFAR QIZI</v>
          </cell>
          <cell r="J80">
            <v>1</v>
          </cell>
        </row>
      </sheetData>
      <sheetData sheetId="10" refreshError="1"/>
      <sheetData sheetId="11" refreshError="1"/>
      <sheetData sheetId="12"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OS"/>
      <sheetName val="MIKRO"/>
      <sheetName val="Sheet1"/>
      <sheetName val="YENI MIKRO"/>
      <sheetName val="Sheet2"/>
      <sheetName val="Sheet3"/>
      <sheetName val="Sheet3 (2)"/>
      <sheetName val="İyul port"/>
      <sheetName val="August"/>
      <sheetName val="Sheet4"/>
      <sheetName val="September"/>
      <sheetName val="reg"/>
      <sheetName val="ab"/>
      <sheetName val="ab yeni faiz"/>
      <sheetName val="ab yeni say"/>
      <sheetName val="reg yeni faiz"/>
      <sheetName val="reg yeni say"/>
    </sheetNames>
    <sheetDataSet>
      <sheetData sheetId="0"/>
      <sheetData sheetId="1"/>
      <sheetData sheetId="2"/>
      <sheetData sheetId="3"/>
      <sheetData sheetId="4"/>
      <sheetData sheetId="5"/>
      <sheetData sheetId="6"/>
      <sheetData sheetId="7"/>
      <sheetData sheetId="8"/>
      <sheetData sheetId="9"/>
      <sheetData sheetId="10">
        <row r="2">
          <cell r="B2" t="str">
            <v>Abbasov Ilham Rasid</v>
          </cell>
          <cell r="C2">
            <v>12</v>
          </cell>
          <cell r="D2">
            <v>46500</v>
          </cell>
        </row>
        <row r="3">
          <cell r="B3" t="str">
            <v>Abdiyev Vusal Xanoglan</v>
          </cell>
          <cell r="C3">
            <v>13</v>
          </cell>
          <cell r="D3">
            <v>42900</v>
          </cell>
        </row>
        <row r="4">
          <cell r="B4" t="str">
            <v>Abidov Tural Ibrahim</v>
          </cell>
          <cell r="C4">
            <v>12</v>
          </cell>
          <cell r="D4">
            <v>45000</v>
          </cell>
        </row>
        <row r="5">
          <cell r="B5" t="str">
            <v>Agacanov Emin Imanverdi</v>
          </cell>
          <cell r="C5">
            <v>2</v>
          </cell>
          <cell r="D5">
            <v>2600</v>
          </cell>
        </row>
        <row r="6">
          <cell r="B6" t="str">
            <v>Ahadov Natiq Nadir</v>
          </cell>
          <cell r="C6">
            <v>9</v>
          </cell>
          <cell r="D6">
            <v>21900</v>
          </cell>
        </row>
        <row r="7">
          <cell r="B7" t="str">
            <v>Ahmadov Agasif Shukur</v>
          </cell>
          <cell r="C7">
            <v>7</v>
          </cell>
          <cell r="D7">
            <v>52000</v>
          </cell>
        </row>
        <row r="8">
          <cell r="B8" t="str">
            <v>Ahmadov Qahraman Bahadir</v>
          </cell>
          <cell r="C8">
            <v>18</v>
          </cell>
          <cell r="D8">
            <v>36220</v>
          </cell>
        </row>
        <row r="9">
          <cell r="B9" t="str">
            <v>Ahmadov Ravan Azaddin</v>
          </cell>
          <cell r="C9">
            <v>11</v>
          </cell>
          <cell r="D9">
            <v>20800</v>
          </cell>
        </row>
        <row r="10">
          <cell r="B10" t="str">
            <v>Alhuseynov Tural Yasin</v>
          </cell>
          <cell r="C10">
            <v>12</v>
          </cell>
          <cell r="D10">
            <v>22100</v>
          </cell>
        </row>
        <row r="11">
          <cell r="B11" t="str">
            <v>Alixanov Murad Ziynaddin</v>
          </cell>
          <cell r="C11">
            <v>2</v>
          </cell>
          <cell r="D11">
            <v>2900</v>
          </cell>
        </row>
        <row r="12">
          <cell r="B12" t="str">
            <v>Aliyev Orxan Natiq</v>
          </cell>
          <cell r="C12">
            <v>2</v>
          </cell>
          <cell r="D12">
            <v>22000</v>
          </cell>
        </row>
        <row r="13">
          <cell r="B13" t="str">
            <v>Aliyev Subhan Akif</v>
          </cell>
          <cell r="C13">
            <v>1</v>
          </cell>
          <cell r="D13">
            <v>4000</v>
          </cell>
        </row>
        <row r="14">
          <cell r="B14" t="str">
            <v>Aliyev Taleh Allahyar</v>
          </cell>
          <cell r="C14">
            <v>16</v>
          </cell>
          <cell r="D14">
            <v>44900</v>
          </cell>
        </row>
        <row r="15">
          <cell r="B15" t="str">
            <v>Aliyev Tural Mohraddin</v>
          </cell>
          <cell r="C15">
            <v>10</v>
          </cell>
          <cell r="D15">
            <v>19000</v>
          </cell>
        </row>
        <row r="16">
          <cell r="B16" t="str">
            <v>Aliyev Vusal Avazaga</v>
          </cell>
          <cell r="C16">
            <v>10</v>
          </cell>
          <cell r="D16">
            <v>18500</v>
          </cell>
        </row>
        <row r="17">
          <cell r="B17" t="str">
            <v>Amirov Elchin Mazahir</v>
          </cell>
          <cell r="C17">
            <v>5</v>
          </cell>
          <cell r="D17">
            <v>11500</v>
          </cell>
        </row>
        <row r="18">
          <cell r="B18" t="str">
            <v>Asadullayev Qosqar Namik</v>
          </cell>
          <cell r="C18">
            <v>6</v>
          </cell>
          <cell r="D18">
            <v>9700</v>
          </cell>
        </row>
        <row r="19">
          <cell r="B19" t="str">
            <v>Asgarov Huseyn Asgar</v>
          </cell>
          <cell r="C19">
            <v>5</v>
          </cell>
          <cell r="D19">
            <v>43500</v>
          </cell>
        </row>
        <row r="20">
          <cell r="B20" t="str">
            <v>Asgarov Saqif Agagul</v>
          </cell>
          <cell r="C20">
            <v>8</v>
          </cell>
          <cell r="D20">
            <v>17700</v>
          </cell>
        </row>
        <row r="21">
          <cell r="B21" t="str">
            <v>Aydinov Aydin Haci</v>
          </cell>
          <cell r="C21">
            <v>6</v>
          </cell>
          <cell r="D21">
            <v>11500</v>
          </cell>
        </row>
        <row r="22">
          <cell r="B22" t="str">
            <v>Balayev Abdulla Mustafa</v>
          </cell>
          <cell r="C22">
            <v>7</v>
          </cell>
          <cell r="D22">
            <v>10300</v>
          </cell>
        </row>
        <row r="23">
          <cell r="B23" t="str">
            <v>Cabbarli Amil Adil</v>
          </cell>
          <cell r="C23">
            <v>10</v>
          </cell>
          <cell r="D23">
            <v>60000</v>
          </cell>
        </row>
        <row r="24">
          <cell r="B24" t="str">
            <v>Cabbarli Vaqif Refail</v>
          </cell>
          <cell r="C24">
            <v>18</v>
          </cell>
          <cell r="D24">
            <v>45700</v>
          </cell>
        </row>
        <row r="25">
          <cell r="B25" t="str">
            <v>Cafarov Elshan Zohrab</v>
          </cell>
          <cell r="C25">
            <v>4</v>
          </cell>
          <cell r="D25">
            <v>16400</v>
          </cell>
        </row>
        <row r="26">
          <cell r="B26" t="str">
            <v>Cavadov Tahmaz Cabrail</v>
          </cell>
          <cell r="C26">
            <v>19</v>
          </cell>
          <cell r="D26">
            <v>74100</v>
          </cell>
        </row>
        <row r="27">
          <cell r="B27" t="str">
            <v>Civisov Babek Qarib</v>
          </cell>
          <cell r="C27">
            <v>8</v>
          </cell>
          <cell r="D27">
            <v>83700</v>
          </cell>
        </row>
        <row r="28">
          <cell r="B28" t="str">
            <v>Eldarov Tural Eldar</v>
          </cell>
          <cell r="C28">
            <v>12</v>
          </cell>
          <cell r="D28">
            <v>44800</v>
          </cell>
        </row>
        <row r="29">
          <cell r="B29" t="str">
            <v>Eldarova Aynura Xeyrulla</v>
          </cell>
          <cell r="C29">
            <v>12</v>
          </cell>
          <cell r="D29">
            <v>31000</v>
          </cell>
        </row>
        <row r="30">
          <cell r="B30" t="str">
            <v>Feziyev Gunduz Mobil</v>
          </cell>
          <cell r="C30">
            <v>10</v>
          </cell>
          <cell r="D30">
            <v>34000</v>
          </cell>
        </row>
        <row r="31">
          <cell r="B31" t="str">
            <v>Haciyev Irfan Rafiq</v>
          </cell>
          <cell r="C31">
            <v>8</v>
          </cell>
          <cell r="D31">
            <v>16600</v>
          </cell>
        </row>
        <row r="32">
          <cell r="B32" t="str">
            <v>Hamidov Tarlan Abdulhamid</v>
          </cell>
          <cell r="C32">
            <v>7</v>
          </cell>
          <cell r="D32">
            <v>54000</v>
          </cell>
        </row>
        <row r="33">
          <cell r="B33" t="str">
            <v>Hasanov Alizamin Firudin</v>
          </cell>
          <cell r="C33">
            <v>10</v>
          </cell>
          <cell r="D33">
            <v>61300</v>
          </cell>
        </row>
        <row r="34">
          <cell r="B34" t="str">
            <v>Hasanov Babir Sabir</v>
          </cell>
          <cell r="C34">
            <v>12</v>
          </cell>
          <cell r="D34">
            <v>19200</v>
          </cell>
        </row>
        <row r="35">
          <cell r="B35" t="str">
            <v>Hasanov Zaur Huseyn</v>
          </cell>
          <cell r="C35">
            <v>7</v>
          </cell>
          <cell r="D35">
            <v>29000</v>
          </cell>
        </row>
        <row r="36">
          <cell r="B36" t="str">
            <v>Husanov Elmir Qurban</v>
          </cell>
          <cell r="C36">
            <v>8</v>
          </cell>
          <cell r="D36">
            <v>28550</v>
          </cell>
        </row>
        <row r="37">
          <cell r="B37" t="str">
            <v>Huseyinov Anar Tahir</v>
          </cell>
          <cell r="C37">
            <v>9</v>
          </cell>
          <cell r="D37">
            <v>12100</v>
          </cell>
        </row>
        <row r="38">
          <cell r="B38" t="str">
            <v>Huseynov Amil Alim</v>
          </cell>
          <cell r="C38">
            <v>7</v>
          </cell>
          <cell r="D38">
            <v>25500</v>
          </cell>
        </row>
        <row r="39">
          <cell r="B39" t="str">
            <v>Huseynov Azer Nizami</v>
          </cell>
          <cell r="C39">
            <v>13</v>
          </cell>
          <cell r="D39">
            <v>17800</v>
          </cell>
        </row>
        <row r="40">
          <cell r="B40" t="str">
            <v>Huseynov Zaur Qazanfar</v>
          </cell>
          <cell r="C40">
            <v>13</v>
          </cell>
          <cell r="D40">
            <v>61200</v>
          </cell>
        </row>
        <row r="41">
          <cell r="B41" t="str">
            <v>Ibisov Samxal Cabrayil</v>
          </cell>
          <cell r="C41">
            <v>8</v>
          </cell>
          <cell r="D41">
            <v>20600</v>
          </cell>
        </row>
        <row r="42">
          <cell r="B42" t="str">
            <v>Ibrahimov Anar Etibar</v>
          </cell>
          <cell r="C42">
            <v>10</v>
          </cell>
          <cell r="D42">
            <v>86000</v>
          </cell>
        </row>
        <row r="43">
          <cell r="B43" t="str">
            <v>Ibrahimov Famil Farhad</v>
          </cell>
          <cell r="C43">
            <v>20</v>
          </cell>
          <cell r="D43">
            <v>106700</v>
          </cell>
        </row>
        <row r="44">
          <cell r="B44" t="str">
            <v>Ibrahimov Ismayil Matlab</v>
          </cell>
          <cell r="C44">
            <v>10</v>
          </cell>
          <cell r="D44">
            <v>20500</v>
          </cell>
        </row>
        <row r="45">
          <cell r="B45" t="str">
            <v>Ismayilov Agamoglan Israfil</v>
          </cell>
          <cell r="C45">
            <v>11</v>
          </cell>
          <cell r="D45">
            <v>20400</v>
          </cell>
        </row>
        <row r="46">
          <cell r="B46" t="str">
            <v>Karimov Heydar Fariz</v>
          </cell>
          <cell r="C46">
            <v>2</v>
          </cell>
          <cell r="D46">
            <v>6000</v>
          </cell>
        </row>
        <row r="47">
          <cell r="B47" t="str">
            <v>Karimov Orxan Alik</v>
          </cell>
          <cell r="C47">
            <v>9</v>
          </cell>
          <cell r="D47">
            <v>31700</v>
          </cell>
        </row>
        <row r="48">
          <cell r="B48" t="str">
            <v>Karimov Samir Aydamir</v>
          </cell>
          <cell r="C48">
            <v>4</v>
          </cell>
          <cell r="D48">
            <v>18000</v>
          </cell>
        </row>
        <row r="49">
          <cell r="B49" t="str">
            <v>Karimov Ulvi Feyzullah</v>
          </cell>
          <cell r="C49">
            <v>6</v>
          </cell>
          <cell r="D49">
            <v>9700</v>
          </cell>
        </row>
        <row r="50">
          <cell r="B50" t="str">
            <v>Latifov Zaur Sahib</v>
          </cell>
          <cell r="C50">
            <v>2</v>
          </cell>
          <cell r="D50">
            <v>4500</v>
          </cell>
        </row>
        <row r="51">
          <cell r="B51" t="str">
            <v>Mammadov Adis Humbat</v>
          </cell>
          <cell r="C51">
            <v>6</v>
          </cell>
          <cell r="D51">
            <v>27700</v>
          </cell>
        </row>
        <row r="52">
          <cell r="B52" t="str">
            <v>Mammadov Elvin Alim</v>
          </cell>
          <cell r="C52">
            <v>7</v>
          </cell>
          <cell r="D52">
            <v>46500</v>
          </cell>
        </row>
        <row r="53">
          <cell r="B53" t="str">
            <v>Mammadov Firuz Iman</v>
          </cell>
          <cell r="C53">
            <v>18</v>
          </cell>
          <cell r="D53">
            <v>34800</v>
          </cell>
        </row>
        <row r="54">
          <cell r="B54" t="str">
            <v>Mammadov Islam Avaz</v>
          </cell>
          <cell r="C54">
            <v>6</v>
          </cell>
          <cell r="D54">
            <v>35000</v>
          </cell>
        </row>
        <row r="55">
          <cell r="B55" t="str">
            <v>Mammadov Ramin Ismayil</v>
          </cell>
          <cell r="C55">
            <v>17</v>
          </cell>
          <cell r="D55">
            <v>40800</v>
          </cell>
        </row>
        <row r="56">
          <cell r="B56" t="str">
            <v>Mammadov Rasad Asif</v>
          </cell>
          <cell r="C56">
            <v>6</v>
          </cell>
          <cell r="D56">
            <v>29500</v>
          </cell>
        </row>
        <row r="57">
          <cell r="B57" t="str">
            <v>Mammadov Vusal Abid</v>
          </cell>
          <cell r="C57">
            <v>7</v>
          </cell>
          <cell r="D57">
            <v>10500</v>
          </cell>
        </row>
        <row r="58">
          <cell r="B58" t="str">
            <v>Mammadov Yasar Qurbat</v>
          </cell>
          <cell r="C58">
            <v>6</v>
          </cell>
          <cell r="D58">
            <v>20500</v>
          </cell>
        </row>
        <row r="59">
          <cell r="B59" t="str">
            <v>Mammadzade Orxan Famil</v>
          </cell>
          <cell r="C59">
            <v>10</v>
          </cell>
          <cell r="D59">
            <v>14600</v>
          </cell>
        </row>
        <row r="60">
          <cell r="B60" t="str">
            <v>Manafov Rauf Zulfugar</v>
          </cell>
          <cell r="C60">
            <v>9</v>
          </cell>
          <cell r="D60">
            <v>32600</v>
          </cell>
        </row>
        <row r="61">
          <cell r="B61" t="str">
            <v>Mehdiyev Nicat Sarvar</v>
          </cell>
          <cell r="C61">
            <v>3</v>
          </cell>
          <cell r="D61">
            <v>20000</v>
          </cell>
        </row>
        <row r="62">
          <cell r="B62" t="str">
            <v>Mehtiyev Nizami Telman</v>
          </cell>
          <cell r="C62">
            <v>8</v>
          </cell>
          <cell r="D62">
            <v>25000</v>
          </cell>
        </row>
        <row r="63">
          <cell r="B63" t="str">
            <v>Mejdunov Elnur Yusif</v>
          </cell>
          <cell r="C63">
            <v>3</v>
          </cell>
          <cell r="D63">
            <v>10000</v>
          </cell>
        </row>
        <row r="64">
          <cell r="B64" t="str">
            <v>Miriyev Adil Mirmohsum</v>
          </cell>
          <cell r="C64">
            <v>6</v>
          </cell>
          <cell r="D64">
            <v>31500</v>
          </cell>
        </row>
        <row r="65">
          <cell r="B65" t="str">
            <v>Mohumayev Eldar Racab</v>
          </cell>
          <cell r="C65">
            <v>2</v>
          </cell>
          <cell r="D65">
            <v>6500</v>
          </cell>
        </row>
        <row r="66">
          <cell r="B66" t="str">
            <v>Musayev Qalib Rauf</v>
          </cell>
          <cell r="C66">
            <v>12</v>
          </cell>
          <cell r="D66">
            <v>69050</v>
          </cell>
        </row>
        <row r="67">
          <cell r="B67" t="str">
            <v>Mustafayev Sanan Cahangir</v>
          </cell>
          <cell r="C67">
            <v>12</v>
          </cell>
          <cell r="D67">
            <v>33500</v>
          </cell>
        </row>
        <row r="68">
          <cell r="B68" t="str">
            <v>Muxtarov Vasif Ahmad</v>
          </cell>
          <cell r="C68">
            <v>11</v>
          </cell>
          <cell r="D68">
            <v>13400</v>
          </cell>
        </row>
        <row r="69">
          <cell r="B69" t="str">
            <v>Nabiyev Taleh Camaleddin</v>
          </cell>
          <cell r="C69">
            <v>3</v>
          </cell>
          <cell r="D69">
            <v>12000</v>
          </cell>
        </row>
        <row r="70">
          <cell r="B70" t="str">
            <v>Nacafli Anar Hidayat</v>
          </cell>
          <cell r="C70">
            <v>6</v>
          </cell>
          <cell r="D70">
            <v>10300</v>
          </cell>
        </row>
        <row r="71">
          <cell r="B71" t="str">
            <v>Nagiyev Elnur Alaskar</v>
          </cell>
          <cell r="C71">
            <v>9</v>
          </cell>
          <cell r="D71">
            <v>31100</v>
          </cell>
        </row>
        <row r="72">
          <cell r="B72" t="str">
            <v>Nasirzade Saleh Mirtagi</v>
          </cell>
          <cell r="C72">
            <v>10</v>
          </cell>
          <cell r="D72">
            <v>26500</v>
          </cell>
        </row>
        <row r="73">
          <cell r="B73" t="str">
            <v>Nazirov Elshan Qiyasaddin</v>
          </cell>
          <cell r="C73">
            <v>12</v>
          </cell>
          <cell r="D73">
            <v>19200</v>
          </cell>
        </row>
        <row r="74">
          <cell r="B74" t="str">
            <v>Nuruzada Alipasa Mastali</v>
          </cell>
          <cell r="C74">
            <v>6</v>
          </cell>
          <cell r="D74">
            <v>34000</v>
          </cell>
        </row>
        <row r="75">
          <cell r="B75" t="str">
            <v>Orucov Elnur Qazanfar</v>
          </cell>
          <cell r="C75">
            <v>11</v>
          </cell>
          <cell r="D75">
            <v>18000</v>
          </cell>
        </row>
        <row r="76">
          <cell r="B76" t="str">
            <v>Qaffarov Elxan Etiqat</v>
          </cell>
          <cell r="C76">
            <v>9</v>
          </cell>
          <cell r="D76">
            <v>27100</v>
          </cell>
        </row>
        <row r="77">
          <cell r="B77" t="str">
            <v>Qarayev Kanan Mirza</v>
          </cell>
          <cell r="C77">
            <v>1</v>
          </cell>
          <cell r="D77">
            <v>600</v>
          </cell>
        </row>
        <row r="78">
          <cell r="B78" t="str">
            <v>Qarayev Taryel Qara</v>
          </cell>
          <cell r="C78">
            <v>6</v>
          </cell>
          <cell r="D78">
            <v>7600</v>
          </cell>
        </row>
        <row r="79">
          <cell r="B79" t="str">
            <v>Qasimov Elcin Sahin</v>
          </cell>
          <cell r="C79">
            <v>10</v>
          </cell>
          <cell r="D79">
            <v>18200</v>
          </cell>
        </row>
        <row r="80">
          <cell r="B80" t="str">
            <v>Qasimov Fuad Tahir</v>
          </cell>
          <cell r="C80">
            <v>8</v>
          </cell>
          <cell r="D80">
            <v>15800</v>
          </cell>
        </row>
        <row r="81">
          <cell r="B81" t="str">
            <v>Qasimov Kamran Asaf</v>
          </cell>
          <cell r="C81">
            <v>8</v>
          </cell>
          <cell r="D81">
            <v>29000</v>
          </cell>
        </row>
        <row r="82">
          <cell r="B82" t="str">
            <v>Qasimov Tural Rasid</v>
          </cell>
          <cell r="C82">
            <v>7</v>
          </cell>
          <cell r="D82">
            <v>21800</v>
          </cell>
        </row>
        <row r="83">
          <cell r="B83" t="str">
            <v>Rahimov Mayis Mursud</v>
          </cell>
          <cell r="C83">
            <v>4</v>
          </cell>
          <cell r="D83">
            <v>5800</v>
          </cell>
        </row>
        <row r="84">
          <cell r="B84" t="str">
            <v>Ramazanov Fariz Rafiq</v>
          </cell>
          <cell r="C84">
            <v>3</v>
          </cell>
          <cell r="D84">
            <v>5000</v>
          </cell>
        </row>
        <row r="85">
          <cell r="B85" t="str">
            <v>Rasidov Hikmat M.</v>
          </cell>
          <cell r="C85">
            <v>5</v>
          </cell>
          <cell r="D85">
            <v>7450</v>
          </cell>
        </row>
        <row r="86">
          <cell r="B86" t="str">
            <v>Rustamov Abulfaz Mammadali</v>
          </cell>
          <cell r="C86">
            <v>10</v>
          </cell>
          <cell r="D86">
            <v>61050</v>
          </cell>
        </row>
        <row r="87">
          <cell r="B87" t="str">
            <v>Rzayev Sabuhi Sahin</v>
          </cell>
          <cell r="C87">
            <v>5</v>
          </cell>
          <cell r="D87">
            <v>31800</v>
          </cell>
        </row>
        <row r="88">
          <cell r="B88" t="str">
            <v>Sabanov Rafiq Rauf</v>
          </cell>
          <cell r="C88">
            <v>3</v>
          </cell>
          <cell r="D88">
            <v>7600</v>
          </cell>
        </row>
        <row r="89">
          <cell r="B89" t="str">
            <v>Sadiqov Afqan Bayram</v>
          </cell>
          <cell r="C89">
            <v>12</v>
          </cell>
          <cell r="D89">
            <v>23200</v>
          </cell>
        </row>
        <row r="90">
          <cell r="B90" t="str">
            <v>Sadiqov Ceyhun Siyaset</v>
          </cell>
          <cell r="C90">
            <v>6</v>
          </cell>
          <cell r="D90">
            <v>21500</v>
          </cell>
        </row>
        <row r="91">
          <cell r="B91" t="str">
            <v>Sadiqov Ramiz Rasim</v>
          </cell>
          <cell r="C91">
            <v>10</v>
          </cell>
          <cell r="D91">
            <v>60800</v>
          </cell>
        </row>
        <row r="92">
          <cell r="B92" t="str">
            <v>Safarov Kamil Aladdin</v>
          </cell>
          <cell r="C92">
            <v>8</v>
          </cell>
          <cell r="D92">
            <v>45000</v>
          </cell>
        </row>
        <row r="93">
          <cell r="B93" t="str">
            <v>Suvarov Elcin Sahid oglu</v>
          </cell>
          <cell r="C93">
            <v>16</v>
          </cell>
          <cell r="D93">
            <v>69800</v>
          </cell>
        </row>
        <row r="94">
          <cell r="B94" t="str">
            <v>Tacaddinov Aziz Isaq</v>
          </cell>
          <cell r="C94">
            <v>8</v>
          </cell>
          <cell r="D94">
            <v>11600</v>
          </cell>
        </row>
        <row r="95">
          <cell r="B95" t="str">
            <v>Valiyev Elsan Novruz</v>
          </cell>
          <cell r="C95">
            <v>5</v>
          </cell>
          <cell r="D95">
            <v>7700</v>
          </cell>
        </row>
        <row r="96">
          <cell r="B96" t="str">
            <v>Valiyev Niyazi Nazim</v>
          </cell>
          <cell r="C96">
            <v>7</v>
          </cell>
          <cell r="D96">
            <v>30700</v>
          </cell>
        </row>
        <row r="97">
          <cell r="B97" t="str">
            <v>Valizade Sahriyar Oktay</v>
          </cell>
          <cell r="C97">
            <v>20</v>
          </cell>
          <cell r="D97">
            <v>57900</v>
          </cell>
        </row>
        <row r="98">
          <cell r="B98" t="str">
            <v>Xalafov Qurban Sabir</v>
          </cell>
          <cell r="C98">
            <v>14</v>
          </cell>
          <cell r="D98">
            <v>18200</v>
          </cell>
        </row>
        <row r="99">
          <cell r="B99" t="str">
            <v>Yusifov Taliman Ibrahim</v>
          </cell>
          <cell r="C99">
            <v>9</v>
          </cell>
          <cell r="D99">
            <v>60000</v>
          </cell>
        </row>
        <row r="100">
          <cell r="B100" t="str">
            <v>Yusifov Tarlan Vasif</v>
          </cell>
          <cell r="C100">
            <v>8</v>
          </cell>
          <cell r="D100">
            <v>12400</v>
          </cell>
        </row>
        <row r="101">
          <cell r="B101" t="str">
            <v>Yusifzada Orxan Ilqar</v>
          </cell>
          <cell r="C101">
            <v>5</v>
          </cell>
          <cell r="D101">
            <v>28000</v>
          </cell>
        </row>
        <row r="102">
          <cell r="B102" t="str">
            <v>Zeynalov Emil Hasanqulu</v>
          </cell>
          <cell r="C102">
            <v>8</v>
          </cell>
          <cell r="D102">
            <v>29000</v>
          </cell>
        </row>
      </sheetData>
      <sheetData sheetId="11"/>
      <sheetData sheetId="12"/>
      <sheetData sheetId="13"/>
      <sheetData sheetId="14"/>
      <sheetData sheetId="15"/>
      <sheetData sheetId="16"/>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OS"/>
      <sheetName val="Mikro"/>
      <sheetName val="Sheet12"/>
      <sheetName val="disburs 31.08"/>
      <sheetName val="port yeni 31.08"/>
      <sheetName val="Sheet3"/>
      <sheetName val="Yeni mikro"/>
      <sheetName val="Sheet2"/>
      <sheetName val="August"/>
      <sheetName val="Sheet2 (2)"/>
      <sheetName val="old 31.08"/>
      <sheetName val="Sheet4"/>
      <sheetName val="yeni port 31.07"/>
      <sheetName val="old port 31.07"/>
      <sheetName val="mikro old"/>
      <sheetName val="Sheet1"/>
      <sheetName val="28-31 Avqust"/>
      <sheetName val="Yeni mikro 31.08"/>
    </sheetNames>
    <sheetDataSet>
      <sheetData sheetId="0" refreshError="1"/>
      <sheetData sheetId="1" refreshError="1"/>
      <sheetData sheetId="2" refreshError="1"/>
      <sheetData sheetId="3" refreshError="1"/>
      <sheetData sheetId="4" refreshError="1"/>
      <sheetData sheetId="5" refreshError="1"/>
      <sheetData sheetId="6"/>
      <sheetData sheetId="7" refreshError="1">
        <row r="3">
          <cell r="B3" t="str">
            <v>Abbasov Ilham Rasid</v>
          </cell>
          <cell r="C3">
            <v>16</v>
          </cell>
          <cell r="D3">
            <v>55960</v>
          </cell>
        </row>
        <row r="4">
          <cell r="B4" t="str">
            <v>Abidov Tural Ibrahim</v>
          </cell>
          <cell r="C4">
            <v>15</v>
          </cell>
          <cell r="D4">
            <v>84500</v>
          </cell>
        </row>
        <row r="5">
          <cell r="B5" t="str">
            <v>Ahadov Natiq Nadir</v>
          </cell>
          <cell r="C5">
            <v>10</v>
          </cell>
          <cell r="D5">
            <v>16900</v>
          </cell>
        </row>
        <row r="6">
          <cell r="B6" t="str">
            <v>Ahmadov Agasif Shukur</v>
          </cell>
          <cell r="C6">
            <v>14</v>
          </cell>
          <cell r="D6">
            <v>70600</v>
          </cell>
        </row>
        <row r="7">
          <cell r="B7" t="str">
            <v>Ahmadov Qahraman Bahadir</v>
          </cell>
          <cell r="C7">
            <v>7</v>
          </cell>
          <cell r="D7">
            <v>19000</v>
          </cell>
        </row>
        <row r="8">
          <cell r="B8" t="str">
            <v>Ahmadov Ravan Azaddin</v>
          </cell>
          <cell r="C8">
            <v>9</v>
          </cell>
          <cell r="D8">
            <v>17800</v>
          </cell>
        </row>
        <row r="9">
          <cell r="B9" t="str">
            <v>Akbarov Eldaniz Ayyub</v>
          </cell>
          <cell r="C9">
            <v>15</v>
          </cell>
          <cell r="D9">
            <v>57000</v>
          </cell>
        </row>
        <row r="10">
          <cell r="B10" t="str">
            <v>Alhuseynov Tural Yasin</v>
          </cell>
          <cell r="C10">
            <v>6</v>
          </cell>
          <cell r="D10">
            <v>11500</v>
          </cell>
        </row>
        <row r="11">
          <cell r="B11" t="str">
            <v>Aliyev Orxan Natiq</v>
          </cell>
          <cell r="C11">
            <v>5</v>
          </cell>
          <cell r="D11">
            <v>45000</v>
          </cell>
        </row>
        <row r="12">
          <cell r="B12" t="str">
            <v>Aliyev Taleh Allahyar</v>
          </cell>
          <cell r="C12">
            <v>15</v>
          </cell>
          <cell r="D12">
            <v>35500</v>
          </cell>
        </row>
        <row r="13">
          <cell r="B13" t="str">
            <v>Aliyev Tural Mohraddin</v>
          </cell>
          <cell r="C13">
            <v>9</v>
          </cell>
          <cell r="D13">
            <v>19500</v>
          </cell>
        </row>
        <row r="14">
          <cell r="B14" t="str">
            <v>Aliyev Vusal Avazaga</v>
          </cell>
          <cell r="C14">
            <v>8</v>
          </cell>
          <cell r="D14">
            <v>39700</v>
          </cell>
        </row>
        <row r="15">
          <cell r="B15" t="str">
            <v>Amirov Elchin Mazahir</v>
          </cell>
          <cell r="C15">
            <v>5</v>
          </cell>
          <cell r="D15">
            <v>45500</v>
          </cell>
        </row>
        <row r="16">
          <cell r="B16" t="str">
            <v>Asgarov Huseyn Asgar</v>
          </cell>
          <cell r="C16">
            <v>5</v>
          </cell>
          <cell r="D16">
            <v>13000</v>
          </cell>
        </row>
        <row r="17">
          <cell r="B17" t="str">
            <v>Asgarov Sagif Agagul</v>
          </cell>
          <cell r="C17">
            <v>9</v>
          </cell>
          <cell r="D17">
            <v>19400</v>
          </cell>
        </row>
        <row r="19">
          <cell r="B19" t="str">
            <v>Balayev Abdulla Mustafa</v>
          </cell>
          <cell r="C19">
            <v>19</v>
          </cell>
          <cell r="D19">
            <v>39900</v>
          </cell>
        </row>
        <row r="20">
          <cell r="B20" t="str">
            <v>Cabbarli Amil Adil</v>
          </cell>
          <cell r="C20">
            <v>12</v>
          </cell>
          <cell r="D20">
            <v>64000</v>
          </cell>
        </row>
        <row r="21">
          <cell r="B21" t="str">
            <v>Cabbarli Vaqif Refail</v>
          </cell>
          <cell r="C21">
            <v>9</v>
          </cell>
          <cell r="D21">
            <v>15100</v>
          </cell>
        </row>
        <row r="22">
          <cell r="B22" t="str">
            <v>Cafarov Elshan Zohrab</v>
          </cell>
          <cell r="C22">
            <v>2</v>
          </cell>
          <cell r="D22">
            <v>8500</v>
          </cell>
        </row>
        <row r="23">
          <cell r="B23" t="str">
            <v>Cavadov Tahmaz Cabrail</v>
          </cell>
          <cell r="C23">
            <v>19</v>
          </cell>
          <cell r="D23">
            <v>86600</v>
          </cell>
        </row>
        <row r="24">
          <cell r="B24" t="str">
            <v>Civisov Babek Qarib</v>
          </cell>
          <cell r="C24">
            <v>10</v>
          </cell>
          <cell r="D24">
            <v>59600</v>
          </cell>
        </row>
        <row r="25">
          <cell r="B25" t="str">
            <v>Eldarov Tural Eldar</v>
          </cell>
          <cell r="C25">
            <v>7</v>
          </cell>
          <cell r="D25">
            <v>31000</v>
          </cell>
        </row>
        <row r="26">
          <cell r="B26" t="str">
            <v>Eldarova Aynura Xeyrulla</v>
          </cell>
          <cell r="C26">
            <v>10</v>
          </cell>
          <cell r="D26">
            <v>24350</v>
          </cell>
        </row>
        <row r="27">
          <cell r="B27" t="str">
            <v>Feziyev Gunduz Mobil</v>
          </cell>
          <cell r="C27">
            <v>12</v>
          </cell>
          <cell r="D27">
            <v>40700</v>
          </cell>
        </row>
        <row r="28">
          <cell r="B28" t="str">
            <v>Haciyev Irfan Rafiq</v>
          </cell>
          <cell r="C28">
            <v>16</v>
          </cell>
          <cell r="D28">
            <v>49000</v>
          </cell>
        </row>
        <row r="29">
          <cell r="B29" t="str">
            <v>Hamidov Tarlan Abdulhamid</v>
          </cell>
          <cell r="C29">
            <v>14</v>
          </cell>
          <cell r="D29">
            <v>130000</v>
          </cell>
        </row>
        <row r="30">
          <cell r="B30" t="str">
            <v>Hasanov Alizamin Firudin</v>
          </cell>
          <cell r="C30">
            <v>17</v>
          </cell>
          <cell r="D30">
            <v>32200</v>
          </cell>
        </row>
        <row r="31">
          <cell r="B31" t="str">
            <v>Hasanov Babir Sabir</v>
          </cell>
          <cell r="C31">
            <v>13</v>
          </cell>
          <cell r="D31">
            <v>24300</v>
          </cell>
        </row>
        <row r="32">
          <cell r="B32" t="str">
            <v>Hasanov Zaur Huseyn</v>
          </cell>
          <cell r="C32">
            <v>9</v>
          </cell>
          <cell r="D32">
            <v>36500</v>
          </cell>
        </row>
        <row r="33">
          <cell r="B33" t="str">
            <v>Husanov Elmir Qurban</v>
          </cell>
          <cell r="C33">
            <v>12</v>
          </cell>
          <cell r="D33">
            <v>24800</v>
          </cell>
        </row>
        <row r="34">
          <cell r="B34" t="str">
            <v>Huseyinov Anar Tahir</v>
          </cell>
          <cell r="C34">
            <v>10</v>
          </cell>
          <cell r="D34">
            <v>33700</v>
          </cell>
        </row>
        <row r="35">
          <cell r="B35" t="str">
            <v>Huseynov Amil Alim</v>
          </cell>
          <cell r="C35">
            <v>11</v>
          </cell>
          <cell r="D35">
            <v>39500</v>
          </cell>
        </row>
        <row r="36">
          <cell r="B36" t="str">
            <v>Huseynov Azer Nizami</v>
          </cell>
          <cell r="C36">
            <v>18</v>
          </cell>
          <cell r="D36">
            <v>38400</v>
          </cell>
        </row>
        <row r="37">
          <cell r="B37" t="str">
            <v>Huseynov Zaur Qazanfar</v>
          </cell>
          <cell r="C37">
            <v>9</v>
          </cell>
          <cell r="D37">
            <v>19300</v>
          </cell>
        </row>
        <row r="38">
          <cell r="B38" t="str">
            <v>Ibisov Samxal Cabrayil</v>
          </cell>
          <cell r="C38">
            <v>10</v>
          </cell>
          <cell r="D38">
            <v>23700</v>
          </cell>
        </row>
        <row r="39">
          <cell r="B39" t="str">
            <v>Ibrahimov Anar Etibar</v>
          </cell>
          <cell r="C39">
            <v>6</v>
          </cell>
          <cell r="D39">
            <v>43500</v>
          </cell>
        </row>
        <row r="40">
          <cell r="B40" t="str">
            <v>Ibrahimov Famil Farhad</v>
          </cell>
          <cell r="C40">
            <v>18</v>
          </cell>
          <cell r="D40">
            <v>96400</v>
          </cell>
        </row>
        <row r="41">
          <cell r="B41" t="str">
            <v>Ibrahimov Ismayil Matlab</v>
          </cell>
          <cell r="C41">
            <v>11</v>
          </cell>
          <cell r="D41">
            <v>29700</v>
          </cell>
        </row>
        <row r="42">
          <cell r="B42" t="str">
            <v>Ismayilov Agamoglan Israfil</v>
          </cell>
          <cell r="C42">
            <v>10</v>
          </cell>
          <cell r="D42">
            <v>14100</v>
          </cell>
        </row>
        <row r="43">
          <cell r="B43" t="str">
            <v>Karimov Orxan Alik</v>
          </cell>
          <cell r="C43">
            <v>12</v>
          </cell>
          <cell r="D43">
            <v>76300</v>
          </cell>
        </row>
        <row r="44">
          <cell r="B44" t="str">
            <v>Karimov Samir Aydamir</v>
          </cell>
          <cell r="C44">
            <v>1</v>
          </cell>
          <cell r="D44">
            <v>2000</v>
          </cell>
        </row>
        <row r="45">
          <cell r="B45" t="str">
            <v>Mammadov Adis Humbat</v>
          </cell>
          <cell r="C45">
            <v>8</v>
          </cell>
          <cell r="D45">
            <v>20800</v>
          </cell>
        </row>
        <row r="46">
          <cell r="B46" t="str">
            <v>Mammadov Elvin Alim</v>
          </cell>
          <cell r="C46">
            <v>6</v>
          </cell>
          <cell r="D46">
            <v>18800</v>
          </cell>
        </row>
        <row r="47">
          <cell r="B47" t="str">
            <v>Mammadov Islam Avaz</v>
          </cell>
          <cell r="C47">
            <v>2</v>
          </cell>
          <cell r="D47">
            <v>12500</v>
          </cell>
        </row>
        <row r="48">
          <cell r="B48" t="str">
            <v>Mammadov Ramin Ismayil</v>
          </cell>
          <cell r="C48">
            <v>15</v>
          </cell>
          <cell r="D48">
            <v>39240</v>
          </cell>
        </row>
        <row r="49">
          <cell r="B49" t="str">
            <v>Mammadov Rasad Asif</v>
          </cell>
          <cell r="C49">
            <v>9</v>
          </cell>
          <cell r="D49">
            <v>47500</v>
          </cell>
        </row>
        <row r="50">
          <cell r="B50" t="str">
            <v>Mammadov Yasar Qurbat</v>
          </cell>
          <cell r="C50">
            <v>8</v>
          </cell>
          <cell r="D50">
            <v>98000</v>
          </cell>
        </row>
        <row r="51">
          <cell r="B51" t="str">
            <v>Mammadzade Orxan Famil</v>
          </cell>
          <cell r="C51">
            <v>7</v>
          </cell>
          <cell r="D51">
            <v>15700</v>
          </cell>
        </row>
        <row r="52">
          <cell r="B52" t="str">
            <v>Manafov Rauf Zulfugar</v>
          </cell>
          <cell r="C52">
            <v>12</v>
          </cell>
          <cell r="D52">
            <v>23200</v>
          </cell>
        </row>
        <row r="53">
          <cell r="B53" t="str">
            <v>Mehdiyev Nicat Sarvar</v>
          </cell>
          <cell r="C53">
            <v>3</v>
          </cell>
          <cell r="D53">
            <v>12000</v>
          </cell>
        </row>
        <row r="54">
          <cell r="B54" t="str">
            <v>Mehtiyev Nizami Telman</v>
          </cell>
          <cell r="C54">
            <v>9</v>
          </cell>
          <cell r="D54">
            <v>25500</v>
          </cell>
        </row>
        <row r="55">
          <cell r="B55" t="str">
            <v>Miriyev Adil Mirmohsum</v>
          </cell>
          <cell r="C55">
            <v>10</v>
          </cell>
          <cell r="D55">
            <v>34500</v>
          </cell>
        </row>
        <row r="56">
          <cell r="B56" t="str">
            <v>Musayev Qalib Rauf</v>
          </cell>
          <cell r="C56">
            <v>15</v>
          </cell>
          <cell r="D56">
            <v>91800</v>
          </cell>
        </row>
        <row r="57">
          <cell r="B57" t="str">
            <v>Mustafayev Sanan Cahangir</v>
          </cell>
          <cell r="C57">
            <v>12</v>
          </cell>
          <cell r="D57">
            <v>36800</v>
          </cell>
        </row>
        <row r="58">
          <cell r="B58" t="str">
            <v>Muxtarov Vasif Ahmad</v>
          </cell>
          <cell r="C58">
            <v>13</v>
          </cell>
          <cell r="D58">
            <v>25200</v>
          </cell>
        </row>
        <row r="59">
          <cell r="B59" t="str">
            <v>Nacafli Anar Hidayat</v>
          </cell>
          <cell r="C59">
            <v>14</v>
          </cell>
          <cell r="D59">
            <v>30800</v>
          </cell>
        </row>
        <row r="60">
          <cell r="B60" t="str">
            <v>Nagiyev Elnur Alaskar</v>
          </cell>
          <cell r="C60">
            <v>11</v>
          </cell>
          <cell r="D60">
            <v>33100</v>
          </cell>
        </row>
        <row r="61">
          <cell r="B61" t="str">
            <v>Nasirzade Saleh Mirtagi</v>
          </cell>
          <cell r="C61">
            <v>11</v>
          </cell>
          <cell r="D61">
            <v>24500</v>
          </cell>
        </row>
        <row r="62">
          <cell r="B62" t="str">
            <v>Nazirov Elshan Qiyasaddin</v>
          </cell>
          <cell r="C62">
            <v>7</v>
          </cell>
          <cell r="D62">
            <v>15000</v>
          </cell>
        </row>
        <row r="63">
          <cell r="B63" t="str">
            <v>Nuruzada Alipasa Mastali</v>
          </cell>
          <cell r="C63">
            <v>11</v>
          </cell>
          <cell r="D63">
            <v>53600</v>
          </cell>
        </row>
        <row r="64">
          <cell r="B64" t="str">
            <v>Orucov Elnur Qazanfar</v>
          </cell>
          <cell r="C64">
            <v>13</v>
          </cell>
          <cell r="D64">
            <v>21400</v>
          </cell>
        </row>
        <row r="65">
          <cell r="B65" t="str">
            <v>Qarayev Famil Yahya</v>
          </cell>
          <cell r="C65">
            <v>4</v>
          </cell>
          <cell r="D65">
            <v>13700</v>
          </cell>
        </row>
        <row r="66">
          <cell r="B66" t="str">
            <v>Qarayev Taryel Qara</v>
          </cell>
          <cell r="C66">
            <v>10</v>
          </cell>
          <cell r="D66">
            <v>29500</v>
          </cell>
        </row>
        <row r="67">
          <cell r="B67" t="str">
            <v>Qasimov Elcin Sahin</v>
          </cell>
          <cell r="C67">
            <v>13</v>
          </cell>
          <cell r="D67">
            <v>19900</v>
          </cell>
        </row>
        <row r="68">
          <cell r="B68" t="str">
            <v>Qasimov Fuad Tahir</v>
          </cell>
          <cell r="C68">
            <v>8</v>
          </cell>
          <cell r="D68">
            <v>17600</v>
          </cell>
        </row>
        <row r="69">
          <cell r="B69" t="str">
            <v>Qasimov Kamran Asaf</v>
          </cell>
          <cell r="C69">
            <v>7</v>
          </cell>
          <cell r="D69">
            <v>30800</v>
          </cell>
        </row>
        <row r="70">
          <cell r="B70" t="str">
            <v>Rasidov Hikmat M.</v>
          </cell>
          <cell r="C70">
            <v>11</v>
          </cell>
          <cell r="D70">
            <v>41700</v>
          </cell>
        </row>
        <row r="71">
          <cell r="B71" t="str">
            <v>Rustamov Abulfaz Mammadali</v>
          </cell>
          <cell r="C71">
            <v>8</v>
          </cell>
          <cell r="D71">
            <v>26600</v>
          </cell>
        </row>
        <row r="72">
          <cell r="B72" t="str">
            <v>Rzayev Sabuhi Sahin</v>
          </cell>
          <cell r="C72">
            <v>7</v>
          </cell>
          <cell r="D72">
            <v>16200</v>
          </cell>
        </row>
        <row r="73">
          <cell r="B73" t="str">
            <v>Sabanov Rafiq Rauf</v>
          </cell>
          <cell r="C73">
            <v>9</v>
          </cell>
          <cell r="D73">
            <v>15100</v>
          </cell>
        </row>
        <row r="74">
          <cell r="B74" t="str">
            <v>Sadiqov Ceyhun Siyaset</v>
          </cell>
          <cell r="C74">
            <v>5</v>
          </cell>
          <cell r="D74">
            <v>35500</v>
          </cell>
        </row>
        <row r="75">
          <cell r="B75" t="str">
            <v>Sadiqov Ramiz Rasim</v>
          </cell>
          <cell r="C75">
            <v>13</v>
          </cell>
          <cell r="D75">
            <v>44500</v>
          </cell>
        </row>
        <row r="76">
          <cell r="B76" t="str">
            <v>Safarov Kamil Aladdin</v>
          </cell>
          <cell r="C76">
            <v>4</v>
          </cell>
          <cell r="D76">
            <v>10500</v>
          </cell>
        </row>
        <row r="77">
          <cell r="B77" t="str">
            <v>Suvarov Elcin Sahid oglu</v>
          </cell>
          <cell r="C77">
            <v>15</v>
          </cell>
          <cell r="D77">
            <v>92000</v>
          </cell>
        </row>
        <row r="78">
          <cell r="B78" t="str">
            <v>Tacaddinov Aziz Isaq</v>
          </cell>
          <cell r="C78">
            <v>8</v>
          </cell>
          <cell r="D78">
            <v>14350</v>
          </cell>
        </row>
        <row r="79">
          <cell r="B79" t="str">
            <v>Valiyev Niyazi Nazim</v>
          </cell>
          <cell r="C79">
            <v>21</v>
          </cell>
          <cell r="D79">
            <v>122000</v>
          </cell>
        </row>
        <row r="80">
          <cell r="B80" t="str">
            <v>Valizade Sahriyar Oktay</v>
          </cell>
          <cell r="C80">
            <v>18</v>
          </cell>
          <cell r="D80">
            <v>56400</v>
          </cell>
        </row>
        <row r="81">
          <cell r="B81" t="str">
            <v>Xalafov Qurban Sabir</v>
          </cell>
          <cell r="C81">
            <v>16</v>
          </cell>
          <cell r="D81">
            <v>28600</v>
          </cell>
        </row>
        <row r="82">
          <cell r="B82" t="str">
            <v>Yusifov Taliman Ibrahim</v>
          </cell>
          <cell r="C82">
            <v>10</v>
          </cell>
          <cell r="D82">
            <v>37440</v>
          </cell>
        </row>
        <row r="83">
          <cell r="B83" t="str">
            <v>Yusifov Tarlan Vasif</v>
          </cell>
          <cell r="C83">
            <v>10</v>
          </cell>
          <cell r="D83">
            <v>23000</v>
          </cell>
        </row>
        <row r="84">
          <cell r="B84" t="str">
            <v>Yusifzada Orxan Ilqar</v>
          </cell>
          <cell r="C84">
            <v>6</v>
          </cell>
          <cell r="D84">
            <v>43500</v>
          </cell>
        </row>
        <row r="85">
          <cell r="B85" t="str">
            <v>Zeynalov Emil Hasanqulu</v>
          </cell>
          <cell r="C85">
            <v>5</v>
          </cell>
          <cell r="D85">
            <v>25500</v>
          </cell>
        </row>
      </sheetData>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1.05"/>
      <sheetName val="Sheet12"/>
      <sheetName val="MikroPortfel31.05"/>
      <sheetName val="30.06"/>
      <sheetName val="Mikro 30.06"/>
      <sheetName val="31.07"/>
      <sheetName val="Yeni Mikro31.07"/>
      <sheetName val="31.08"/>
      <sheetName val="Yeni mikro 31.08"/>
      <sheetName val="Sheet15"/>
      <sheetName val="Sheet17"/>
      <sheetName val="Sheet3"/>
      <sheetName val="Sheet19"/>
      <sheetName val="Sheet22"/>
      <sheetName val="Sheet23"/>
      <sheetName val="Sheet24"/>
      <sheetName val="Sheet26"/>
      <sheetName val="30.09"/>
      <sheetName val="Sheet18"/>
      <sheetName val="Sheet20"/>
      <sheetName val="Sheet25"/>
      <sheetName val="Sheet1"/>
      <sheetName val="Say dinamikası"/>
      <sheetName val="Mebleg dinamikası"/>
      <sheetName val="Sheet27"/>
      <sheetName val="Sheet29"/>
      <sheetName val="Sheet14"/>
      <sheetName val="Sheet4"/>
      <sheetName val="Say qaligi"/>
      <sheetName val="Portfel qaligi"/>
      <sheetName val="say-portfel"/>
      <sheetName val="reg (2)"/>
      <sheetName val="ab filial faiz"/>
      <sheetName val="reg filial faiz"/>
      <sheetName val="reg (3)"/>
      <sheetName val="ab (dec)"/>
      <sheetName val="Yeni Mikro 31.10"/>
      <sheetName val="ab (2)"/>
      <sheetName val="ab staff faiz"/>
      <sheetName val="ab staff say"/>
      <sheetName val="reg staff faiz"/>
      <sheetName val="reg staff say"/>
      <sheetName val="Yeni Mikro 30.11"/>
      <sheetName val="Sheet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3">
          <cell r="BC3" t="str">
            <v>  AHMADLI</v>
          </cell>
          <cell r="BD3">
            <v>7</v>
          </cell>
          <cell r="BE3">
            <v>35000</v>
          </cell>
          <cell r="BG3" t="str">
            <v>  AHMADLI</v>
          </cell>
          <cell r="BH3">
            <v>19</v>
          </cell>
          <cell r="BI3">
            <v>101742.52</v>
          </cell>
          <cell r="BO3" t="str">
            <v>  AHMADLI</v>
          </cell>
          <cell r="BP3">
            <v>52</v>
          </cell>
          <cell r="BQ3">
            <v>255407.81</v>
          </cell>
          <cell r="BS3" t="str">
            <v>  AHMADLI</v>
          </cell>
          <cell r="BT3">
            <v>64</v>
          </cell>
          <cell r="BU3">
            <v>298463.11999999994</v>
          </cell>
          <cell r="BW3" t="str">
            <v>  AHMADLI</v>
          </cell>
          <cell r="BX3">
            <v>78</v>
          </cell>
          <cell r="BY3">
            <v>324468.29000000015</v>
          </cell>
          <cell r="CA3" t="str">
            <v>  AHMADLI</v>
          </cell>
          <cell r="CB3">
            <v>106</v>
          </cell>
          <cell r="CC3">
            <v>450699.58999999997</v>
          </cell>
        </row>
        <row r="4">
          <cell r="BC4" t="str">
            <v>  AZADLIQ</v>
          </cell>
          <cell r="BD4">
            <v>1</v>
          </cell>
          <cell r="BE4">
            <v>5000</v>
          </cell>
          <cell r="BG4" t="str">
            <v>  AZADLIQ</v>
          </cell>
          <cell r="BH4">
            <v>5</v>
          </cell>
          <cell r="BI4">
            <v>24276.52</v>
          </cell>
          <cell r="BO4" t="str">
            <v>  AZADLIQ</v>
          </cell>
          <cell r="BP4">
            <v>13</v>
          </cell>
          <cell r="BQ4">
            <v>77663.91</v>
          </cell>
          <cell r="BS4" t="str">
            <v>  AZADLIQ</v>
          </cell>
          <cell r="BT4">
            <v>18</v>
          </cell>
          <cell r="BU4">
            <v>82816.34</v>
          </cell>
          <cell r="BW4" t="str">
            <v>  AZADLIQ</v>
          </cell>
          <cell r="BX4">
            <v>27</v>
          </cell>
          <cell r="BY4">
            <v>106639.66000000012</v>
          </cell>
          <cell r="CA4" t="str">
            <v>  AZADLIQ</v>
          </cell>
          <cell r="CB4">
            <v>37</v>
          </cell>
          <cell r="CC4">
            <v>133541.01000000004</v>
          </cell>
        </row>
        <row r="5">
          <cell r="BC5" t="str">
            <v xml:space="preserve">  AGA NEMATULLA</v>
          </cell>
          <cell r="BD5">
            <v>3</v>
          </cell>
          <cell r="BE5">
            <v>13500</v>
          </cell>
          <cell r="BG5" t="str">
            <v xml:space="preserve">  AGA NEMATULLA</v>
          </cell>
          <cell r="BH5">
            <v>9</v>
          </cell>
          <cell r="BI5">
            <v>44366.49</v>
          </cell>
          <cell r="BO5" t="str">
            <v xml:space="preserve">  AGA NEMATULLA</v>
          </cell>
          <cell r="BP5">
            <v>23</v>
          </cell>
          <cell r="BQ5">
            <v>132326.76999999999</v>
          </cell>
          <cell r="BS5" t="str">
            <v xml:space="preserve">  AGA NEMATULLA</v>
          </cell>
          <cell r="BT5">
            <v>31</v>
          </cell>
          <cell r="BU5">
            <v>151653.4</v>
          </cell>
          <cell r="BW5" t="str">
            <v xml:space="preserve">  AGA NEMATULLA</v>
          </cell>
          <cell r="BX5">
            <v>40</v>
          </cell>
          <cell r="BY5">
            <v>188869.13999999993</v>
          </cell>
          <cell r="CA5" t="str">
            <v xml:space="preserve">  AGA NEMATULLA</v>
          </cell>
          <cell r="CB5">
            <v>47</v>
          </cell>
          <cell r="CC5">
            <v>212973.56000000003</v>
          </cell>
        </row>
        <row r="6">
          <cell r="BC6" t="str">
            <v>  AZNEFT</v>
          </cell>
          <cell r="BD6">
            <v>3</v>
          </cell>
          <cell r="BE6">
            <v>15500</v>
          </cell>
          <cell r="BG6" t="str">
            <v>  AZNEFT</v>
          </cell>
          <cell r="BH6">
            <v>9</v>
          </cell>
          <cell r="BI6">
            <v>40018.89</v>
          </cell>
          <cell r="BO6" t="str">
            <v>  AZNEFT</v>
          </cell>
          <cell r="BP6">
            <v>26</v>
          </cell>
          <cell r="BQ6">
            <v>113705.90000000001</v>
          </cell>
          <cell r="BS6" t="str">
            <v>  AZNEFT</v>
          </cell>
          <cell r="BT6">
            <v>41</v>
          </cell>
          <cell r="BU6">
            <v>236816.43000000005</v>
          </cell>
          <cell r="BW6" t="str">
            <v>  AZNEFT</v>
          </cell>
          <cell r="BX6">
            <v>48</v>
          </cell>
          <cell r="BY6">
            <v>252476.54000000007</v>
          </cell>
          <cell r="CA6" t="str">
            <v>  AZNEFT</v>
          </cell>
          <cell r="CB6">
            <v>57</v>
          </cell>
          <cell r="CC6">
            <v>327087.40999999997</v>
          </cell>
        </row>
        <row r="7">
          <cell r="BC7" t="str">
            <v>  BAKIXANOV</v>
          </cell>
          <cell r="BD7">
            <v>15</v>
          </cell>
          <cell r="BE7">
            <v>105000</v>
          </cell>
          <cell r="BG7" t="str">
            <v>  BAKIXANOV</v>
          </cell>
          <cell r="BH7">
            <v>32</v>
          </cell>
          <cell r="BI7">
            <v>214889.99999999997</v>
          </cell>
          <cell r="BO7" t="str">
            <v>  BAKIXANOV</v>
          </cell>
          <cell r="BP7">
            <v>126</v>
          </cell>
          <cell r="BQ7">
            <v>606223.18999999994</v>
          </cell>
          <cell r="BS7" t="str">
            <v>  BAKIXANOV</v>
          </cell>
          <cell r="BT7">
            <v>157</v>
          </cell>
          <cell r="BU7">
            <v>699444.09999999986</v>
          </cell>
          <cell r="BW7" t="str">
            <v>  BAKIXANOV</v>
          </cell>
          <cell r="BX7">
            <v>196</v>
          </cell>
          <cell r="BY7">
            <v>822644.18999999971</v>
          </cell>
          <cell r="CA7" t="str">
            <v>  BAKIXANOV</v>
          </cell>
          <cell r="CB7">
            <v>221</v>
          </cell>
          <cell r="CC7">
            <v>848552.08</v>
          </cell>
        </row>
        <row r="8">
          <cell r="BC8" t="str">
            <v>  CALILABAD</v>
          </cell>
          <cell r="BD8">
            <v>8</v>
          </cell>
          <cell r="BE8">
            <v>55500</v>
          </cell>
          <cell r="BG8" t="str">
            <v>  CALILABAD</v>
          </cell>
          <cell r="BH8">
            <v>23</v>
          </cell>
          <cell r="BI8">
            <v>99021.140000000014</v>
          </cell>
          <cell r="BO8" t="str">
            <v>  BARDA</v>
          </cell>
          <cell r="BP8">
            <v>94</v>
          </cell>
          <cell r="BQ8">
            <v>223676.27999999997</v>
          </cell>
          <cell r="BS8" t="str">
            <v>  BARDA</v>
          </cell>
          <cell r="BT8">
            <v>164</v>
          </cell>
          <cell r="BU8">
            <v>350497.07</v>
          </cell>
          <cell r="BW8" t="str">
            <v>  BARDA</v>
          </cell>
          <cell r="BX8">
            <v>227</v>
          </cell>
          <cell r="BY8">
            <v>485234.91999999993</v>
          </cell>
          <cell r="CA8" t="str">
            <v>  BARDA</v>
          </cell>
          <cell r="CB8">
            <v>298</v>
          </cell>
          <cell r="CC8">
            <v>701795.24999999977</v>
          </cell>
        </row>
        <row r="9">
          <cell r="BC9" t="str">
            <v>  GANCA</v>
          </cell>
          <cell r="BD9">
            <v>8</v>
          </cell>
          <cell r="BE9">
            <v>37000</v>
          </cell>
          <cell r="BG9" t="str">
            <v>  GANCA</v>
          </cell>
          <cell r="BH9">
            <v>17</v>
          </cell>
          <cell r="BI9">
            <v>69829.75</v>
          </cell>
          <cell r="BO9" t="str">
            <v>  CALILABAD</v>
          </cell>
          <cell r="BP9">
            <v>101</v>
          </cell>
          <cell r="BQ9">
            <v>267321.83999999991</v>
          </cell>
          <cell r="BS9" t="str">
            <v>  CALILABAD</v>
          </cell>
          <cell r="BT9">
            <v>146</v>
          </cell>
          <cell r="BU9">
            <v>432867.25999999995</v>
          </cell>
          <cell r="BW9" t="str">
            <v>  CALILABAD</v>
          </cell>
          <cell r="BX9">
            <v>212</v>
          </cell>
          <cell r="BY9">
            <v>558207.20000000042</v>
          </cell>
          <cell r="CA9" t="str">
            <v>  CALILABAD</v>
          </cell>
          <cell r="CB9">
            <v>281</v>
          </cell>
          <cell r="CC9">
            <v>683042.15999999968</v>
          </cell>
        </row>
        <row r="10">
          <cell r="BC10" t="str">
            <v>  LANKARAN</v>
          </cell>
          <cell r="BD10">
            <v>5</v>
          </cell>
          <cell r="BE10">
            <v>39000</v>
          </cell>
          <cell r="BG10" t="str">
            <v>  LANKARAN</v>
          </cell>
          <cell r="BH10">
            <v>29</v>
          </cell>
          <cell r="BI10">
            <v>167719.84</v>
          </cell>
          <cell r="BO10" t="str">
            <v>  GANCA</v>
          </cell>
          <cell r="BP10">
            <v>199</v>
          </cell>
          <cell r="BQ10">
            <v>623884.59999999963</v>
          </cell>
          <cell r="BS10" t="str">
            <v>  GANCA</v>
          </cell>
          <cell r="BT10">
            <v>306</v>
          </cell>
          <cell r="BU10">
            <v>948442.5700000003</v>
          </cell>
          <cell r="BW10" t="str">
            <v>  GANCA</v>
          </cell>
          <cell r="BX10">
            <v>414</v>
          </cell>
          <cell r="BY10">
            <v>1264035.3599999992</v>
          </cell>
          <cell r="CA10" t="str">
            <v>  GANCA</v>
          </cell>
          <cell r="CB10">
            <v>525</v>
          </cell>
          <cell r="CC10">
            <v>1595071.88</v>
          </cell>
        </row>
        <row r="11">
          <cell r="BC11" t="str">
            <v>  MASALLI</v>
          </cell>
          <cell r="BD11">
            <v>9</v>
          </cell>
          <cell r="BE11">
            <v>58300</v>
          </cell>
          <cell r="BG11" t="str">
            <v>  MASALLI</v>
          </cell>
          <cell r="BH11">
            <v>30</v>
          </cell>
          <cell r="BI11">
            <v>113640.47000000002</v>
          </cell>
          <cell r="BO11" t="str">
            <v>  LANKARAN</v>
          </cell>
          <cell r="BP11">
            <v>147</v>
          </cell>
          <cell r="BQ11">
            <v>659661.64</v>
          </cell>
          <cell r="BS11" t="str">
            <v>  LANKARAN</v>
          </cell>
          <cell r="BT11">
            <v>231</v>
          </cell>
          <cell r="BU11">
            <v>955748.2099999995</v>
          </cell>
          <cell r="BW11" t="str">
            <v>  LANKARAN</v>
          </cell>
          <cell r="BX11">
            <v>343</v>
          </cell>
          <cell r="BY11">
            <v>1233963.4299999995</v>
          </cell>
          <cell r="CA11" t="str">
            <v>  LANKARAN</v>
          </cell>
          <cell r="CB11">
            <v>453</v>
          </cell>
          <cell r="CC11">
            <v>1495875.0000000005</v>
          </cell>
        </row>
        <row r="12">
          <cell r="BC12" t="str">
            <v>  MEMAR</v>
          </cell>
          <cell r="BD12">
            <v>6</v>
          </cell>
          <cell r="BE12">
            <v>33000</v>
          </cell>
          <cell r="BG12" t="str">
            <v>  MEMAR</v>
          </cell>
          <cell r="BH12">
            <v>10</v>
          </cell>
          <cell r="BI12">
            <v>53453.95</v>
          </cell>
          <cell r="BO12" t="str">
            <v>  MASALLI</v>
          </cell>
          <cell r="BP12">
            <v>92</v>
          </cell>
          <cell r="BQ12">
            <v>298566.85000000009</v>
          </cell>
          <cell r="BS12" t="str">
            <v>  MASALLI</v>
          </cell>
          <cell r="BT12">
            <v>120</v>
          </cell>
          <cell r="BU12">
            <v>367867.91000000003</v>
          </cell>
          <cell r="BW12" t="str">
            <v>  MASALLI</v>
          </cell>
          <cell r="BX12">
            <v>170</v>
          </cell>
          <cell r="BY12">
            <v>463807.13999999978</v>
          </cell>
          <cell r="CA12" t="str">
            <v>  MASALLI</v>
          </cell>
          <cell r="CB12">
            <v>219</v>
          </cell>
          <cell r="CC12">
            <v>589643.61000000034</v>
          </cell>
        </row>
        <row r="13">
          <cell r="BC13" t="str">
            <v>  MINGACEVIR</v>
          </cell>
          <cell r="BD13">
            <v>8</v>
          </cell>
          <cell r="BE13">
            <v>50088.47</v>
          </cell>
          <cell r="BG13" t="str">
            <v>  MINGACEVIR</v>
          </cell>
          <cell r="BH13">
            <v>17</v>
          </cell>
          <cell r="BI13">
            <v>89090.609999999986</v>
          </cell>
          <cell r="BO13" t="str">
            <v>  MEMAR</v>
          </cell>
          <cell r="BP13">
            <v>35</v>
          </cell>
          <cell r="BQ13">
            <v>224076.69999999998</v>
          </cell>
          <cell r="BS13" t="str">
            <v>  MEMAR</v>
          </cell>
          <cell r="BT13">
            <v>41</v>
          </cell>
          <cell r="BU13">
            <v>267197.4800000001</v>
          </cell>
          <cell r="BW13" t="str">
            <v>  MEMAR</v>
          </cell>
          <cell r="BX13">
            <v>67</v>
          </cell>
          <cell r="BY13">
            <v>378009.99</v>
          </cell>
          <cell r="CA13" t="str">
            <v>  MEMAR</v>
          </cell>
          <cell r="CB13">
            <v>70</v>
          </cell>
          <cell r="CC13">
            <v>400005.32000000012</v>
          </cell>
        </row>
        <row r="14">
          <cell r="BC14" t="str">
            <v>  NARIMANOV</v>
          </cell>
          <cell r="BD14">
            <v>4</v>
          </cell>
          <cell r="BE14">
            <v>8000</v>
          </cell>
          <cell r="BG14" t="str">
            <v>  NARIMANOV</v>
          </cell>
          <cell r="BH14">
            <v>6</v>
          </cell>
          <cell r="BI14">
            <v>11608.4</v>
          </cell>
          <cell r="BO14" t="str">
            <v>  MINGACEVIR</v>
          </cell>
          <cell r="BP14">
            <v>89</v>
          </cell>
          <cell r="BQ14">
            <v>283929.82000000007</v>
          </cell>
          <cell r="BS14" t="str">
            <v>  MINGACEVIR</v>
          </cell>
          <cell r="BT14">
            <v>124</v>
          </cell>
          <cell r="BU14">
            <v>374831.48000000016</v>
          </cell>
          <cell r="BW14" t="str">
            <v>  MINGACEVIR</v>
          </cell>
          <cell r="BX14">
            <v>167</v>
          </cell>
          <cell r="BY14">
            <v>464076.31000000006</v>
          </cell>
          <cell r="CA14" t="str">
            <v>  MINGACEVIR</v>
          </cell>
          <cell r="CB14">
            <v>206</v>
          </cell>
          <cell r="CC14">
            <v>531934.74000000011</v>
          </cell>
        </row>
        <row r="15">
          <cell r="BC15" t="str">
            <v>  NASIMI</v>
          </cell>
          <cell r="BD15">
            <v>6</v>
          </cell>
          <cell r="BE15">
            <v>45776.47</v>
          </cell>
          <cell r="BG15" t="str">
            <v>  NASIMI</v>
          </cell>
          <cell r="BH15">
            <v>16</v>
          </cell>
          <cell r="BI15">
            <v>75866.12</v>
          </cell>
          <cell r="BO15" t="str">
            <v>  MXD</v>
          </cell>
          <cell r="BP15">
            <v>3</v>
          </cell>
          <cell r="BQ15">
            <v>23083.33</v>
          </cell>
          <cell r="BS15" t="str">
            <v>  MXD</v>
          </cell>
          <cell r="BT15">
            <v>7</v>
          </cell>
          <cell r="BU15">
            <v>38870.699999999997</v>
          </cell>
          <cell r="BW15" t="str">
            <v>  MXD</v>
          </cell>
          <cell r="BX15">
            <v>16</v>
          </cell>
          <cell r="BY15">
            <v>69401.26999999999</v>
          </cell>
          <cell r="CA15" t="str">
            <v>  MXD</v>
          </cell>
          <cell r="CB15">
            <v>17</v>
          </cell>
          <cell r="CC15">
            <v>81273.580000000016</v>
          </cell>
        </row>
        <row r="16">
          <cell r="BC16" t="str">
            <v>  NEFTCILAR</v>
          </cell>
          <cell r="BD16">
            <v>1</v>
          </cell>
          <cell r="BE16">
            <v>5000</v>
          </cell>
          <cell r="BG16" t="str">
            <v>  NEFTCILAR</v>
          </cell>
          <cell r="BH16">
            <v>15</v>
          </cell>
          <cell r="BI16">
            <v>85800</v>
          </cell>
          <cell r="BO16" t="str">
            <v>  NARIMANOV</v>
          </cell>
          <cell r="BP16">
            <v>14</v>
          </cell>
          <cell r="BQ16">
            <v>63322.259999999995</v>
          </cell>
          <cell r="BS16" t="str">
            <v>  NARIMANOV</v>
          </cell>
          <cell r="BT16">
            <v>16</v>
          </cell>
          <cell r="BU16">
            <v>79464.62000000001</v>
          </cell>
          <cell r="BW16" t="str">
            <v>  NARIMANOV</v>
          </cell>
          <cell r="BX16">
            <v>17</v>
          </cell>
          <cell r="BY16">
            <v>87534.01999999999</v>
          </cell>
          <cell r="CA16" t="str">
            <v>  NARIMANOV</v>
          </cell>
          <cell r="CB16">
            <v>19</v>
          </cell>
          <cell r="CC16">
            <v>79138.550000000017</v>
          </cell>
        </row>
        <row r="17">
          <cell r="BC17" t="str">
            <v>  QAX</v>
          </cell>
          <cell r="BD17">
            <v>8</v>
          </cell>
          <cell r="BE17">
            <v>18100</v>
          </cell>
          <cell r="BG17" t="str">
            <v>  QAX</v>
          </cell>
          <cell r="BH17">
            <v>28</v>
          </cell>
          <cell r="BI17">
            <v>107675.42000000001</v>
          </cell>
          <cell r="BO17" t="str">
            <v>  NASIMI</v>
          </cell>
          <cell r="BP17">
            <v>45</v>
          </cell>
          <cell r="BQ17">
            <v>222720.75</v>
          </cell>
          <cell r="BS17" t="str">
            <v>  NASIMI</v>
          </cell>
          <cell r="BT17">
            <v>56</v>
          </cell>
          <cell r="BU17">
            <v>273066.57000000007</v>
          </cell>
          <cell r="BW17" t="str">
            <v>  NASIMI</v>
          </cell>
          <cell r="BX17">
            <v>69</v>
          </cell>
          <cell r="BY17">
            <v>339665.39999999985</v>
          </cell>
          <cell r="CA17" t="str">
            <v>  NASIMI</v>
          </cell>
          <cell r="CB17">
            <v>85</v>
          </cell>
          <cell r="CC17">
            <v>461522.38999999996</v>
          </cell>
        </row>
        <row r="18">
          <cell r="BC18" t="str">
            <v>  QUBA</v>
          </cell>
          <cell r="BD18">
            <v>8</v>
          </cell>
          <cell r="BE18">
            <v>49299.8</v>
          </cell>
          <cell r="BG18" t="str">
            <v>  QUBA</v>
          </cell>
          <cell r="BH18">
            <v>19</v>
          </cell>
          <cell r="BI18">
            <v>85267.06</v>
          </cell>
          <cell r="BO18" t="str">
            <v>  NEFTCILAR</v>
          </cell>
          <cell r="BP18">
            <v>57</v>
          </cell>
          <cell r="BQ18">
            <v>296939.64999999997</v>
          </cell>
          <cell r="BS18" t="str">
            <v>  NEFTCILAR</v>
          </cell>
          <cell r="BT18">
            <v>80</v>
          </cell>
          <cell r="BU18">
            <v>395320.87000000005</v>
          </cell>
          <cell r="BW18" t="str">
            <v>  NEFTCILAR</v>
          </cell>
          <cell r="BX18">
            <v>122</v>
          </cell>
          <cell r="BY18">
            <v>577432.66</v>
          </cell>
          <cell r="CA18" t="str">
            <v>  NEFTCILAR</v>
          </cell>
          <cell r="CB18">
            <v>158</v>
          </cell>
          <cell r="CC18">
            <v>742796.04</v>
          </cell>
        </row>
        <row r="19">
          <cell r="BC19" t="str">
            <v>  SABIRABAD</v>
          </cell>
          <cell r="BD19">
            <v>15</v>
          </cell>
          <cell r="BE19">
            <v>119357.75</v>
          </cell>
          <cell r="BG19" t="str">
            <v>  SABIRABAD</v>
          </cell>
          <cell r="BH19">
            <v>27</v>
          </cell>
          <cell r="BI19">
            <v>223815.91999999998</v>
          </cell>
          <cell r="BO19" t="str">
            <v>  QAX</v>
          </cell>
          <cell r="BP19">
            <v>98</v>
          </cell>
          <cell r="BQ19">
            <v>252839.90999999997</v>
          </cell>
          <cell r="BS19" t="str">
            <v>  QAX</v>
          </cell>
          <cell r="BT19">
            <v>143</v>
          </cell>
          <cell r="BU19">
            <v>337212.88000000006</v>
          </cell>
          <cell r="BW19" t="str">
            <v>  QAX</v>
          </cell>
          <cell r="BX19">
            <v>200</v>
          </cell>
          <cell r="BY19">
            <v>423775.12999999989</v>
          </cell>
          <cell r="CA19" t="str">
            <v>  QAX</v>
          </cell>
          <cell r="CB19">
            <v>264</v>
          </cell>
          <cell r="CC19">
            <v>579358.4</v>
          </cell>
        </row>
        <row r="20">
          <cell r="BC20" t="str">
            <v>  SIRVAN</v>
          </cell>
          <cell r="BD20">
            <v>8</v>
          </cell>
          <cell r="BE20">
            <v>37000</v>
          </cell>
          <cell r="BG20" t="str">
            <v>  SIRVAN</v>
          </cell>
          <cell r="BH20">
            <v>20</v>
          </cell>
          <cell r="BI20">
            <v>73349.62</v>
          </cell>
          <cell r="BO20" t="str">
            <v>  QUBA</v>
          </cell>
          <cell r="BP20">
            <v>61</v>
          </cell>
          <cell r="BQ20">
            <v>219750.93000000002</v>
          </cell>
          <cell r="BS20" t="str">
            <v>  QUBA</v>
          </cell>
          <cell r="BT20">
            <v>104</v>
          </cell>
          <cell r="BU20">
            <v>299659.06</v>
          </cell>
          <cell r="BW20" t="str">
            <v>  QUBA</v>
          </cell>
          <cell r="BX20">
            <v>158</v>
          </cell>
          <cell r="BY20">
            <v>418250.39999999997</v>
          </cell>
          <cell r="CA20" t="str">
            <v>  QUBA</v>
          </cell>
          <cell r="CB20">
            <v>217</v>
          </cell>
          <cell r="CC20">
            <v>601348.07999999984</v>
          </cell>
        </row>
        <row r="21">
          <cell r="BC21" t="str">
            <v>  SUMQAYIT</v>
          </cell>
          <cell r="BD21">
            <v>4</v>
          </cell>
          <cell r="BE21">
            <v>25000</v>
          </cell>
          <cell r="BG21" t="str">
            <v>  SUMQAYIT</v>
          </cell>
          <cell r="BH21">
            <v>12</v>
          </cell>
          <cell r="BI21">
            <v>49190.490000000005</v>
          </cell>
          <cell r="BO21" t="str">
            <v>  SABIRABAD</v>
          </cell>
          <cell r="BP21">
            <v>109</v>
          </cell>
          <cell r="BQ21">
            <v>462806.50999999989</v>
          </cell>
          <cell r="BS21" t="str">
            <v>  SABIRABAD</v>
          </cell>
          <cell r="BT21">
            <v>147</v>
          </cell>
          <cell r="BU21">
            <v>567355.28999999969</v>
          </cell>
          <cell r="BW21" t="str">
            <v>  SABIRABAD</v>
          </cell>
          <cell r="BX21">
            <v>197</v>
          </cell>
          <cell r="BY21">
            <v>740925.0699999996</v>
          </cell>
          <cell r="CA21" t="str">
            <v>  SABIRABAD</v>
          </cell>
          <cell r="CB21">
            <v>233</v>
          </cell>
          <cell r="CC21">
            <v>867955.30000000016</v>
          </cell>
        </row>
        <row r="22">
          <cell r="BC22" t="str">
            <v>  TOVUZ</v>
          </cell>
          <cell r="BD22">
            <v>14</v>
          </cell>
          <cell r="BE22">
            <v>96874.880000000005</v>
          </cell>
          <cell r="BG22" t="str">
            <v>  TOVUZ</v>
          </cell>
          <cell r="BH22">
            <v>37</v>
          </cell>
          <cell r="BI22">
            <v>158618.40999999997</v>
          </cell>
          <cell r="BO22" t="str">
            <v>  SIRVAN</v>
          </cell>
          <cell r="BP22">
            <v>52</v>
          </cell>
          <cell r="BQ22">
            <v>195914.52</v>
          </cell>
          <cell r="BS22" t="str">
            <v>  SIRVAN</v>
          </cell>
          <cell r="BT22">
            <v>67</v>
          </cell>
          <cell r="BU22">
            <v>219480.21</v>
          </cell>
          <cell r="BW22" t="str">
            <v>  SIRVAN</v>
          </cell>
          <cell r="BX22">
            <v>90</v>
          </cell>
          <cell r="BY22">
            <v>304261.62000000011</v>
          </cell>
          <cell r="CA22" t="str">
            <v>  SIRVAN</v>
          </cell>
          <cell r="CB22">
            <v>101</v>
          </cell>
          <cell r="CC22">
            <v>323229.33999999985</v>
          </cell>
        </row>
        <row r="23">
          <cell r="BC23" t="str">
            <v>  XACMAZ</v>
          </cell>
          <cell r="BD23">
            <v>7</v>
          </cell>
          <cell r="BE23">
            <v>37200</v>
          </cell>
          <cell r="BG23" t="str">
            <v>  XACMAZ</v>
          </cell>
          <cell r="BH23">
            <v>18</v>
          </cell>
          <cell r="BI23">
            <v>62830.31</v>
          </cell>
          <cell r="BO23" t="str">
            <v>  SUMQAYIT</v>
          </cell>
          <cell r="BP23">
            <v>24</v>
          </cell>
          <cell r="BQ23">
            <v>112993.78000000001</v>
          </cell>
          <cell r="BS23" t="str">
            <v>  SUMQAYIT</v>
          </cell>
          <cell r="BT23">
            <v>32</v>
          </cell>
          <cell r="BU23">
            <v>149469.04999999996</v>
          </cell>
          <cell r="BW23" t="str">
            <v>  SUMQAYIT</v>
          </cell>
          <cell r="BX23">
            <v>40</v>
          </cell>
          <cell r="BY23">
            <v>210801.72</v>
          </cell>
          <cell r="CA23" t="str">
            <v>  SUMQAYIT</v>
          </cell>
          <cell r="CB23">
            <v>55</v>
          </cell>
          <cell r="CC23">
            <v>250887.34999999995</v>
          </cell>
        </row>
        <row r="24">
          <cell r="BC24" t="str">
            <v>  YASAMAL</v>
          </cell>
          <cell r="BD24">
            <v>6</v>
          </cell>
          <cell r="BE24">
            <v>23600</v>
          </cell>
          <cell r="BG24" t="str">
            <v>  YASAMAL</v>
          </cell>
          <cell r="BH24">
            <v>14</v>
          </cell>
          <cell r="BI24">
            <v>41399.94</v>
          </cell>
          <cell r="BO24" t="str">
            <v>  TOVUZ</v>
          </cell>
          <cell r="BP24">
            <v>117</v>
          </cell>
          <cell r="BQ24">
            <v>411804.65999999992</v>
          </cell>
          <cell r="BS24" t="str">
            <v>  TOVUZ</v>
          </cell>
          <cell r="BT24">
            <v>200</v>
          </cell>
          <cell r="BU24">
            <v>632729.34000000032</v>
          </cell>
          <cell r="BW24" t="str">
            <v>  TOVUZ</v>
          </cell>
          <cell r="BX24">
            <v>276</v>
          </cell>
          <cell r="BY24">
            <v>797800.58000000077</v>
          </cell>
          <cell r="CA24" t="str">
            <v>  TOVUZ</v>
          </cell>
          <cell r="CB24">
            <v>349</v>
          </cell>
          <cell r="CC24">
            <v>946586.55999999959</v>
          </cell>
        </row>
        <row r="25">
          <cell r="BC25" t="str">
            <v>  YEVLAX</v>
          </cell>
          <cell r="BD25">
            <v>5</v>
          </cell>
          <cell r="BE25">
            <v>23100</v>
          </cell>
          <cell r="BG25" t="str">
            <v>  YEVLAX</v>
          </cell>
          <cell r="BH25">
            <v>12</v>
          </cell>
          <cell r="BI25">
            <v>76399.16</v>
          </cell>
          <cell r="BO25" t="str">
            <v>  XACMAZ</v>
          </cell>
          <cell r="BP25">
            <v>75</v>
          </cell>
          <cell r="BQ25">
            <v>267885.64000000007</v>
          </cell>
          <cell r="BS25" t="str">
            <v>  XACMAZ</v>
          </cell>
          <cell r="BT25">
            <v>118</v>
          </cell>
          <cell r="BU25">
            <v>347116.15</v>
          </cell>
          <cell r="BW25" t="str">
            <v>  XACMAZ</v>
          </cell>
          <cell r="BX25">
            <v>159</v>
          </cell>
          <cell r="BY25">
            <v>410739.08999999956</v>
          </cell>
          <cell r="CA25" t="str">
            <v>  XACMAZ</v>
          </cell>
          <cell r="CB25">
            <v>213</v>
          </cell>
          <cell r="CC25">
            <v>518695.97999999992</v>
          </cell>
        </row>
        <row r="26">
          <cell r="BC26" t="str">
            <v>  ZAQATALA</v>
          </cell>
          <cell r="BD26">
            <v>10</v>
          </cell>
          <cell r="BE26">
            <v>74734.989999999991</v>
          </cell>
          <cell r="BG26" t="str">
            <v>  ZAQATALA</v>
          </cell>
          <cell r="BH26">
            <v>27</v>
          </cell>
          <cell r="BI26">
            <v>149257.97</v>
          </cell>
          <cell r="BO26" t="str">
            <v>  YASAMAL</v>
          </cell>
          <cell r="BP26">
            <v>51</v>
          </cell>
          <cell r="BQ26">
            <v>170291.10000000003</v>
          </cell>
          <cell r="BS26" t="str">
            <v>  YASAMAL</v>
          </cell>
          <cell r="BT26">
            <v>71</v>
          </cell>
          <cell r="BU26">
            <v>255946.43999999992</v>
          </cell>
          <cell r="BW26" t="str">
            <v>  YASAMAL</v>
          </cell>
          <cell r="BX26">
            <v>81</v>
          </cell>
          <cell r="BY26">
            <v>283180.45999999973</v>
          </cell>
          <cell r="CA26" t="str">
            <v>  YASAMAL</v>
          </cell>
          <cell r="CB26">
            <v>98</v>
          </cell>
          <cell r="CC26">
            <v>331114.6700000001</v>
          </cell>
        </row>
        <row r="27">
          <cell r="BO27" t="str">
            <v>  YEVLAX</v>
          </cell>
          <cell r="BP27">
            <v>41</v>
          </cell>
          <cell r="BQ27">
            <v>211097.44999999998</v>
          </cell>
          <cell r="BS27" t="str">
            <v>  YEVLAX</v>
          </cell>
          <cell r="BT27">
            <v>69</v>
          </cell>
          <cell r="BU27">
            <v>328573.86000000016</v>
          </cell>
          <cell r="BW27" t="str">
            <v>  YEVLAX</v>
          </cell>
          <cell r="BX27">
            <v>105</v>
          </cell>
          <cell r="BY27">
            <v>425782.85</v>
          </cell>
          <cell r="CA27" t="str">
            <v>  YEVLAX</v>
          </cell>
          <cell r="CB27">
            <v>143</v>
          </cell>
          <cell r="CC27">
            <v>524245.6</v>
          </cell>
        </row>
        <row r="28">
          <cell r="BO28" t="str">
            <v>  ZAQATALA</v>
          </cell>
          <cell r="BP28">
            <v>110</v>
          </cell>
          <cell r="BQ28">
            <v>369974.14999999985</v>
          </cell>
          <cell r="BS28" t="str">
            <v>  ZAQATALA</v>
          </cell>
          <cell r="BT28">
            <v>146</v>
          </cell>
          <cell r="BU28">
            <v>418597.00999999989</v>
          </cell>
          <cell r="BW28" t="str">
            <v>  ZAQATALA</v>
          </cell>
          <cell r="BX28">
            <v>204</v>
          </cell>
          <cell r="BY28">
            <v>483916.9</v>
          </cell>
          <cell r="CA28" t="str">
            <v>  ZAQATALA</v>
          </cell>
          <cell r="CB28">
            <v>276</v>
          </cell>
          <cell r="CC28">
            <v>618055.95000000042</v>
          </cell>
        </row>
      </sheetData>
      <sheetData sheetId="22" refreshError="1"/>
      <sheetData sheetId="23" refreshError="1"/>
      <sheetData sheetId="24" refreshError="1"/>
      <sheetData sheetId="25" refreshError="1"/>
      <sheetData sheetId="26" refreshError="1"/>
      <sheetData sheetId="27">
        <row r="2">
          <cell r="B2" t="str">
            <v>Bakıxanov</v>
          </cell>
          <cell r="C2" t="str">
            <v>  BAKIXANOV</v>
          </cell>
          <cell r="D2">
            <v>86189.09</v>
          </cell>
          <cell r="E2">
            <v>0.10473530584842826</v>
          </cell>
          <cell r="F2">
            <v>163483.84</v>
          </cell>
          <cell r="G2">
            <v>0.19866238271776057</v>
          </cell>
          <cell r="H2">
            <v>482235.93999999994</v>
          </cell>
          <cell r="I2">
            <v>0.58600373512476223</v>
          </cell>
          <cell r="J2">
            <v>0</v>
          </cell>
          <cell r="K2">
            <v>0</v>
          </cell>
          <cell r="L2">
            <v>89935.770000000019</v>
          </cell>
          <cell r="M2">
            <v>0.10928819851403351</v>
          </cell>
          <cell r="N2">
            <v>1078.3399999999999</v>
          </cell>
          <cell r="O2">
            <v>1.3103777950155191E-3</v>
          </cell>
          <cell r="P2">
            <v>822922.97999999986</v>
          </cell>
          <cell r="Q2">
            <v>0.27814374535998504</v>
          </cell>
        </row>
        <row r="3">
          <cell r="B3" t="str">
            <v>Neftçilər</v>
          </cell>
          <cell r="C3" t="str">
            <v>  NEFTCILAR</v>
          </cell>
          <cell r="D3">
            <v>53475.729999999996</v>
          </cell>
          <cell r="E3">
            <v>7.3791176622093141E-2</v>
          </cell>
          <cell r="F3">
            <v>190572.13999999998</v>
          </cell>
          <cell r="G3">
            <v>0.26297055583888729</v>
          </cell>
          <cell r="H3">
            <v>420155.7100000002</v>
          </cell>
          <cell r="I3">
            <v>0.57977299618707334</v>
          </cell>
          <cell r="J3">
            <v>6672.56</v>
          </cell>
          <cell r="K3">
            <v>9.207467639647254E-3</v>
          </cell>
          <cell r="L3">
            <v>53813.890000000014</v>
          </cell>
          <cell r="M3">
            <v>7.4257803712298898E-2</v>
          </cell>
          <cell r="N3">
            <v>0</v>
          </cell>
          <cell r="O3">
            <v>0</v>
          </cell>
          <cell r="P3">
            <v>724690.03000000026</v>
          </cell>
          <cell r="Q3">
            <v>0.27747170165981172</v>
          </cell>
        </row>
        <row r="4">
          <cell r="B4" t="str">
            <v>Əhmədli</v>
          </cell>
          <cell r="C4" t="str">
            <v>  AHMADLI</v>
          </cell>
          <cell r="D4">
            <v>30000</v>
          </cell>
          <cell r="E4">
            <v>6.790458536577415E-2</v>
          </cell>
          <cell r="F4">
            <v>97775.23</v>
          </cell>
          <cell r="G4">
            <v>0.22131288173977337</v>
          </cell>
          <cell r="H4">
            <v>241266.30000000002</v>
          </cell>
          <cell r="I4">
            <v>0.54610293547448252</v>
          </cell>
          <cell r="J4">
            <v>0</v>
          </cell>
          <cell r="K4">
            <v>0</v>
          </cell>
          <cell r="L4">
            <v>72754.85000000002</v>
          </cell>
          <cell r="M4">
            <v>0.16467959741996982</v>
          </cell>
          <cell r="N4">
            <v>0</v>
          </cell>
          <cell r="O4">
            <v>0</v>
          </cell>
          <cell r="P4">
            <v>441796.38000000006</v>
          </cell>
          <cell r="Q4">
            <v>0.27972237142368617</v>
          </cell>
        </row>
        <row r="5">
          <cell r="B5" t="str">
            <v>Yasamal</v>
          </cell>
          <cell r="C5" t="str">
            <v>  YASAMAL</v>
          </cell>
          <cell r="D5">
            <v>29061.99</v>
          </cell>
          <cell r="E5">
            <v>9.8373595708144926E-2</v>
          </cell>
          <cell r="F5">
            <v>34223.599999999999</v>
          </cell>
          <cell r="G5">
            <v>0.11584542524711033</v>
          </cell>
          <cell r="H5">
            <v>202139.16</v>
          </cell>
          <cell r="I5">
            <v>0.68423242877118939</v>
          </cell>
          <cell r="J5">
            <v>0</v>
          </cell>
          <cell r="K5">
            <v>0</v>
          </cell>
          <cell r="L5">
            <v>29999.949999999993</v>
          </cell>
          <cell r="M5">
            <v>0.1015485502735553</v>
          </cell>
          <cell r="N5">
            <v>0</v>
          </cell>
          <cell r="O5">
            <v>0</v>
          </cell>
          <cell r="P5">
            <v>295424.7</v>
          </cell>
          <cell r="Q5">
            <v>0.2789050448388371</v>
          </cell>
        </row>
        <row r="6">
          <cell r="B6" t="str">
            <v>Nəsimi</v>
          </cell>
          <cell r="C6" t="str">
            <v>  NASIMI</v>
          </cell>
          <cell r="D6">
            <v>97414.42</v>
          </cell>
          <cell r="E6">
            <v>0.21432591409012006</v>
          </cell>
          <cell r="F6">
            <v>49414.049999999996</v>
          </cell>
          <cell r="G6">
            <v>0.108718108008495</v>
          </cell>
          <cell r="H6">
            <v>247047.02000000002</v>
          </cell>
          <cell r="I6">
            <v>0.54353943065862509</v>
          </cell>
          <cell r="J6">
            <v>1074.4000000000001</v>
          </cell>
          <cell r="K6">
            <v>2.3638365048873154E-3</v>
          </cell>
          <cell r="L6">
            <v>57082.71</v>
          </cell>
          <cell r="M6">
            <v>0.12559027708106496</v>
          </cell>
          <cell r="N6">
            <v>2482.7600000000002</v>
          </cell>
          <cell r="O6">
            <v>5.4624336568075502E-3</v>
          </cell>
          <cell r="P6">
            <v>454515.36000000004</v>
          </cell>
          <cell r="Q6">
            <v>0.27732561755448709</v>
          </cell>
        </row>
        <row r="7">
          <cell r="B7" t="str">
            <v>Memar Əcəmi</v>
          </cell>
          <cell r="C7" t="str">
            <v>  MEMAR</v>
          </cell>
          <cell r="D7">
            <v>77475.790000000008</v>
          </cell>
          <cell r="E7">
            <v>0.20447849660338224</v>
          </cell>
          <cell r="F7">
            <v>114414.49</v>
          </cell>
          <cell r="G7">
            <v>0.30196920747555733</v>
          </cell>
          <cell r="H7">
            <v>146198.77999999997</v>
          </cell>
          <cell r="I7">
            <v>0.38585610730330877</v>
          </cell>
          <cell r="J7">
            <v>0</v>
          </cell>
          <cell r="K7">
            <v>0</v>
          </cell>
          <cell r="L7">
            <v>31393.86</v>
          </cell>
          <cell r="M7">
            <v>8.2856454840629021E-2</v>
          </cell>
          <cell r="N7">
            <v>9411.64</v>
          </cell>
          <cell r="O7">
            <v>2.4839733777122584E-2</v>
          </cell>
          <cell r="P7">
            <v>378894.56</v>
          </cell>
          <cell r="Q7">
            <v>0.27529305910330304</v>
          </cell>
        </row>
        <row r="8">
          <cell r="B8" t="str">
            <v>Azneft</v>
          </cell>
          <cell r="C8" t="str">
            <v>  AZNEFT</v>
          </cell>
          <cell r="D8">
            <v>110915.15</v>
          </cell>
          <cell r="E8">
            <v>0.3455909336803436</v>
          </cell>
          <cell r="F8">
            <v>50693.85</v>
          </cell>
          <cell r="G8">
            <v>0.15795258766139059</v>
          </cell>
          <cell r="H8">
            <v>124999.77999999998</v>
          </cell>
          <cell r="I8">
            <v>0.38947601549506572</v>
          </cell>
          <cell r="J8">
            <v>0</v>
          </cell>
          <cell r="K8">
            <v>0</v>
          </cell>
          <cell r="L8">
            <v>34334.68</v>
          </cell>
          <cell r="M8">
            <v>0.10698046316320016</v>
          </cell>
          <cell r="N8">
            <v>0</v>
          </cell>
          <cell r="O8">
            <v>0</v>
          </cell>
          <cell r="P8">
            <v>320943.45999999996</v>
          </cell>
          <cell r="Q8">
            <v>0.27364826471304327</v>
          </cell>
        </row>
        <row r="9">
          <cell r="B9" t="str">
            <v>Sumqayıt</v>
          </cell>
          <cell r="C9" t="str">
            <v>  SUMQAYIT</v>
          </cell>
          <cell r="D9">
            <v>10000</v>
          </cell>
          <cell r="E9">
            <v>4.1087605348620118E-2</v>
          </cell>
          <cell r="F9">
            <v>151195.82999999999</v>
          </cell>
          <cell r="G9">
            <v>0.6212274593397058</v>
          </cell>
          <cell r="H9">
            <v>64223.840000000011</v>
          </cell>
          <cell r="I9">
            <v>0.2638803791892923</v>
          </cell>
          <cell r="J9">
            <v>0</v>
          </cell>
          <cell r="K9">
            <v>0</v>
          </cell>
          <cell r="L9">
            <v>15597.9</v>
          </cell>
          <cell r="M9">
            <v>6.4088035946724173E-2</v>
          </cell>
          <cell r="N9">
            <v>2364.83</v>
          </cell>
          <cell r="O9">
            <v>9.7165201756577307E-3</v>
          </cell>
          <cell r="P9">
            <v>243382.39999999997</v>
          </cell>
          <cell r="Q9">
            <v>0.27453922962383481</v>
          </cell>
        </row>
        <row r="10">
          <cell r="B10" t="str">
            <v>Ağa Nemətulla</v>
          </cell>
          <cell r="C10" t="str">
            <v>AGA NEMATULLA</v>
          </cell>
          <cell r="D10">
            <v>0</v>
          </cell>
          <cell r="E10">
            <v>0</v>
          </cell>
          <cell r="F10">
            <v>48671.740000000005</v>
          </cell>
          <cell r="G10">
            <v>0.23191091622883347</v>
          </cell>
          <cell r="H10">
            <v>114388.74000000002</v>
          </cell>
          <cell r="I10">
            <v>0.54503902058282316</v>
          </cell>
          <cell r="J10">
            <v>0</v>
          </cell>
          <cell r="K10">
            <v>0</v>
          </cell>
          <cell r="L10">
            <v>46812.090000000011</v>
          </cell>
          <cell r="M10">
            <v>0.22305006318834328</v>
          </cell>
          <cell r="N10">
            <v>0</v>
          </cell>
          <cell r="O10">
            <v>0</v>
          </cell>
          <cell r="P10">
            <v>209872.57000000007</v>
          </cell>
          <cell r="Q10">
            <v>0.2821418921014785</v>
          </cell>
        </row>
        <row r="11">
          <cell r="B11" t="str">
            <v>Nərimanov</v>
          </cell>
          <cell r="C11" t="str">
            <v>  NARIMANOV</v>
          </cell>
          <cell r="D11">
            <v>0</v>
          </cell>
          <cell r="E11">
            <v>0</v>
          </cell>
          <cell r="F11">
            <v>34869.42</v>
          </cell>
          <cell r="G11">
            <v>0.45181981328271276</v>
          </cell>
          <cell r="H11">
            <v>37193.49</v>
          </cell>
          <cell r="I11">
            <v>0.48193390389437057</v>
          </cell>
          <cell r="J11">
            <v>0</v>
          </cell>
          <cell r="K11">
            <v>0</v>
          </cell>
          <cell r="L11">
            <v>2307.69</v>
          </cell>
          <cell r="M11">
            <v>2.9901847088778175E-2</v>
          </cell>
          <cell r="N11">
            <v>2804.8999999999996</v>
          </cell>
          <cell r="O11">
            <v>3.6344435734138418E-2</v>
          </cell>
          <cell r="P11">
            <v>77175.5</v>
          </cell>
          <cell r="Q11">
            <v>0.27717017188097254</v>
          </cell>
        </row>
        <row r="12">
          <cell r="B12" t="str">
            <v>Azadlıq</v>
          </cell>
          <cell r="C12" t="str">
            <v>  AZADLIQ</v>
          </cell>
          <cell r="D12">
            <v>27039.1</v>
          </cell>
          <cell r="E12">
            <v>7.9872974112171549E-2</v>
          </cell>
          <cell r="F12">
            <v>48671.740000000005</v>
          </cell>
          <cell r="G12">
            <v>0.14377537081538755</v>
          </cell>
          <cell r="H12">
            <v>195081.91</v>
          </cell>
          <cell r="I12">
            <v>0.57626815785965446</v>
          </cell>
          <cell r="J12">
            <v>0</v>
          </cell>
          <cell r="K12">
            <v>0</v>
          </cell>
          <cell r="L12">
            <v>67733.520000000019</v>
          </cell>
          <cell r="M12">
            <v>0.20008349721278651</v>
          </cell>
          <cell r="N12">
            <v>0</v>
          </cell>
          <cell r="O12">
            <v>0</v>
          </cell>
          <cell r="P12">
            <v>338526.27</v>
          </cell>
          <cell r="Q12">
            <v>0.28096645675385845</v>
          </cell>
        </row>
        <row r="13">
          <cell r="B13" t="str">
            <v>MXD</v>
          </cell>
          <cell r="C13" t="str">
            <v>  MXD</v>
          </cell>
          <cell r="D13">
            <v>0</v>
          </cell>
          <cell r="E13">
            <v>0</v>
          </cell>
          <cell r="F13">
            <v>31696.429999999997</v>
          </cell>
          <cell r="G13">
            <v>0.47299696427097815</v>
          </cell>
          <cell r="H13">
            <v>35315.479999999996</v>
          </cell>
          <cell r="I13">
            <v>0.52700303572902196</v>
          </cell>
          <cell r="J13">
            <v>0</v>
          </cell>
          <cell r="K13">
            <v>0</v>
          </cell>
          <cell r="L13">
            <v>0</v>
          </cell>
          <cell r="M13">
            <v>0</v>
          </cell>
          <cell r="N13">
            <v>0</v>
          </cell>
          <cell r="O13">
            <v>0</v>
          </cell>
          <cell r="P13">
            <v>67011.909999999989</v>
          </cell>
          <cell r="Q13">
            <v>0.27527003035729025</v>
          </cell>
        </row>
        <row r="14">
          <cell r="B14" t="str">
            <v>Gəncə</v>
          </cell>
          <cell r="C14" t="str">
            <v>  GANCA</v>
          </cell>
          <cell r="D14">
            <v>0</v>
          </cell>
          <cell r="E14">
            <v>0</v>
          </cell>
          <cell r="F14">
            <v>192860.75</v>
          </cell>
          <cell r="G14">
            <v>0.14263275403577902</v>
          </cell>
          <cell r="H14">
            <v>1073919.0000000002</v>
          </cell>
          <cell r="I14">
            <v>0.79423119831977107</v>
          </cell>
          <cell r="J14">
            <v>26838.329999999998</v>
          </cell>
          <cell r="K14">
            <v>1.984864686889929E-2</v>
          </cell>
          <cell r="L14">
            <v>46059.920000000006</v>
          </cell>
          <cell r="M14">
            <v>3.4064231525946356E-2</v>
          </cell>
          <cell r="N14">
            <v>12471.1</v>
          </cell>
          <cell r="O14">
            <v>9.2231692496042017E-3</v>
          </cell>
          <cell r="P14">
            <v>1352149.1000000003</v>
          </cell>
          <cell r="Q14">
            <v>0.27973013863633828</v>
          </cell>
        </row>
        <row r="15">
          <cell r="B15" t="str">
            <v>Lənkəran</v>
          </cell>
          <cell r="C15" t="str">
            <v>  LANKARAN</v>
          </cell>
          <cell r="D15">
            <v>102071.64000000001</v>
          </cell>
          <cell r="E15">
            <v>7.5592923531821163E-2</v>
          </cell>
          <cell r="F15">
            <v>223301.67</v>
          </cell>
          <cell r="G15">
            <v>0.16537430048971449</v>
          </cell>
          <cell r="H15">
            <v>969621.86000000068</v>
          </cell>
          <cell r="I15">
            <v>0.71808928628718272</v>
          </cell>
          <cell r="J15">
            <v>1609.92</v>
          </cell>
          <cell r="K15">
            <v>1.1922857264990503E-3</v>
          </cell>
          <cell r="L15">
            <v>52496.979999999996</v>
          </cell>
          <cell r="M15">
            <v>3.8878577779210215E-2</v>
          </cell>
          <cell r="N15">
            <v>1178.29</v>
          </cell>
          <cell r="O15">
            <v>8.726261855723054E-4</v>
          </cell>
          <cell r="P15">
            <v>1350280.3600000008</v>
          </cell>
          <cell r="Q15">
            <v>0.27765007172288281</v>
          </cell>
        </row>
        <row r="16">
          <cell r="B16" t="str">
            <v>Tovuz</v>
          </cell>
          <cell r="C16" t="str">
            <v>  TOVUZ</v>
          </cell>
          <cell r="D16">
            <v>30000</v>
          </cell>
          <cell r="E16">
            <v>4.3280986134762951E-2</v>
          </cell>
          <cell r="F16">
            <v>34549.939999999995</v>
          </cell>
          <cell r="G16">
            <v>4.9845182469896387E-2</v>
          </cell>
          <cell r="H16">
            <v>519211.80000000022</v>
          </cell>
          <cell r="I16">
            <v>0.74906662389351086</v>
          </cell>
          <cell r="J16">
            <v>37052.450000000004</v>
          </cell>
          <cell r="K16">
            <v>5.3455552490299922E-2</v>
          </cell>
          <cell r="L16">
            <v>70577.690000000046</v>
          </cell>
          <cell r="M16">
            <v>0.10182240074378666</v>
          </cell>
          <cell r="N16">
            <v>1753.14</v>
          </cell>
          <cell r="O16">
            <v>2.5292542677432775E-3</v>
          </cell>
          <cell r="P16">
            <v>693145.02000000025</v>
          </cell>
          <cell r="Q16">
            <v>0.28128280962041685</v>
          </cell>
        </row>
        <row r="17">
          <cell r="B17" t="str">
            <v>Zaqatala</v>
          </cell>
          <cell r="C17" t="str">
            <v>  ZAQATALA</v>
          </cell>
          <cell r="D17">
            <v>21672.15</v>
          </cell>
          <cell r="E17">
            <v>4.2148775278490758E-2</v>
          </cell>
          <cell r="F17">
            <v>58433.32</v>
          </cell>
          <cell r="G17">
            <v>0.1136432182988831</v>
          </cell>
          <cell r="H17">
            <v>377103.06000000023</v>
          </cell>
          <cell r="I17">
            <v>0.73340356784034932</v>
          </cell>
          <cell r="J17">
            <v>13816.41</v>
          </cell>
          <cell r="K17">
            <v>2.6870650131412547E-2</v>
          </cell>
          <cell r="L17">
            <v>43157.26</v>
          </cell>
          <cell r="M17">
            <v>8.3933788450864272E-2</v>
          </cell>
          <cell r="N17">
            <v>0</v>
          </cell>
          <cell r="O17">
            <v>0</v>
          </cell>
          <cell r="P17">
            <v>514182.20000000024</v>
          </cell>
          <cell r="Q17">
            <v>0.2799679745817728</v>
          </cell>
        </row>
        <row r="18">
          <cell r="B18" t="str">
            <v>Sabirabad</v>
          </cell>
          <cell r="C18" t="str">
            <v>  SABIRABAD</v>
          </cell>
          <cell r="D18">
            <v>0</v>
          </cell>
          <cell r="E18">
            <v>0</v>
          </cell>
          <cell r="F18">
            <v>234517.50000000006</v>
          </cell>
          <cell r="G18">
            <v>0.28560018290687339</v>
          </cell>
          <cell r="H18">
            <v>501395.75</v>
          </cell>
          <cell r="I18">
            <v>0.61060994556367409</v>
          </cell>
          <cell r="J18">
            <v>54847.5</v>
          </cell>
          <cell r="K18">
            <v>6.679440140707936E-2</v>
          </cell>
          <cell r="L18">
            <v>29134.139999999996</v>
          </cell>
          <cell r="M18">
            <v>3.5480148444506074E-2</v>
          </cell>
          <cell r="N18">
            <v>1244.29</v>
          </cell>
          <cell r="O18">
            <v>1.5153216778670819E-3</v>
          </cell>
          <cell r="P18">
            <v>821139.18</v>
          </cell>
          <cell r="Q18">
            <v>0.27856700480422819</v>
          </cell>
        </row>
        <row r="19">
          <cell r="B19" t="str">
            <v>Cəlilabad</v>
          </cell>
          <cell r="C19" t="str">
            <v>  CALILABAD</v>
          </cell>
          <cell r="D19">
            <v>51066.89</v>
          </cell>
          <cell r="E19">
            <v>8.4137237229147691E-2</v>
          </cell>
          <cell r="F19">
            <v>64104.45</v>
          </cell>
          <cell r="G19">
            <v>0.10561777537449482</v>
          </cell>
          <cell r="H19">
            <v>438094.40000000037</v>
          </cell>
          <cell r="I19">
            <v>0.72179943720013395</v>
          </cell>
          <cell r="J19">
            <v>4608.72</v>
          </cell>
          <cell r="K19">
            <v>7.5932755639264021E-3</v>
          </cell>
          <cell r="L19">
            <v>49073.09</v>
          </cell>
          <cell r="M19">
            <v>8.0852274632297258E-2</v>
          </cell>
          <cell r="N19">
            <v>0</v>
          </cell>
          <cell r="O19">
            <v>0</v>
          </cell>
          <cell r="P19">
            <v>606947.55000000028</v>
          </cell>
          <cell r="Q19">
            <v>0.27895405574995735</v>
          </cell>
        </row>
        <row r="20">
          <cell r="B20" t="str">
            <v>Qax</v>
          </cell>
          <cell r="C20" t="str">
            <v>  QAX</v>
          </cell>
          <cell r="D20">
            <v>0</v>
          </cell>
          <cell r="E20">
            <v>0</v>
          </cell>
          <cell r="F20">
            <v>11855.43</v>
          </cell>
          <cell r="G20">
            <v>2.6073559387475888E-2</v>
          </cell>
          <cell r="H20">
            <v>391020.3400000002</v>
          </cell>
          <cell r="I20">
            <v>0.85996813752862766</v>
          </cell>
          <cell r="J20">
            <v>0</v>
          </cell>
          <cell r="K20">
            <v>0</v>
          </cell>
          <cell r="L20">
            <v>49520.189999999988</v>
          </cell>
          <cell r="M20">
            <v>0.10890938707782756</v>
          </cell>
          <cell r="N20">
            <v>2295.6999999999998</v>
          </cell>
          <cell r="O20">
            <v>5.0489160060688135E-3</v>
          </cell>
          <cell r="P20">
            <v>454691.66000000021</v>
          </cell>
          <cell r="Q20">
            <v>0.28206891962786385</v>
          </cell>
        </row>
        <row r="21">
          <cell r="B21" t="str">
            <v>Bərdə</v>
          </cell>
          <cell r="C21" t="str">
            <v>  BARDA</v>
          </cell>
          <cell r="D21">
            <v>0</v>
          </cell>
          <cell r="E21">
            <v>0</v>
          </cell>
          <cell r="F21">
            <v>31481.89</v>
          </cell>
          <cell r="G21">
            <v>5.6631766347762146E-2</v>
          </cell>
          <cell r="H21">
            <v>502977.52999999997</v>
          </cell>
          <cell r="I21">
            <v>0.90479021294892159</v>
          </cell>
          <cell r="J21">
            <v>0</v>
          </cell>
          <cell r="K21">
            <v>0</v>
          </cell>
          <cell r="L21">
            <v>21445.719999999998</v>
          </cell>
          <cell r="M21">
            <v>3.8578020703316403E-2</v>
          </cell>
          <cell r="N21">
            <v>0</v>
          </cell>
          <cell r="O21">
            <v>0</v>
          </cell>
          <cell r="P21">
            <v>555905.1399999999</v>
          </cell>
          <cell r="Q21">
            <v>0.28020524275058878</v>
          </cell>
        </row>
        <row r="22">
          <cell r="B22" t="str">
            <v>Masallı</v>
          </cell>
          <cell r="C22" t="str">
            <v>  MASALLI</v>
          </cell>
          <cell r="D22">
            <v>0</v>
          </cell>
          <cell r="E22">
            <v>0</v>
          </cell>
          <cell r="F22">
            <v>43607.39</v>
          </cell>
          <cell r="G22">
            <v>8.3881964990600438E-2</v>
          </cell>
          <cell r="H22">
            <v>401942.68000000017</v>
          </cell>
          <cell r="I22">
            <v>0.77316578249668533</v>
          </cell>
          <cell r="J22">
            <v>0</v>
          </cell>
          <cell r="K22">
            <v>0</v>
          </cell>
          <cell r="L22">
            <v>70468.62</v>
          </cell>
          <cell r="M22">
            <v>0.13555148142954498</v>
          </cell>
          <cell r="N22">
            <v>3847.41</v>
          </cell>
          <cell r="O22">
            <v>7.4007710831692983E-3</v>
          </cell>
          <cell r="P22">
            <v>519866.10000000015</v>
          </cell>
          <cell r="Q22">
            <v>0.28209423311117998</v>
          </cell>
        </row>
        <row r="23">
          <cell r="B23" t="str">
            <v>Mingəçevir</v>
          </cell>
          <cell r="C23" t="str">
            <v>  MINGACEVIR</v>
          </cell>
          <cell r="D23">
            <v>0</v>
          </cell>
          <cell r="E23">
            <v>0</v>
          </cell>
          <cell r="F23">
            <v>156682.44999999995</v>
          </cell>
          <cell r="G23">
            <v>0.33021453935823675</v>
          </cell>
          <cell r="H23">
            <v>284996.78999999998</v>
          </cell>
          <cell r="I23">
            <v>0.60064215059456982</v>
          </cell>
          <cell r="J23">
            <v>12023.73</v>
          </cell>
          <cell r="K23">
            <v>2.5340492590700571E-2</v>
          </cell>
          <cell r="L23">
            <v>19705.609999999997</v>
          </cell>
          <cell r="M23">
            <v>4.1530362391723287E-2</v>
          </cell>
          <cell r="N23">
            <v>1078.25</v>
          </cell>
          <cell r="O23">
            <v>2.2724550647696593E-3</v>
          </cell>
          <cell r="P23">
            <v>474486.8299999999</v>
          </cell>
          <cell r="Q23">
            <v>0.27785004043210226</v>
          </cell>
        </row>
        <row r="24">
          <cell r="B24" t="str">
            <v>Xaçmaz</v>
          </cell>
          <cell r="C24" t="str">
            <v>  XACMAZ</v>
          </cell>
          <cell r="D24">
            <v>27702.04</v>
          </cell>
          <cell r="E24">
            <v>7.216428404000412E-2</v>
          </cell>
          <cell r="F24">
            <v>17612.41</v>
          </cell>
          <cell r="G24">
            <v>4.5880626764996692E-2</v>
          </cell>
          <cell r="H24">
            <v>314258.93999999994</v>
          </cell>
          <cell r="I24">
            <v>0.81864986868370004</v>
          </cell>
          <cell r="J24">
            <v>0</v>
          </cell>
          <cell r="K24">
            <v>0</v>
          </cell>
          <cell r="L24">
            <v>21053.279999999999</v>
          </cell>
          <cell r="M24">
            <v>5.4844151473817007E-2</v>
          </cell>
          <cell r="N24">
            <v>3247.99</v>
          </cell>
          <cell r="O24">
            <v>8.4610690374821839E-3</v>
          </cell>
          <cell r="P24">
            <v>383874.65999999992</v>
          </cell>
          <cell r="Q24">
            <v>0.2794486231521508</v>
          </cell>
        </row>
        <row r="25">
          <cell r="B25" t="str">
            <v>Quba</v>
          </cell>
          <cell r="C25" t="str">
            <v>  QUBA</v>
          </cell>
          <cell r="D25">
            <v>0</v>
          </cell>
          <cell r="E25">
            <v>0</v>
          </cell>
          <cell r="F25">
            <v>79098.100000000006</v>
          </cell>
          <cell r="G25">
            <v>0.16290426689475732</v>
          </cell>
          <cell r="H25">
            <v>355551.62000000005</v>
          </cell>
          <cell r="I25">
            <v>0.73226633761548421</v>
          </cell>
          <cell r="J25">
            <v>0</v>
          </cell>
          <cell r="K25">
            <v>0</v>
          </cell>
          <cell r="L25">
            <v>41794.910000000003</v>
          </cell>
          <cell r="M25">
            <v>8.6077531236304808E-2</v>
          </cell>
          <cell r="N25">
            <v>9104.9599999999991</v>
          </cell>
          <cell r="O25">
            <v>1.8751864253453487E-2</v>
          </cell>
          <cell r="P25">
            <v>485549.59000000014</v>
          </cell>
          <cell r="Q25">
            <v>0.28065506388338213</v>
          </cell>
        </row>
        <row r="26">
          <cell r="B26" t="str">
            <v>Şirvan</v>
          </cell>
          <cell r="C26" t="str">
            <v>  SIRVAN</v>
          </cell>
          <cell r="D26">
            <v>0</v>
          </cell>
          <cell r="E26">
            <v>0</v>
          </cell>
          <cell r="F26">
            <v>113918.42000000001</v>
          </cell>
          <cell r="G26">
            <v>0.38070509553367454</v>
          </cell>
          <cell r="H26">
            <v>145628.95999999996</v>
          </cell>
          <cell r="I26">
            <v>0.48667886307824182</v>
          </cell>
          <cell r="J26">
            <v>4007.91</v>
          </cell>
          <cell r="K26">
            <v>1.3394074105314744E-2</v>
          </cell>
          <cell r="L26">
            <v>35674.80000000001</v>
          </cell>
          <cell r="M26">
            <v>0.11922196728276897</v>
          </cell>
          <cell r="N26">
            <v>0</v>
          </cell>
          <cell r="O26">
            <v>0</v>
          </cell>
          <cell r="P26">
            <v>299230.08999999997</v>
          </cell>
          <cell r="Q26">
            <v>0.27871132913137181</v>
          </cell>
        </row>
        <row r="27">
          <cell r="B27" t="str">
            <v>Yevlax</v>
          </cell>
          <cell r="C27" t="str">
            <v>  YEVLAX</v>
          </cell>
          <cell r="D27">
            <v>49645.19</v>
          </cell>
          <cell r="E27">
            <v>0.1106960221270791</v>
          </cell>
          <cell r="F27">
            <v>111381.78</v>
          </cell>
          <cell r="G27">
            <v>0.24835276052792737</v>
          </cell>
          <cell r="H27">
            <v>267380.71999999997</v>
          </cell>
          <cell r="I27">
            <v>0.59619032775328962</v>
          </cell>
          <cell r="J27">
            <v>1046.8800000000001</v>
          </cell>
          <cell r="K27">
            <v>2.3342735045307826E-3</v>
          </cell>
          <cell r="L27">
            <v>19027.579999999998</v>
          </cell>
          <cell r="M27">
            <v>4.2426616087173144E-2</v>
          </cell>
          <cell r="N27">
            <v>0</v>
          </cell>
          <cell r="O27">
            <v>0</v>
          </cell>
          <cell r="P27">
            <v>448482.14999999997</v>
          </cell>
          <cell r="Q27">
            <v>0.27617442700896794</v>
          </cell>
        </row>
      </sheetData>
      <sheetData sheetId="28" refreshError="1"/>
      <sheetData sheetId="29" refreshError="1"/>
      <sheetData sheetId="30"/>
      <sheetData sheetId="31">
        <row r="5">
          <cell r="F5" t="str">
            <v>  BARDA</v>
          </cell>
        </row>
      </sheetData>
      <sheetData sheetId="32" refreshError="1"/>
      <sheetData sheetId="33" refreshError="1"/>
      <sheetData sheetId="34">
        <row r="5">
          <cell r="F5" t="str">
            <v>  BARDA</v>
          </cell>
        </row>
      </sheetData>
      <sheetData sheetId="35">
        <row r="5">
          <cell r="F5" t="str">
            <v>  AHMADLI</v>
          </cell>
          <cell r="K5">
            <v>6</v>
          </cell>
          <cell r="L5">
            <v>6.612903225806452</v>
          </cell>
          <cell r="M5">
            <v>0.90731707317073162</v>
          </cell>
          <cell r="N5">
            <v>34000</v>
          </cell>
          <cell r="O5">
            <v>16532.258064516129</v>
          </cell>
          <cell r="P5">
            <v>2.0565853658536586</v>
          </cell>
          <cell r="Q5">
            <v>1.4819512195121951</v>
          </cell>
          <cell r="S5">
            <v>12</v>
          </cell>
          <cell r="T5">
            <v>16</v>
          </cell>
          <cell r="U5">
            <v>0.75</v>
          </cell>
          <cell r="V5">
            <v>68000</v>
          </cell>
          <cell r="W5">
            <v>40000</v>
          </cell>
          <cell r="X5">
            <v>1.7</v>
          </cell>
          <cell r="Y5">
            <v>1.2250000000000001</v>
          </cell>
          <cell r="AA5">
            <v>16</v>
          </cell>
          <cell r="AB5">
            <v>20</v>
          </cell>
          <cell r="AC5">
            <v>0.8</v>
          </cell>
          <cell r="AD5">
            <v>84000</v>
          </cell>
          <cell r="AE5">
            <v>50000</v>
          </cell>
          <cell r="AF5">
            <v>1.68</v>
          </cell>
          <cell r="AG5">
            <v>1.24</v>
          </cell>
          <cell r="AI5">
            <v>18</v>
          </cell>
          <cell r="AJ5">
            <v>24</v>
          </cell>
          <cell r="AK5">
            <v>0.75</v>
          </cell>
          <cell r="AL5">
            <v>84000</v>
          </cell>
          <cell r="AM5">
            <v>60000</v>
          </cell>
          <cell r="AN5">
            <v>1.4</v>
          </cell>
          <cell r="AO5">
            <v>1.075</v>
          </cell>
          <cell r="AQ5">
            <v>13</v>
          </cell>
          <cell r="AR5">
            <v>24</v>
          </cell>
          <cell r="AS5">
            <v>0.54166666666666663</v>
          </cell>
          <cell r="AT5">
            <v>58500</v>
          </cell>
          <cell r="AU5">
            <v>60000</v>
          </cell>
          <cell r="AV5">
            <v>0.97499999999999998</v>
          </cell>
          <cell r="AW5">
            <v>0.7583333333333333</v>
          </cell>
          <cell r="AY5">
            <v>15</v>
          </cell>
          <cell r="AZ5">
            <v>26.333333333333332</v>
          </cell>
          <cell r="BA5">
            <v>0.569620253164557</v>
          </cell>
          <cell r="BB5">
            <v>46000</v>
          </cell>
          <cell r="BC5">
            <v>65833.333333333343</v>
          </cell>
          <cell r="BD5">
            <v>0.69873417721518982</v>
          </cell>
          <cell r="BE5">
            <v>0.63417721518987347</v>
          </cell>
          <cell r="BG5">
            <v>30</v>
          </cell>
          <cell r="BH5">
            <v>32</v>
          </cell>
          <cell r="BI5">
            <v>0.9375</v>
          </cell>
          <cell r="BJ5">
            <v>158200</v>
          </cell>
          <cell r="BK5">
            <v>80000</v>
          </cell>
        </row>
        <row r="6">
          <cell r="F6" t="str">
            <v>Hasanov Zaur Huseyn</v>
          </cell>
          <cell r="G6">
            <v>42865</v>
          </cell>
          <cell r="J6">
            <v>21</v>
          </cell>
          <cell r="K6">
            <v>3</v>
          </cell>
          <cell r="L6">
            <v>3.3870967741935485</v>
          </cell>
          <cell r="M6">
            <v>0.88571428571428568</v>
          </cell>
          <cell r="N6">
            <v>27500</v>
          </cell>
          <cell r="O6">
            <v>8467.7419354838712</v>
          </cell>
          <cell r="P6">
            <v>3.2476190476190476</v>
          </cell>
          <cell r="Q6">
            <v>2.0666666666666664</v>
          </cell>
          <cell r="R6">
            <v>50</v>
          </cell>
          <cell r="S6">
            <v>4</v>
          </cell>
          <cell r="T6">
            <v>8</v>
          </cell>
          <cell r="U6">
            <v>0.5</v>
          </cell>
          <cell r="V6">
            <v>22000</v>
          </cell>
          <cell r="W6">
            <v>20000</v>
          </cell>
          <cell r="X6">
            <v>1.1000000000000001</v>
          </cell>
          <cell r="Y6">
            <v>0.8</v>
          </cell>
          <cell r="Z6">
            <v>81</v>
          </cell>
          <cell r="AA6">
            <v>10</v>
          </cell>
          <cell r="AB6">
            <v>10</v>
          </cell>
          <cell r="AC6">
            <v>1</v>
          </cell>
          <cell r="AD6">
            <v>65000</v>
          </cell>
          <cell r="AE6">
            <v>25000</v>
          </cell>
          <cell r="AF6">
            <v>2.6</v>
          </cell>
          <cell r="AG6">
            <v>1.8</v>
          </cell>
          <cell r="AH6">
            <v>111</v>
          </cell>
          <cell r="AI6">
            <v>9</v>
          </cell>
          <cell r="AJ6">
            <v>12</v>
          </cell>
          <cell r="AK6">
            <v>0.75</v>
          </cell>
          <cell r="AL6">
            <v>36500</v>
          </cell>
          <cell r="AM6">
            <v>30000</v>
          </cell>
          <cell r="AN6">
            <v>1.2166666666666666</v>
          </cell>
          <cell r="AO6">
            <v>0.98333333333333328</v>
          </cell>
          <cell r="AP6">
            <v>140</v>
          </cell>
          <cell r="AQ6">
            <v>7</v>
          </cell>
          <cell r="AR6">
            <v>12</v>
          </cell>
          <cell r="AS6">
            <v>0.58333333333333337</v>
          </cell>
          <cell r="AT6">
            <v>29000</v>
          </cell>
          <cell r="AU6">
            <v>30000</v>
          </cell>
          <cell r="AV6">
            <v>0.96666666666666667</v>
          </cell>
          <cell r="AW6">
            <v>0.77500000000000002</v>
          </cell>
          <cell r="AX6">
            <v>171</v>
          </cell>
          <cell r="AY6">
            <v>9</v>
          </cell>
          <cell r="AZ6">
            <v>12</v>
          </cell>
          <cell r="BA6">
            <v>0.75</v>
          </cell>
          <cell r="BB6">
            <v>32000</v>
          </cell>
          <cell r="BC6">
            <v>30000</v>
          </cell>
          <cell r="BD6">
            <v>1.0666666666666667</v>
          </cell>
          <cell r="BE6">
            <v>0.90833333333333333</v>
          </cell>
          <cell r="BF6">
            <v>200</v>
          </cell>
          <cell r="BG6">
            <v>10</v>
          </cell>
          <cell r="BH6">
            <v>12</v>
          </cell>
          <cell r="BI6">
            <v>0.83333333333333337</v>
          </cell>
          <cell r="BJ6">
            <v>59000</v>
          </cell>
          <cell r="BK6">
            <v>30000</v>
          </cell>
        </row>
        <row r="7">
          <cell r="F7" t="str">
            <v>Xalilova Aida Sahverdi</v>
          </cell>
          <cell r="G7">
            <v>43025</v>
          </cell>
          <cell r="AX7">
            <v>14</v>
          </cell>
          <cell r="AY7">
            <v>0</v>
          </cell>
          <cell r="AZ7">
            <v>2.333333333333333</v>
          </cell>
          <cell r="BA7">
            <v>0</v>
          </cell>
          <cell r="BB7">
            <v>0</v>
          </cell>
          <cell r="BC7">
            <v>5833.3333333333339</v>
          </cell>
          <cell r="BD7">
            <v>0</v>
          </cell>
          <cell r="BE7">
            <v>0</v>
          </cell>
          <cell r="BF7">
            <v>43</v>
          </cell>
          <cell r="BG7">
            <v>8</v>
          </cell>
          <cell r="BH7">
            <v>8</v>
          </cell>
          <cell r="BI7">
            <v>1</v>
          </cell>
          <cell r="BJ7">
            <v>67200</v>
          </cell>
          <cell r="BK7">
            <v>20000</v>
          </cell>
        </row>
        <row r="8">
          <cell r="F8" t="str">
            <v>Mammadov Rasad Asif</v>
          </cell>
          <cell r="G8">
            <v>42866</v>
          </cell>
          <cell r="J8">
            <v>20</v>
          </cell>
          <cell r="K8">
            <v>3</v>
          </cell>
          <cell r="L8">
            <v>3.225806451612903</v>
          </cell>
          <cell r="M8">
            <v>0.93</v>
          </cell>
          <cell r="N8">
            <v>6500</v>
          </cell>
          <cell r="O8">
            <v>8064.5161290322585</v>
          </cell>
          <cell r="P8">
            <v>0.80599999999999994</v>
          </cell>
          <cell r="Q8">
            <v>0.86799999999999999</v>
          </cell>
          <cell r="R8">
            <v>49</v>
          </cell>
          <cell r="S8">
            <v>8</v>
          </cell>
          <cell r="T8">
            <v>8</v>
          </cell>
          <cell r="U8">
            <v>1</v>
          </cell>
          <cell r="V8">
            <v>46000</v>
          </cell>
          <cell r="W8">
            <v>20000</v>
          </cell>
          <cell r="X8">
            <v>2.2999999999999998</v>
          </cell>
          <cell r="Y8">
            <v>1.65</v>
          </cell>
          <cell r="Z8">
            <v>80</v>
          </cell>
          <cell r="AA8">
            <v>6</v>
          </cell>
          <cell r="AB8">
            <v>10</v>
          </cell>
          <cell r="AC8">
            <v>0.6</v>
          </cell>
          <cell r="AD8">
            <v>19000</v>
          </cell>
          <cell r="AE8">
            <v>25000</v>
          </cell>
          <cell r="AF8">
            <v>0.76</v>
          </cell>
          <cell r="AG8">
            <v>0.67999999999999994</v>
          </cell>
          <cell r="AH8">
            <v>110</v>
          </cell>
          <cell r="AI8">
            <v>9</v>
          </cell>
          <cell r="AJ8">
            <v>12</v>
          </cell>
          <cell r="AK8">
            <v>0.75</v>
          </cell>
          <cell r="AL8">
            <v>47500</v>
          </cell>
          <cell r="AM8">
            <v>30000</v>
          </cell>
          <cell r="AN8">
            <v>1.5833333333333333</v>
          </cell>
          <cell r="AO8">
            <v>1.1666666666666665</v>
          </cell>
          <cell r="AP8">
            <v>139</v>
          </cell>
          <cell r="AQ8">
            <v>6</v>
          </cell>
          <cell r="AR8">
            <v>12</v>
          </cell>
          <cell r="AS8">
            <v>0.5</v>
          </cell>
          <cell r="AT8">
            <v>29500</v>
          </cell>
          <cell r="AU8">
            <v>30000</v>
          </cell>
          <cell r="AV8">
            <v>0.98333333333333328</v>
          </cell>
          <cell r="AW8">
            <v>0.7416666666666667</v>
          </cell>
          <cell r="AX8">
            <v>170</v>
          </cell>
          <cell r="AY8">
            <v>6</v>
          </cell>
          <cell r="AZ8">
            <v>12</v>
          </cell>
          <cell r="BA8">
            <v>0.5</v>
          </cell>
          <cell r="BB8">
            <v>14000</v>
          </cell>
          <cell r="BC8">
            <v>30000</v>
          </cell>
          <cell r="BD8">
            <v>0.46666666666666667</v>
          </cell>
          <cell r="BE8">
            <v>0.48333333333333334</v>
          </cell>
          <cell r="BF8">
            <v>199</v>
          </cell>
          <cell r="BG8">
            <v>12</v>
          </cell>
          <cell r="BH8">
            <v>12</v>
          </cell>
          <cell r="BI8">
            <v>1</v>
          </cell>
          <cell r="BJ8">
            <v>32000</v>
          </cell>
          <cell r="BK8">
            <v>30000</v>
          </cell>
        </row>
        <row r="9">
          <cell r="F9" t="str">
            <v>  AZADLIQ</v>
          </cell>
          <cell r="K9">
            <v>0</v>
          </cell>
          <cell r="L9">
            <v>1.129032258064516</v>
          </cell>
          <cell r="M9">
            <v>0</v>
          </cell>
          <cell r="N9">
            <v>0</v>
          </cell>
          <cell r="O9">
            <v>2822.5806451612907</v>
          </cell>
          <cell r="P9">
            <v>0</v>
          </cell>
          <cell r="Q9">
            <v>0</v>
          </cell>
          <cell r="S9">
            <v>4</v>
          </cell>
          <cell r="T9">
            <v>8</v>
          </cell>
          <cell r="U9">
            <v>0.5</v>
          </cell>
          <cell r="V9">
            <v>19500</v>
          </cell>
          <cell r="W9">
            <v>20000</v>
          </cell>
          <cell r="X9">
            <v>0.97499999999999998</v>
          </cell>
          <cell r="Y9">
            <v>0.73750000000000004</v>
          </cell>
          <cell r="AA9">
            <v>3</v>
          </cell>
          <cell r="AB9">
            <v>10</v>
          </cell>
          <cell r="AC9">
            <v>0.3</v>
          </cell>
          <cell r="AD9">
            <v>11800</v>
          </cell>
          <cell r="AE9">
            <v>25000</v>
          </cell>
          <cell r="AF9">
            <v>0.47199999999999998</v>
          </cell>
          <cell r="AG9">
            <v>0.38600000000000001</v>
          </cell>
          <cell r="AI9">
            <v>5</v>
          </cell>
          <cell r="AJ9">
            <v>12</v>
          </cell>
          <cell r="AK9">
            <v>0.41666666666666669</v>
          </cell>
          <cell r="AL9">
            <v>45500</v>
          </cell>
          <cell r="AM9">
            <v>30000</v>
          </cell>
          <cell r="AN9">
            <v>1.5166666666666666</v>
          </cell>
          <cell r="AO9">
            <v>0.96666666666666667</v>
          </cell>
          <cell r="AQ9">
            <v>5</v>
          </cell>
          <cell r="AR9">
            <v>12</v>
          </cell>
          <cell r="AS9">
            <v>0.41666666666666669</v>
          </cell>
          <cell r="AT9">
            <v>11500</v>
          </cell>
          <cell r="AU9">
            <v>30000</v>
          </cell>
          <cell r="AV9">
            <v>0.38333333333333336</v>
          </cell>
          <cell r="AW9">
            <v>0.4</v>
          </cell>
          <cell r="AY9">
            <v>9</v>
          </cell>
          <cell r="AZ9">
            <v>16.333333333333332</v>
          </cell>
          <cell r="BA9">
            <v>0.55102040816326536</v>
          </cell>
          <cell r="BB9">
            <v>28500</v>
          </cell>
          <cell r="BC9">
            <v>40833.333333333336</v>
          </cell>
          <cell r="BD9">
            <v>0.69795918367346932</v>
          </cell>
          <cell r="BE9">
            <v>0.62448979591836729</v>
          </cell>
          <cell r="BG9">
            <v>9</v>
          </cell>
          <cell r="BH9">
            <v>20</v>
          </cell>
          <cell r="BI9">
            <v>0.45</v>
          </cell>
          <cell r="BJ9">
            <v>28600</v>
          </cell>
          <cell r="BK9">
            <v>50000</v>
          </cell>
        </row>
        <row r="10">
          <cell r="F10" t="str">
            <v>Mikayilov Camsid Mammadaga</v>
          </cell>
          <cell r="G10">
            <v>43013</v>
          </cell>
          <cell r="AX10">
            <v>26</v>
          </cell>
          <cell r="AY10">
            <v>3</v>
          </cell>
          <cell r="AZ10">
            <v>4.333333333333333</v>
          </cell>
          <cell r="BA10">
            <v>0.6923076923076924</v>
          </cell>
          <cell r="BB10">
            <v>12000</v>
          </cell>
          <cell r="BC10">
            <v>10833.333333333334</v>
          </cell>
          <cell r="BD10">
            <v>1.1076923076923075</v>
          </cell>
          <cell r="BE10">
            <v>0.89999999999999991</v>
          </cell>
          <cell r="BF10">
            <v>55</v>
          </cell>
          <cell r="BG10">
            <v>1</v>
          </cell>
          <cell r="BH10">
            <v>8</v>
          </cell>
          <cell r="BI10">
            <v>0.125</v>
          </cell>
          <cell r="BJ10">
            <v>1500</v>
          </cell>
          <cell r="BK10">
            <v>20000</v>
          </cell>
        </row>
        <row r="11">
          <cell r="F11" t="str">
            <v>Amirov Elchin Mazahir</v>
          </cell>
          <cell r="G11">
            <v>42879</v>
          </cell>
          <cell r="J11">
            <v>7</v>
          </cell>
          <cell r="K11">
            <v>0</v>
          </cell>
          <cell r="L11">
            <v>1.129032258064516</v>
          </cell>
          <cell r="M11">
            <v>0</v>
          </cell>
          <cell r="N11">
            <v>0</v>
          </cell>
          <cell r="O11">
            <v>2822.5806451612907</v>
          </cell>
          <cell r="P11">
            <v>0</v>
          </cell>
          <cell r="Q11">
            <v>0</v>
          </cell>
          <cell r="R11">
            <v>36</v>
          </cell>
          <cell r="S11">
            <v>4</v>
          </cell>
          <cell r="T11">
            <v>8</v>
          </cell>
          <cell r="U11">
            <v>0.5</v>
          </cell>
          <cell r="V11">
            <v>19500</v>
          </cell>
          <cell r="W11">
            <v>20000</v>
          </cell>
          <cell r="X11">
            <v>0.97499999999999998</v>
          </cell>
          <cell r="Y11">
            <v>0.73750000000000004</v>
          </cell>
          <cell r="Z11">
            <v>67</v>
          </cell>
          <cell r="AA11">
            <v>3</v>
          </cell>
          <cell r="AB11">
            <v>10</v>
          </cell>
          <cell r="AC11">
            <v>0.3</v>
          </cell>
          <cell r="AD11">
            <v>11800</v>
          </cell>
          <cell r="AE11">
            <v>25000</v>
          </cell>
          <cell r="AF11">
            <v>0.47199999999999998</v>
          </cell>
          <cell r="AG11">
            <v>0.38600000000000001</v>
          </cell>
          <cell r="AH11">
            <v>97</v>
          </cell>
          <cell r="AI11">
            <v>5</v>
          </cell>
          <cell r="AJ11">
            <v>12</v>
          </cell>
          <cell r="AK11">
            <v>0.41666666666666669</v>
          </cell>
          <cell r="AL11">
            <v>45500</v>
          </cell>
          <cell r="AM11">
            <v>30000</v>
          </cell>
          <cell r="AN11">
            <v>1.5166666666666666</v>
          </cell>
          <cell r="AO11">
            <v>0.96666666666666667</v>
          </cell>
          <cell r="AP11">
            <v>126</v>
          </cell>
          <cell r="AQ11">
            <v>5</v>
          </cell>
          <cell r="AR11">
            <v>12</v>
          </cell>
          <cell r="AS11">
            <v>0.41666666666666669</v>
          </cell>
          <cell r="AT11">
            <v>11500</v>
          </cell>
          <cell r="AU11">
            <v>30000</v>
          </cell>
          <cell r="AV11">
            <v>0.38333333333333336</v>
          </cell>
          <cell r="AW11">
            <v>0.4</v>
          </cell>
          <cell r="AX11">
            <v>157</v>
          </cell>
          <cell r="AY11">
            <v>6</v>
          </cell>
          <cell r="AZ11">
            <v>12</v>
          </cell>
          <cell r="BA11">
            <v>0.5</v>
          </cell>
          <cell r="BB11">
            <v>16500</v>
          </cell>
          <cell r="BC11">
            <v>30000</v>
          </cell>
          <cell r="BD11">
            <v>0.55000000000000004</v>
          </cell>
          <cell r="BE11">
            <v>0.52500000000000002</v>
          </cell>
          <cell r="BF11">
            <v>186</v>
          </cell>
          <cell r="BG11">
            <v>8</v>
          </cell>
          <cell r="BH11">
            <v>12</v>
          </cell>
          <cell r="BI11">
            <v>0.66666666666666663</v>
          </cell>
          <cell r="BJ11">
            <v>27100</v>
          </cell>
          <cell r="BK11">
            <v>30000</v>
          </cell>
        </row>
        <row r="12">
          <cell r="F12" t="str">
            <v xml:space="preserve">  AGA NEMATULLA</v>
          </cell>
          <cell r="K12">
            <v>3</v>
          </cell>
          <cell r="L12">
            <v>4.5161290322580641</v>
          </cell>
          <cell r="M12">
            <v>0.66428571428571437</v>
          </cell>
          <cell r="N12">
            <v>13500</v>
          </cell>
          <cell r="O12">
            <v>11290.322580645163</v>
          </cell>
          <cell r="P12">
            <v>1.1957142857142855</v>
          </cell>
          <cell r="Q12">
            <v>0.92999999999999994</v>
          </cell>
          <cell r="S12">
            <v>6</v>
          </cell>
          <cell r="T12">
            <v>8</v>
          </cell>
          <cell r="U12">
            <v>0.75</v>
          </cell>
          <cell r="V12">
            <v>32000</v>
          </cell>
          <cell r="W12">
            <v>20000</v>
          </cell>
          <cell r="X12">
            <v>1.6</v>
          </cell>
          <cell r="Y12">
            <v>1.175</v>
          </cell>
          <cell r="AA12">
            <v>9</v>
          </cell>
          <cell r="AB12">
            <v>10</v>
          </cell>
          <cell r="AC12">
            <v>0.9</v>
          </cell>
          <cell r="AD12">
            <v>73500</v>
          </cell>
          <cell r="AE12">
            <v>25000</v>
          </cell>
          <cell r="AF12">
            <v>2.94</v>
          </cell>
          <cell r="AG12">
            <v>1.92</v>
          </cell>
          <cell r="AI12">
            <v>5</v>
          </cell>
          <cell r="AJ12">
            <v>12</v>
          </cell>
          <cell r="AK12">
            <v>0.41666666666666669</v>
          </cell>
          <cell r="AL12">
            <v>25500</v>
          </cell>
          <cell r="AM12">
            <v>30000</v>
          </cell>
          <cell r="AN12">
            <v>0.85</v>
          </cell>
          <cell r="AO12">
            <v>0.6333333333333333</v>
          </cell>
          <cell r="AQ12">
            <v>8</v>
          </cell>
          <cell r="AR12">
            <v>12</v>
          </cell>
          <cell r="AS12">
            <v>0.66666666666666663</v>
          </cell>
          <cell r="AT12">
            <v>29000</v>
          </cell>
          <cell r="AU12">
            <v>30000</v>
          </cell>
          <cell r="AV12">
            <v>0.96666666666666667</v>
          </cell>
          <cell r="AW12">
            <v>0.81666666666666665</v>
          </cell>
          <cell r="AY12">
            <v>10</v>
          </cell>
          <cell r="AZ12">
            <v>12</v>
          </cell>
          <cell r="BA12">
            <v>0.83333333333333337</v>
          </cell>
          <cell r="BB12">
            <v>49000</v>
          </cell>
          <cell r="BC12">
            <v>30000</v>
          </cell>
          <cell r="BD12">
            <v>1.6333333333333333</v>
          </cell>
          <cell r="BE12">
            <v>1.2333333333333334</v>
          </cell>
          <cell r="BG12">
            <v>9</v>
          </cell>
          <cell r="BH12">
            <v>12</v>
          </cell>
          <cell r="BI12">
            <v>0.75</v>
          </cell>
          <cell r="BJ12">
            <v>53000</v>
          </cell>
          <cell r="BK12">
            <v>30000</v>
          </cell>
        </row>
        <row r="13">
          <cell r="F13" t="str">
            <v>Zeynalov Emil Hasanqulu</v>
          </cell>
          <cell r="G13">
            <v>42858</v>
          </cell>
          <cell r="J13">
            <v>28</v>
          </cell>
          <cell r="K13">
            <v>3</v>
          </cell>
          <cell r="L13">
            <v>4.5161290322580641</v>
          </cell>
          <cell r="M13">
            <v>0.66428571428571437</v>
          </cell>
          <cell r="N13">
            <v>13500</v>
          </cell>
          <cell r="O13">
            <v>11290.322580645163</v>
          </cell>
          <cell r="P13">
            <v>1.1957142857142855</v>
          </cell>
          <cell r="Q13">
            <v>0.92999999999999994</v>
          </cell>
          <cell r="R13">
            <v>57</v>
          </cell>
          <cell r="S13">
            <v>6</v>
          </cell>
          <cell r="T13">
            <v>8</v>
          </cell>
          <cell r="U13">
            <v>0.75</v>
          </cell>
          <cell r="V13">
            <v>32000</v>
          </cell>
          <cell r="W13">
            <v>20000</v>
          </cell>
          <cell r="X13">
            <v>1.6</v>
          </cell>
          <cell r="Y13">
            <v>1.175</v>
          </cell>
          <cell r="Z13">
            <v>88</v>
          </cell>
          <cell r="AA13">
            <v>9</v>
          </cell>
          <cell r="AB13">
            <v>10</v>
          </cell>
          <cell r="AC13">
            <v>0.9</v>
          </cell>
          <cell r="AD13">
            <v>73500</v>
          </cell>
          <cell r="AE13">
            <v>25000</v>
          </cell>
          <cell r="AF13">
            <v>2.94</v>
          </cell>
          <cell r="AG13">
            <v>1.92</v>
          </cell>
          <cell r="AH13">
            <v>118</v>
          </cell>
          <cell r="AI13">
            <v>5</v>
          </cell>
          <cell r="AJ13">
            <v>12</v>
          </cell>
          <cell r="AK13">
            <v>0.41666666666666669</v>
          </cell>
          <cell r="AL13">
            <v>25500</v>
          </cell>
          <cell r="AM13">
            <v>30000</v>
          </cell>
          <cell r="AN13">
            <v>0.85</v>
          </cell>
          <cell r="AO13">
            <v>0.6333333333333333</v>
          </cell>
          <cell r="AP13">
            <v>147</v>
          </cell>
          <cell r="AQ13">
            <v>8</v>
          </cell>
          <cell r="AR13">
            <v>12</v>
          </cell>
          <cell r="AS13">
            <v>0.66666666666666663</v>
          </cell>
          <cell r="AT13">
            <v>29000</v>
          </cell>
          <cell r="AU13">
            <v>30000</v>
          </cell>
          <cell r="AV13">
            <v>0.96666666666666667</v>
          </cell>
          <cell r="AW13">
            <v>0.81666666666666665</v>
          </cell>
          <cell r="AX13">
            <v>178</v>
          </cell>
          <cell r="AY13">
            <v>10</v>
          </cell>
          <cell r="AZ13">
            <v>12</v>
          </cell>
          <cell r="BA13">
            <v>0.83333333333333337</v>
          </cell>
          <cell r="BB13">
            <v>49000</v>
          </cell>
          <cell r="BC13">
            <v>30000</v>
          </cell>
          <cell r="BD13">
            <v>1.6333333333333333</v>
          </cell>
          <cell r="BE13">
            <v>1.2333333333333334</v>
          </cell>
          <cell r="BF13">
            <v>207</v>
          </cell>
          <cell r="BG13">
            <v>9</v>
          </cell>
          <cell r="BH13">
            <v>12</v>
          </cell>
          <cell r="BI13">
            <v>0.75</v>
          </cell>
          <cell r="BJ13">
            <v>53000</v>
          </cell>
          <cell r="BK13">
            <v>30000</v>
          </cell>
        </row>
        <row r="14">
          <cell r="F14" t="str">
            <v>  AZNEFT</v>
          </cell>
          <cell r="K14">
            <v>3</v>
          </cell>
          <cell r="L14">
            <v>7.903225806451613</v>
          </cell>
          <cell r="M14">
            <v>0.37959183673469388</v>
          </cell>
          <cell r="N14">
            <v>15500</v>
          </cell>
          <cell r="O14">
            <v>19758.064516129034</v>
          </cell>
          <cell r="P14">
            <v>0.78448979591836732</v>
          </cell>
          <cell r="Q14">
            <v>0.5820408163265306</v>
          </cell>
          <cell r="S14">
            <v>6</v>
          </cell>
          <cell r="T14">
            <v>16</v>
          </cell>
          <cell r="U14">
            <v>0.375</v>
          </cell>
          <cell r="V14">
            <v>25000</v>
          </cell>
          <cell r="W14">
            <v>40000</v>
          </cell>
          <cell r="X14">
            <v>0.625</v>
          </cell>
          <cell r="Y14">
            <v>0.5</v>
          </cell>
          <cell r="AA14">
            <v>6</v>
          </cell>
          <cell r="AB14">
            <v>20</v>
          </cell>
          <cell r="AC14">
            <v>0.3</v>
          </cell>
          <cell r="AD14">
            <v>22000</v>
          </cell>
          <cell r="AE14">
            <v>50000</v>
          </cell>
          <cell r="AF14">
            <v>0.44</v>
          </cell>
          <cell r="AG14">
            <v>0.37</v>
          </cell>
          <cell r="AI14">
            <v>11</v>
          </cell>
          <cell r="AJ14">
            <v>24</v>
          </cell>
          <cell r="AK14">
            <v>0.45833333333333331</v>
          </cell>
          <cell r="AL14">
            <v>56500</v>
          </cell>
          <cell r="AM14">
            <v>60000</v>
          </cell>
          <cell r="AN14">
            <v>0.94166666666666665</v>
          </cell>
          <cell r="AO14">
            <v>0.7</v>
          </cell>
          <cell r="AQ14">
            <v>15</v>
          </cell>
          <cell r="AR14">
            <v>24</v>
          </cell>
          <cell r="AS14">
            <v>0.625</v>
          </cell>
          <cell r="AT14">
            <v>129500</v>
          </cell>
          <cell r="AU14">
            <v>60000</v>
          </cell>
          <cell r="AV14">
            <v>2.1583333333333332</v>
          </cell>
          <cell r="AW14">
            <v>1.3916666666666666</v>
          </cell>
          <cell r="AY14">
            <v>7</v>
          </cell>
          <cell r="AZ14">
            <v>24</v>
          </cell>
          <cell r="BA14">
            <v>0.29166666666666669</v>
          </cell>
          <cell r="BB14">
            <v>26100</v>
          </cell>
          <cell r="BC14">
            <v>60000</v>
          </cell>
          <cell r="BD14">
            <v>0.435</v>
          </cell>
          <cell r="BE14">
            <v>0.36333333333333334</v>
          </cell>
          <cell r="BG14">
            <v>9</v>
          </cell>
          <cell r="BH14">
            <v>24</v>
          </cell>
          <cell r="BI14">
            <v>0.375</v>
          </cell>
          <cell r="BJ14">
            <v>90000</v>
          </cell>
          <cell r="BK14">
            <v>60000</v>
          </cell>
        </row>
        <row r="15">
          <cell r="F15" t="str">
            <v>Asgarov Huseyn Asgar</v>
          </cell>
          <cell r="G15">
            <v>42866</v>
          </cell>
          <cell r="J15">
            <v>20</v>
          </cell>
          <cell r="K15">
            <v>2</v>
          </cell>
          <cell r="L15">
            <v>3.225806451612903</v>
          </cell>
          <cell r="M15">
            <v>0.62</v>
          </cell>
          <cell r="N15">
            <v>14000</v>
          </cell>
          <cell r="O15">
            <v>8064.5161290322585</v>
          </cell>
          <cell r="P15">
            <v>1.736</v>
          </cell>
          <cell r="Q15">
            <v>1.1779999999999999</v>
          </cell>
          <cell r="R15">
            <v>49</v>
          </cell>
          <cell r="S15">
            <v>2</v>
          </cell>
          <cell r="T15">
            <v>8</v>
          </cell>
          <cell r="U15">
            <v>0.25</v>
          </cell>
          <cell r="V15">
            <v>5500</v>
          </cell>
          <cell r="W15">
            <v>20000</v>
          </cell>
          <cell r="X15">
            <v>0.27500000000000002</v>
          </cell>
          <cell r="Y15">
            <v>0.26250000000000001</v>
          </cell>
          <cell r="Z15">
            <v>80</v>
          </cell>
          <cell r="AA15">
            <v>3</v>
          </cell>
          <cell r="AB15">
            <v>10</v>
          </cell>
          <cell r="AC15">
            <v>0.3</v>
          </cell>
          <cell r="AD15">
            <v>12500</v>
          </cell>
          <cell r="AE15">
            <v>25000</v>
          </cell>
          <cell r="AF15">
            <v>0.5</v>
          </cell>
          <cell r="AG15">
            <v>0.4</v>
          </cell>
          <cell r="AH15">
            <v>110</v>
          </cell>
          <cell r="AI15">
            <v>5</v>
          </cell>
          <cell r="AJ15">
            <v>12</v>
          </cell>
          <cell r="AK15">
            <v>0.41666666666666669</v>
          </cell>
          <cell r="AL15">
            <v>13000</v>
          </cell>
          <cell r="AM15">
            <v>30000</v>
          </cell>
          <cell r="AN15">
            <v>0.43333333333333335</v>
          </cell>
          <cell r="AO15">
            <v>0.42500000000000004</v>
          </cell>
          <cell r="AP15">
            <v>139</v>
          </cell>
          <cell r="AQ15">
            <v>5</v>
          </cell>
          <cell r="AR15">
            <v>12</v>
          </cell>
          <cell r="AS15">
            <v>0.41666666666666669</v>
          </cell>
          <cell r="AT15">
            <v>43500</v>
          </cell>
          <cell r="AU15">
            <v>30000</v>
          </cell>
          <cell r="AV15">
            <v>1.45</v>
          </cell>
          <cell r="AW15">
            <v>0.93333333333333335</v>
          </cell>
          <cell r="AX15">
            <v>170</v>
          </cell>
          <cell r="AY15">
            <v>4</v>
          </cell>
          <cell r="AZ15">
            <v>12</v>
          </cell>
          <cell r="BA15">
            <v>0.33333333333333331</v>
          </cell>
          <cell r="BB15">
            <v>17500</v>
          </cell>
          <cell r="BC15">
            <v>30000</v>
          </cell>
          <cell r="BD15">
            <v>0.58333333333333337</v>
          </cell>
          <cell r="BE15">
            <v>0.45833333333333337</v>
          </cell>
          <cell r="BF15">
            <v>199</v>
          </cell>
          <cell r="BG15">
            <v>4</v>
          </cell>
          <cell r="BH15">
            <v>12</v>
          </cell>
          <cell r="BI15">
            <v>0.33333333333333331</v>
          </cell>
          <cell r="BJ15">
            <v>31000</v>
          </cell>
          <cell r="BK15">
            <v>30000</v>
          </cell>
        </row>
        <row r="16">
          <cell r="F16" t="str">
            <v>Ibrahimov Anar Etibar</v>
          </cell>
          <cell r="G16">
            <v>42857</v>
          </cell>
          <cell r="J16">
            <v>29</v>
          </cell>
          <cell r="K16">
            <v>1</v>
          </cell>
          <cell r="L16">
            <v>4.67741935483871</v>
          </cell>
          <cell r="M16">
            <v>0.21379310344827585</v>
          </cell>
          <cell r="N16">
            <v>1500</v>
          </cell>
          <cell r="O16">
            <v>11693.548387096775</v>
          </cell>
          <cell r="P16">
            <v>0.12827586206896552</v>
          </cell>
          <cell r="Q16">
            <v>0.17103448275862068</v>
          </cell>
          <cell r="R16">
            <v>58</v>
          </cell>
          <cell r="S16">
            <v>4</v>
          </cell>
          <cell r="T16">
            <v>8</v>
          </cell>
          <cell r="U16">
            <v>0.5</v>
          </cell>
          <cell r="V16">
            <v>19500</v>
          </cell>
          <cell r="W16">
            <v>20000</v>
          </cell>
          <cell r="X16">
            <v>0.97499999999999998</v>
          </cell>
          <cell r="Y16">
            <v>0.73750000000000004</v>
          </cell>
          <cell r="Z16">
            <v>89</v>
          </cell>
          <cell r="AA16">
            <v>3</v>
          </cell>
          <cell r="AB16">
            <v>10</v>
          </cell>
          <cell r="AC16">
            <v>0.3</v>
          </cell>
          <cell r="AD16">
            <v>9500</v>
          </cell>
          <cell r="AE16">
            <v>25000</v>
          </cell>
          <cell r="AF16">
            <v>0.38</v>
          </cell>
          <cell r="AG16">
            <v>0.33999999999999997</v>
          </cell>
          <cell r="AH16">
            <v>119</v>
          </cell>
          <cell r="AI16">
            <v>6</v>
          </cell>
          <cell r="AJ16">
            <v>12</v>
          </cell>
          <cell r="AK16">
            <v>0.5</v>
          </cell>
          <cell r="AL16">
            <v>43500</v>
          </cell>
          <cell r="AM16">
            <v>30000</v>
          </cell>
          <cell r="AN16">
            <v>1.45</v>
          </cell>
          <cell r="AO16">
            <v>0.97499999999999998</v>
          </cell>
          <cell r="AP16">
            <v>148</v>
          </cell>
          <cell r="AQ16">
            <v>10</v>
          </cell>
          <cell r="AR16">
            <v>12</v>
          </cell>
          <cell r="AS16">
            <v>0.83333333333333337</v>
          </cell>
          <cell r="AT16">
            <v>86000</v>
          </cell>
          <cell r="AU16">
            <v>30000</v>
          </cell>
          <cell r="AV16">
            <v>2.8666666666666667</v>
          </cell>
          <cell r="AW16">
            <v>1.85</v>
          </cell>
          <cell r="AX16">
            <v>179</v>
          </cell>
          <cell r="AY16">
            <v>3</v>
          </cell>
          <cell r="AZ16">
            <v>12</v>
          </cell>
          <cell r="BA16">
            <v>0.25</v>
          </cell>
          <cell r="BB16">
            <v>8600</v>
          </cell>
          <cell r="BC16">
            <v>30000</v>
          </cell>
          <cell r="BD16">
            <v>0.28666666666666668</v>
          </cell>
          <cell r="BE16">
            <v>0.26833333333333331</v>
          </cell>
          <cell r="BF16">
            <v>208</v>
          </cell>
          <cell r="BG16">
            <v>5</v>
          </cell>
          <cell r="BH16">
            <v>12</v>
          </cell>
          <cell r="BI16">
            <v>0.41666666666666669</v>
          </cell>
          <cell r="BJ16">
            <v>59000</v>
          </cell>
          <cell r="BK16">
            <v>30000</v>
          </cell>
        </row>
        <row r="17">
          <cell r="F17" t="str">
            <v>  BAKIXANOV</v>
          </cell>
          <cell r="H17">
            <v>1</v>
          </cell>
          <cell r="I17">
            <v>20000</v>
          </cell>
          <cell r="K17">
            <v>13</v>
          </cell>
          <cell r="L17">
            <v>13.870967741935484</v>
          </cell>
          <cell r="M17">
            <v>0.93720930232558142</v>
          </cell>
          <cell r="N17">
            <v>83000</v>
          </cell>
          <cell r="O17">
            <v>34677.419354838712</v>
          </cell>
          <cell r="P17">
            <v>2.3934883720930231</v>
          </cell>
          <cell r="Q17">
            <v>1.6653488372093022</v>
          </cell>
          <cell r="S17">
            <v>18</v>
          </cell>
          <cell r="T17">
            <v>24</v>
          </cell>
          <cell r="U17">
            <v>0.75</v>
          </cell>
          <cell r="V17">
            <v>116000</v>
          </cell>
          <cell r="W17">
            <v>60000</v>
          </cell>
          <cell r="X17">
            <v>1.9333333333333333</v>
          </cell>
          <cell r="Y17">
            <v>1.3416666666666668</v>
          </cell>
          <cell r="AA17">
            <v>43</v>
          </cell>
          <cell r="AB17">
            <v>30</v>
          </cell>
          <cell r="AC17">
            <v>1.4333333333333333</v>
          </cell>
          <cell r="AD17">
            <v>165600</v>
          </cell>
          <cell r="AE17">
            <v>75000</v>
          </cell>
          <cell r="AF17">
            <v>2.2080000000000002</v>
          </cell>
          <cell r="AG17">
            <v>1.8206666666666669</v>
          </cell>
          <cell r="AI17">
            <v>52</v>
          </cell>
          <cell r="AJ17">
            <v>40</v>
          </cell>
          <cell r="AK17">
            <v>1.3</v>
          </cell>
          <cell r="AL17">
            <v>257800</v>
          </cell>
          <cell r="AM17">
            <v>100000</v>
          </cell>
          <cell r="AN17">
            <v>2.5779999999999998</v>
          </cell>
          <cell r="AO17">
            <v>1.9390000000000001</v>
          </cell>
          <cell r="AQ17">
            <v>33</v>
          </cell>
          <cell r="AR17">
            <v>46</v>
          </cell>
          <cell r="AS17">
            <v>0.71739130434782605</v>
          </cell>
          <cell r="AT17">
            <v>130200</v>
          </cell>
          <cell r="AU17">
            <v>115000</v>
          </cell>
          <cell r="AV17">
            <v>1.1321739130434783</v>
          </cell>
          <cell r="AW17">
            <v>0.9247826086956521</v>
          </cell>
          <cell r="AY17">
            <v>41</v>
          </cell>
          <cell r="AZ17">
            <v>54</v>
          </cell>
          <cell r="BA17">
            <v>0.7592592592592593</v>
          </cell>
          <cell r="BB17">
            <v>177400</v>
          </cell>
          <cell r="BC17">
            <v>135000</v>
          </cell>
          <cell r="BD17">
            <v>1.3140740740740742</v>
          </cell>
          <cell r="BE17">
            <v>1.0366666666666666</v>
          </cell>
          <cell r="BG17">
            <v>30</v>
          </cell>
          <cell r="BH17">
            <v>58</v>
          </cell>
          <cell r="BI17">
            <v>0.51724137931034486</v>
          </cell>
          <cell r="BJ17">
            <v>84400</v>
          </cell>
          <cell r="BK17">
            <v>145000</v>
          </cell>
        </row>
        <row r="18">
          <cell r="F18" t="str">
            <v>Ahmadov Agasif Shukur</v>
          </cell>
          <cell r="G18">
            <v>42857</v>
          </cell>
          <cell r="J18">
            <v>29</v>
          </cell>
          <cell r="K18">
            <v>6</v>
          </cell>
          <cell r="L18">
            <v>4.67741935483871</v>
          </cell>
          <cell r="M18">
            <v>1.2827586206896551</v>
          </cell>
          <cell r="N18">
            <v>31000</v>
          </cell>
          <cell r="O18">
            <v>11693.548387096775</v>
          </cell>
          <cell r="P18">
            <v>2.6510344827586207</v>
          </cell>
          <cell r="Q18">
            <v>1.9668965517241379</v>
          </cell>
          <cell r="R18">
            <v>58</v>
          </cell>
          <cell r="S18">
            <v>4</v>
          </cell>
          <cell r="T18">
            <v>8</v>
          </cell>
          <cell r="U18">
            <v>0.5</v>
          </cell>
          <cell r="V18">
            <v>32000</v>
          </cell>
          <cell r="W18">
            <v>20000</v>
          </cell>
          <cell r="X18">
            <v>1.6</v>
          </cell>
          <cell r="Y18">
            <v>1.05</v>
          </cell>
          <cell r="Z18">
            <v>89</v>
          </cell>
          <cell r="AA18">
            <v>15</v>
          </cell>
          <cell r="AB18">
            <v>10</v>
          </cell>
          <cell r="AC18">
            <v>1.5</v>
          </cell>
          <cell r="AD18">
            <v>42000</v>
          </cell>
          <cell r="AE18">
            <v>25000</v>
          </cell>
          <cell r="AF18">
            <v>1.68</v>
          </cell>
          <cell r="AG18">
            <v>1.5899999999999999</v>
          </cell>
          <cell r="AH18">
            <v>119</v>
          </cell>
          <cell r="AI18">
            <v>14</v>
          </cell>
          <cell r="AJ18">
            <v>12</v>
          </cell>
          <cell r="AK18">
            <v>1.1666666666666667</v>
          </cell>
          <cell r="AL18">
            <v>70600</v>
          </cell>
          <cell r="AM18">
            <v>30000</v>
          </cell>
          <cell r="AN18">
            <v>2.3533333333333335</v>
          </cell>
          <cell r="AO18">
            <v>1.7600000000000002</v>
          </cell>
          <cell r="AP18">
            <v>148</v>
          </cell>
          <cell r="AQ18">
            <v>7</v>
          </cell>
          <cell r="AR18">
            <v>12</v>
          </cell>
          <cell r="AS18">
            <v>0.58333333333333337</v>
          </cell>
          <cell r="AT18">
            <v>52000</v>
          </cell>
          <cell r="AU18">
            <v>30000</v>
          </cell>
          <cell r="AV18">
            <v>1.7333333333333334</v>
          </cell>
          <cell r="AW18">
            <v>1.1583333333333334</v>
          </cell>
          <cell r="AX18">
            <v>179</v>
          </cell>
          <cell r="AY18">
            <v>10</v>
          </cell>
          <cell r="AZ18">
            <v>12</v>
          </cell>
          <cell r="BA18">
            <v>0.83333333333333337</v>
          </cell>
          <cell r="BB18">
            <v>16900</v>
          </cell>
          <cell r="BC18">
            <v>30000</v>
          </cell>
          <cell r="BD18">
            <v>0.56333333333333335</v>
          </cell>
          <cell r="BE18">
            <v>0.69833333333333336</v>
          </cell>
          <cell r="BF18">
            <v>208</v>
          </cell>
          <cell r="BG18">
            <v>7</v>
          </cell>
          <cell r="BH18">
            <v>12</v>
          </cell>
          <cell r="BI18">
            <v>0.58333333333333337</v>
          </cell>
          <cell r="BJ18">
            <v>12800</v>
          </cell>
          <cell r="BK18">
            <v>30000</v>
          </cell>
        </row>
        <row r="19">
          <cell r="F19" t="str">
            <v>Aliyev Vusal Avazaga</v>
          </cell>
          <cell r="G19">
            <v>42954</v>
          </cell>
          <cell r="AH19">
            <v>24</v>
          </cell>
          <cell r="AI19">
            <v>8</v>
          </cell>
          <cell r="AJ19">
            <v>4</v>
          </cell>
          <cell r="AK19">
            <v>2</v>
          </cell>
          <cell r="AL19">
            <v>39700</v>
          </cell>
          <cell r="AM19">
            <v>10000</v>
          </cell>
          <cell r="AN19">
            <v>3.97</v>
          </cell>
          <cell r="AO19">
            <v>2.9850000000000003</v>
          </cell>
          <cell r="AP19">
            <v>53</v>
          </cell>
          <cell r="AQ19">
            <v>10</v>
          </cell>
          <cell r="AR19">
            <v>8</v>
          </cell>
          <cell r="AS19">
            <v>1.25</v>
          </cell>
          <cell r="AT19">
            <v>18500</v>
          </cell>
          <cell r="AU19">
            <v>20000</v>
          </cell>
          <cell r="AV19">
            <v>0.92500000000000004</v>
          </cell>
          <cell r="AW19">
            <v>1.0874999999999999</v>
          </cell>
          <cell r="AX19">
            <v>84</v>
          </cell>
          <cell r="AY19">
            <v>11</v>
          </cell>
          <cell r="AZ19">
            <v>10</v>
          </cell>
          <cell r="BA19">
            <v>1.1000000000000001</v>
          </cell>
          <cell r="BB19">
            <v>38100</v>
          </cell>
          <cell r="BC19">
            <v>25000</v>
          </cell>
          <cell r="BD19">
            <v>1.524</v>
          </cell>
          <cell r="BE19">
            <v>1.3120000000000001</v>
          </cell>
          <cell r="BF19">
            <v>113</v>
          </cell>
          <cell r="BG19">
            <v>8</v>
          </cell>
          <cell r="BH19">
            <v>12</v>
          </cell>
          <cell r="BI19">
            <v>0.66666666666666663</v>
          </cell>
          <cell r="BJ19">
            <v>22000</v>
          </cell>
          <cell r="BK19">
            <v>30000</v>
          </cell>
        </row>
        <row r="20">
          <cell r="F20" t="str">
            <v>Aliyev Subhan Akif</v>
          </cell>
          <cell r="G20">
            <v>42996</v>
          </cell>
          <cell r="AP20">
            <v>12</v>
          </cell>
          <cell r="AQ20">
            <v>1</v>
          </cell>
          <cell r="AR20">
            <v>2</v>
          </cell>
          <cell r="AS20">
            <v>0.5</v>
          </cell>
          <cell r="AT20">
            <v>4000</v>
          </cell>
          <cell r="AU20">
            <v>5000</v>
          </cell>
          <cell r="AV20">
            <v>0.8</v>
          </cell>
          <cell r="AW20">
            <v>0.65</v>
          </cell>
          <cell r="AX20">
            <v>43</v>
          </cell>
          <cell r="AY20">
            <v>4</v>
          </cell>
          <cell r="AZ20">
            <v>8</v>
          </cell>
          <cell r="BA20">
            <v>0.5</v>
          </cell>
          <cell r="BB20">
            <v>14500</v>
          </cell>
          <cell r="BC20">
            <v>20000</v>
          </cell>
          <cell r="BD20">
            <v>0.72499999999999998</v>
          </cell>
          <cell r="BE20">
            <v>0.61250000000000004</v>
          </cell>
          <cell r="BF20">
            <v>72</v>
          </cell>
          <cell r="BG20">
            <v>2</v>
          </cell>
          <cell r="BH20">
            <v>10</v>
          </cell>
          <cell r="BI20">
            <v>0.2</v>
          </cell>
          <cell r="BJ20">
            <v>6500</v>
          </cell>
          <cell r="BK20">
            <v>25000</v>
          </cell>
        </row>
        <row r="21">
          <cell r="F21" t="str">
            <v>Mehtiyev Nizami Telman</v>
          </cell>
          <cell r="G21">
            <v>42860</v>
          </cell>
          <cell r="J21">
            <v>26</v>
          </cell>
          <cell r="K21">
            <v>4</v>
          </cell>
          <cell r="L21">
            <v>4.193548387096774</v>
          </cell>
          <cell r="M21">
            <v>0.9538461538461539</v>
          </cell>
          <cell r="N21">
            <v>18500</v>
          </cell>
          <cell r="O21">
            <v>10483.870967741936</v>
          </cell>
          <cell r="P21">
            <v>1.7646153846153847</v>
          </cell>
          <cell r="Q21">
            <v>1.3592307692307692</v>
          </cell>
          <cell r="R21">
            <v>55</v>
          </cell>
          <cell r="S21">
            <v>5</v>
          </cell>
          <cell r="T21">
            <v>8</v>
          </cell>
          <cell r="U21">
            <v>0.625</v>
          </cell>
          <cell r="V21">
            <v>19000</v>
          </cell>
          <cell r="W21">
            <v>20000</v>
          </cell>
          <cell r="X21">
            <v>0.95</v>
          </cell>
          <cell r="Y21">
            <v>0.78749999999999998</v>
          </cell>
          <cell r="Z21">
            <v>86</v>
          </cell>
          <cell r="AA21">
            <v>11</v>
          </cell>
          <cell r="AB21">
            <v>10</v>
          </cell>
          <cell r="AC21">
            <v>1.1000000000000001</v>
          </cell>
          <cell r="AD21">
            <v>37200</v>
          </cell>
          <cell r="AE21">
            <v>25000</v>
          </cell>
          <cell r="AF21">
            <v>1.488</v>
          </cell>
          <cell r="AG21">
            <v>1.294</v>
          </cell>
          <cell r="AH21">
            <v>116</v>
          </cell>
          <cell r="AI21">
            <v>9</v>
          </cell>
          <cell r="AJ21">
            <v>12</v>
          </cell>
          <cell r="AK21">
            <v>0.75</v>
          </cell>
          <cell r="AL21">
            <v>25500</v>
          </cell>
          <cell r="AM21">
            <v>30000</v>
          </cell>
          <cell r="AN21">
            <v>0.85</v>
          </cell>
          <cell r="AO21">
            <v>0.8</v>
          </cell>
          <cell r="AP21">
            <v>145</v>
          </cell>
          <cell r="AQ21">
            <v>8</v>
          </cell>
          <cell r="AR21">
            <v>12</v>
          </cell>
          <cell r="AS21">
            <v>0.66666666666666663</v>
          </cell>
          <cell r="AT21">
            <v>25000</v>
          </cell>
          <cell r="AU21">
            <v>30000</v>
          </cell>
          <cell r="AV21">
            <v>0.83333333333333337</v>
          </cell>
          <cell r="AW21">
            <v>0.75</v>
          </cell>
          <cell r="AX21">
            <v>176</v>
          </cell>
          <cell r="AY21">
            <v>7</v>
          </cell>
          <cell r="AZ21">
            <v>12</v>
          </cell>
          <cell r="BA21">
            <v>0.58333333333333337</v>
          </cell>
          <cell r="BB21">
            <v>27500</v>
          </cell>
          <cell r="BC21">
            <v>30000</v>
          </cell>
          <cell r="BD21">
            <v>0.91666666666666663</v>
          </cell>
          <cell r="BE21">
            <v>0.75</v>
          </cell>
          <cell r="BF21">
            <v>205</v>
          </cell>
          <cell r="BG21">
            <v>4</v>
          </cell>
          <cell r="BH21">
            <v>12</v>
          </cell>
          <cell r="BI21">
            <v>0.33333333333333331</v>
          </cell>
          <cell r="BJ21">
            <v>8100</v>
          </cell>
          <cell r="BK21">
            <v>30000</v>
          </cell>
        </row>
        <row r="22">
          <cell r="F22" t="str">
            <v>Valiyev Niyazi Nazim</v>
          </cell>
          <cell r="G22">
            <v>42046</v>
          </cell>
          <cell r="H22">
            <v>1</v>
          </cell>
          <cell r="I22">
            <v>20000</v>
          </cell>
          <cell r="J22">
            <v>830</v>
          </cell>
          <cell r="K22">
            <v>3</v>
          </cell>
          <cell r="L22">
            <v>5</v>
          </cell>
          <cell r="M22">
            <v>0.6</v>
          </cell>
          <cell r="N22">
            <v>33500</v>
          </cell>
          <cell r="O22">
            <v>12500</v>
          </cell>
          <cell r="P22">
            <v>2.68</v>
          </cell>
          <cell r="Q22">
            <v>1.6400000000000001</v>
          </cell>
          <cell r="R22">
            <v>859</v>
          </cell>
          <cell r="S22">
            <v>9</v>
          </cell>
          <cell r="T22">
            <v>8</v>
          </cell>
          <cell r="U22">
            <v>1.125</v>
          </cell>
          <cell r="V22">
            <v>65000</v>
          </cell>
          <cell r="W22">
            <v>20000</v>
          </cell>
          <cell r="X22">
            <v>3.25</v>
          </cell>
          <cell r="Y22">
            <v>2.1875</v>
          </cell>
          <cell r="Z22">
            <v>890</v>
          </cell>
          <cell r="AA22">
            <v>17</v>
          </cell>
          <cell r="AB22">
            <v>10</v>
          </cell>
          <cell r="AC22">
            <v>1.7</v>
          </cell>
          <cell r="AD22">
            <v>86400</v>
          </cell>
          <cell r="AE22">
            <v>25000</v>
          </cell>
          <cell r="AF22">
            <v>3.456</v>
          </cell>
          <cell r="AG22">
            <v>2.5779999999999998</v>
          </cell>
          <cell r="AH22">
            <v>920</v>
          </cell>
          <cell r="AI22">
            <v>21</v>
          </cell>
          <cell r="AJ22">
            <v>12</v>
          </cell>
          <cell r="AK22">
            <v>1.75</v>
          </cell>
          <cell r="AL22">
            <v>122000</v>
          </cell>
          <cell r="AM22">
            <v>30000</v>
          </cell>
          <cell r="AN22">
            <v>4.0666666666666664</v>
          </cell>
          <cell r="AO22">
            <v>2.9083333333333332</v>
          </cell>
          <cell r="AP22">
            <v>949</v>
          </cell>
          <cell r="AQ22">
            <v>7</v>
          </cell>
          <cell r="AR22">
            <v>12</v>
          </cell>
          <cell r="AS22">
            <v>0.58333333333333337</v>
          </cell>
          <cell r="AT22">
            <v>30700</v>
          </cell>
          <cell r="AU22">
            <v>30000</v>
          </cell>
          <cell r="AV22">
            <v>1.0233333333333334</v>
          </cell>
          <cell r="AW22">
            <v>0.80333333333333345</v>
          </cell>
          <cell r="AX22">
            <v>980</v>
          </cell>
          <cell r="AY22">
            <v>9</v>
          </cell>
          <cell r="AZ22">
            <v>12</v>
          </cell>
          <cell r="BA22">
            <v>0.75</v>
          </cell>
          <cell r="BB22">
            <v>80400</v>
          </cell>
          <cell r="BC22">
            <v>30000</v>
          </cell>
          <cell r="BD22">
            <v>2.68</v>
          </cell>
          <cell r="BE22">
            <v>1.7150000000000001</v>
          </cell>
          <cell r="BF22">
            <v>1009</v>
          </cell>
          <cell r="BG22">
            <v>9</v>
          </cell>
          <cell r="BH22">
            <v>12</v>
          </cell>
          <cell r="BI22">
            <v>0.75</v>
          </cell>
          <cell r="BJ22">
            <v>35000</v>
          </cell>
          <cell r="BK22">
            <v>30000</v>
          </cell>
        </row>
        <row r="23">
          <cell r="F23" t="str">
            <v>  MEMAR</v>
          </cell>
          <cell r="K23">
            <v>6</v>
          </cell>
          <cell r="L23">
            <v>4.5161290322580641</v>
          </cell>
          <cell r="M23">
            <v>1.3285714285714287</v>
          </cell>
          <cell r="N23">
            <v>33000</v>
          </cell>
          <cell r="O23">
            <v>11290.322580645163</v>
          </cell>
          <cell r="P23">
            <v>2.9228571428571426</v>
          </cell>
          <cell r="Q23">
            <v>2.1257142857142854</v>
          </cell>
          <cell r="S23">
            <v>4</v>
          </cell>
          <cell r="T23">
            <v>8</v>
          </cell>
          <cell r="U23">
            <v>0.5</v>
          </cell>
          <cell r="V23">
            <v>21500</v>
          </cell>
          <cell r="W23">
            <v>20000</v>
          </cell>
          <cell r="X23">
            <v>1.075</v>
          </cell>
          <cell r="Y23">
            <v>0.78749999999999998</v>
          </cell>
          <cell r="AA23">
            <v>11</v>
          </cell>
          <cell r="AB23">
            <v>10</v>
          </cell>
          <cell r="AC23">
            <v>1.1000000000000001</v>
          </cell>
          <cell r="AD23">
            <v>47300</v>
          </cell>
          <cell r="AE23">
            <v>25000</v>
          </cell>
          <cell r="AF23">
            <v>1.8919999999999999</v>
          </cell>
          <cell r="AG23">
            <v>1.496</v>
          </cell>
          <cell r="AI23">
            <v>14</v>
          </cell>
          <cell r="AJ23">
            <v>12</v>
          </cell>
          <cell r="AK23">
            <v>1.1666666666666667</v>
          </cell>
          <cell r="AL23">
            <v>130000</v>
          </cell>
          <cell r="AM23">
            <v>30000</v>
          </cell>
          <cell r="AN23">
            <v>4.333333333333333</v>
          </cell>
          <cell r="AO23">
            <v>2.75</v>
          </cell>
          <cell r="AQ23">
            <v>7</v>
          </cell>
          <cell r="AR23">
            <v>12</v>
          </cell>
          <cell r="AS23">
            <v>0.58333333333333337</v>
          </cell>
          <cell r="AT23">
            <v>54000</v>
          </cell>
          <cell r="AU23">
            <v>30000</v>
          </cell>
          <cell r="AV23">
            <v>1.8</v>
          </cell>
          <cell r="AW23">
            <v>1.1916666666666667</v>
          </cell>
          <cell r="AY23">
            <v>26</v>
          </cell>
          <cell r="AZ23">
            <v>12</v>
          </cell>
          <cell r="BA23">
            <v>2.1666666666666665</v>
          </cell>
          <cell r="BB23">
            <v>122800</v>
          </cell>
          <cell r="BC23">
            <v>30000</v>
          </cell>
          <cell r="BD23">
            <v>4.0933333333333337</v>
          </cell>
          <cell r="BE23">
            <v>3.13</v>
          </cell>
          <cell r="BG23">
            <v>3</v>
          </cell>
          <cell r="BH23">
            <v>12</v>
          </cell>
          <cell r="BI23">
            <v>0.25</v>
          </cell>
          <cell r="BJ23">
            <v>42000</v>
          </cell>
          <cell r="BK23">
            <v>30000</v>
          </cell>
        </row>
        <row r="24">
          <cell r="F24" t="str">
            <v>Hamidov Tarlan Abdulhamid</v>
          </cell>
          <cell r="G24">
            <v>42858</v>
          </cell>
          <cell r="J24">
            <v>28</v>
          </cell>
          <cell r="K24">
            <v>6</v>
          </cell>
          <cell r="L24">
            <v>4.5161290322580641</v>
          </cell>
          <cell r="M24">
            <v>1.3285714285714287</v>
          </cell>
          <cell r="N24">
            <v>33000</v>
          </cell>
          <cell r="O24">
            <v>11290.322580645163</v>
          </cell>
          <cell r="P24">
            <v>2.9228571428571426</v>
          </cell>
          <cell r="Q24">
            <v>2.1257142857142854</v>
          </cell>
          <cell r="R24">
            <v>57</v>
          </cell>
          <cell r="S24">
            <v>4</v>
          </cell>
          <cell r="T24">
            <v>8</v>
          </cell>
          <cell r="U24">
            <v>0.5</v>
          </cell>
          <cell r="V24">
            <v>21500</v>
          </cell>
          <cell r="W24">
            <v>20000</v>
          </cell>
          <cell r="X24">
            <v>1.075</v>
          </cell>
          <cell r="Y24">
            <v>0.78749999999999998</v>
          </cell>
          <cell r="Z24">
            <v>88</v>
          </cell>
          <cell r="AA24">
            <v>11</v>
          </cell>
          <cell r="AB24">
            <v>10</v>
          </cell>
          <cell r="AC24">
            <v>1.1000000000000001</v>
          </cell>
          <cell r="AD24">
            <v>47300</v>
          </cell>
          <cell r="AE24">
            <v>25000</v>
          </cell>
          <cell r="AF24">
            <v>1.8919999999999999</v>
          </cell>
          <cell r="AG24">
            <v>1.496</v>
          </cell>
          <cell r="AH24">
            <v>118</v>
          </cell>
          <cell r="AI24">
            <v>14</v>
          </cell>
          <cell r="AJ24">
            <v>12</v>
          </cell>
          <cell r="AK24">
            <v>1.1666666666666667</v>
          </cell>
          <cell r="AL24">
            <v>130000</v>
          </cell>
          <cell r="AM24">
            <v>30000</v>
          </cell>
          <cell r="AN24">
            <v>4.333333333333333</v>
          </cell>
          <cell r="AO24">
            <v>2.75</v>
          </cell>
          <cell r="AP24">
            <v>147</v>
          </cell>
          <cell r="AQ24">
            <v>7</v>
          </cell>
          <cell r="AR24">
            <v>12</v>
          </cell>
          <cell r="AS24">
            <v>0.58333333333333337</v>
          </cell>
          <cell r="AT24">
            <v>54000</v>
          </cell>
          <cell r="AU24">
            <v>30000</v>
          </cell>
          <cell r="AV24">
            <v>1.8</v>
          </cell>
          <cell r="AW24">
            <v>1.1916666666666667</v>
          </cell>
          <cell r="AX24">
            <v>178</v>
          </cell>
          <cell r="AY24">
            <v>26</v>
          </cell>
          <cell r="AZ24">
            <v>12</v>
          </cell>
          <cell r="BA24">
            <v>2.1666666666666665</v>
          </cell>
          <cell r="BB24">
            <v>122800</v>
          </cell>
          <cell r="BC24">
            <v>30000</v>
          </cell>
          <cell r="BD24">
            <v>4.0933333333333337</v>
          </cell>
          <cell r="BE24">
            <v>3.13</v>
          </cell>
          <cell r="BF24">
            <v>207</v>
          </cell>
          <cell r="BG24">
            <v>3</v>
          </cell>
          <cell r="BH24">
            <v>12</v>
          </cell>
          <cell r="BI24">
            <v>0.25</v>
          </cell>
          <cell r="BJ24">
            <v>42000</v>
          </cell>
          <cell r="BK24">
            <v>30000</v>
          </cell>
        </row>
        <row r="25">
          <cell r="F25" t="str">
            <v>  NARIMANOV</v>
          </cell>
          <cell r="K25">
            <v>4</v>
          </cell>
          <cell r="L25">
            <v>4.67741935483871</v>
          </cell>
          <cell r="M25">
            <v>0.85517241379310338</v>
          </cell>
          <cell r="N25">
            <v>8000</v>
          </cell>
          <cell r="O25">
            <v>11693.548387096775</v>
          </cell>
          <cell r="P25">
            <v>0.68413793103448273</v>
          </cell>
          <cell r="Q25">
            <v>0.769655172413793</v>
          </cell>
          <cell r="S25">
            <v>2</v>
          </cell>
          <cell r="T25">
            <v>8</v>
          </cell>
          <cell r="U25">
            <v>0.25</v>
          </cell>
          <cell r="V25">
            <v>4000</v>
          </cell>
          <cell r="W25">
            <v>20000</v>
          </cell>
          <cell r="X25">
            <v>0.2</v>
          </cell>
          <cell r="Y25">
            <v>0.22500000000000001</v>
          </cell>
          <cell r="AA25">
            <v>3</v>
          </cell>
          <cell r="AB25">
            <v>10</v>
          </cell>
          <cell r="AC25">
            <v>0.3</v>
          </cell>
          <cell r="AD25">
            <v>9000</v>
          </cell>
          <cell r="AE25">
            <v>25000</v>
          </cell>
          <cell r="AF25">
            <v>0.36</v>
          </cell>
          <cell r="AG25">
            <v>0.32999999999999996</v>
          </cell>
          <cell r="AI25">
            <v>5</v>
          </cell>
          <cell r="AJ25">
            <v>12</v>
          </cell>
          <cell r="AK25">
            <v>0.41666666666666669</v>
          </cell>
          <cell r="AL25">
            <v>45000</v>
          </cell>
          <cell r="AM25">
            <v>30000</v>
          </cell>
          <cell r="AN25">
            <v>1.5</v>
          </cell>
          <cell r="AO25">
            <v>0.95833333333333337</v>
          </cell>
          <cell r="AQ25">
            <v>2</v>
          </cell>
          <cell r="AR25">
            <v>12</v>
          </cell>
          <cell r="AS25">
            <v>0.16666666666666666</v>
          </cell>
          <cell r="AT25">
            <v>22000</v>
          </cell>
          <cell r="AU25">
            <v>30000</v>
          </cell>
          <cell r="AV25">
            <v>0.73333333333333328</v>
          </cell>
          <cell r="AW25">
            <v>0.44999999999999996</v>
          </cell>
          <cell r="AY25">
            <v>1</v>
          </cell>
          <cell r="AZ25">
            <v>12</v>
          </cell>
          <cell r="BA25">
            <v>8.3333333333333329E-2</v>
          </cell>
          <cell r="BB25">
            <v>15000</v>
          </cell>
          <cell r="BC25">
            <v>30000</v>
          </cell>
          <cell r="BD25">
            <v>0.5</v>
          </cell>
          <cell r="BE25">
            <v>0.29166666666666669</v>
          </cell>
          <cell r="BG25">
            <v>4</v>
          </cell>
          <cell r="BH25">
            <v>2.333333333333333</v>
          </cell>
          <cell r="BI25">
            <v>1.7142857142857144</v>
          </cell>
          <cell r="BJ25">
            <v>11500</v>
          </cell>
          <cell r="BK25">
            <v>5833.3333333333339</v>
          </cell>
        </row>
        <row r="26">
          <cell r="F26" t="str">
            <v>Aliyev Orxan Natiq</v>
          </cell>
          <cell r="G26">
            <v>42857</v>
          </cell>
          <cell r="J26">
            <v>29</v>
          </cell>
          <cell r="K26">
            <v>4</v>
          </cell>
          <cell r="L26">
            <v>4.67741935483871</v>
          </cell>
          <cell r="M26">
            <v>0.85517241379310338</v>
          </cell>
          <cell r="N26">
            <v>8000</v>
          </cell>
          <cell r="O26">
            <v>11693.548387096775</v>
          </cell>
          <cell r="P26">
            <v>0.68413793103448273</v>
          </cell>
          <cell r="Q26">
            <v>0.769655172413793</v>
          </cell>
          <cell r="R26">
            <v>58</v>
          </cell>
          <cell r="S26">
            <v>2</v>
          </cell>
          <cell r="T26">
            <v>8</v>
          </cell>
          <cell r="U26">
            <v>0.25</v>
          </cell>
          <cell r="V26">
            <v>4000</v>
          </cell>
          <cell r="W26">
            <v>20000</v>
          </cell>
          <cell r="X26">
            <v>0.2</v>
          </cell>
          <cell r="Y26">
            <v>0.22500000000000001</v>
          </cell>
          <cell r="Z26">
            <v>89</v>
          </cell>
          <cell r="AA26">
            <v>3</v>
          </cell>
          <cell r="AB26">
            <v>10</v>
          </cell>
          <cell r="AC26">
            <v>0.3</v>
          </cell>
          <cell r="AD26">
            <v>9000</v>
          </cell>
          <cell r="AE26">
            <v>25000</v>
          </cell>
          <cell r="AF26">
            <v>0.36</v>
          </cell>
          <cell r="AG26">
            <v>0.32999999999999996</v>
          </cell>
          <cell r="AH26">
            <v>119</v>
          </cell>
          <cell r="AI26">
            <v>5</v>
          </cell>
          <cell r="AJ26">
            <v>12</v>
          </cell>
          <cell r="AK26">
            <v>0.41666666666666669</v>
          </cell>
          <cell r="AL26">
            <v>45000</v>
          </cell>
          <cell r="AM26">
            <v>30000</v>
          </cell>
          <cell r="AN26">
            <v>1.5</v>
          </cell>
          <cell r="AO26">
            <v>0.95833333333333337</v>
          </cell>
          <cell r="AP26">
            <v>148</v>
          </cell>
          <cell r="AQ26">
            <v>2</v>
          </cell>
          <cell r="AR26">
            <v>12</v>
          </cell>
          <cell r="AS26">
            <v>0.16666666666666666</v>
          </cell>
          <cell r="AT26">
            <v>22000</v>
          </cell>
          <cell r="AU26">
            <v>30000</v>
          </cell>
          <cell r="AV26">
            <v>0.73333333333333328</v>
          </cell>
          <cell r="AW26">
            <v>0.44999999999999996</v>
          </cell>
          <cell r="AX26">
            <v>179</v>
          </cell>
          <cell r="AY26">
            <v>1</v>
          </cell>
          <cell r="AZ26">
            <v>12</v>
          </cell>
          <cell r="BA26">
            <v>8.3333333333333329E-2</v>
          </cell>
          <cell r="BB26">
            <v>15000</v>
          </cell>
          <cell r="BC26">
            <v>30000</v>
          </cell>
          <cell r="BD26">
            <v>0.5</v>
          </cell>
          <cell r="BE26">
            <v>0.29166666666666669</v>
          </cell>
          <cell r="BH26">
            <v>0</v>
          </cell>
          <cell r="BI26">
            <v>0</v>
          </cell>
          <cell r="BJ26">
            <v>0</v>
          </cell>
          <cell r="BK26">
            <v>0</v>
          </cell>
        </row>
        <row r="27">
          <cell r="F27" t="str">
            <v xml:space="preserve">Hasanov Elsad Ayaz </v>
          </cell>
          <cell r="G27">
            <v>43045</v>
          </cell>
          <cell r="BF27">
            <v>24</v>
          </cell>
          <cell r="BG27">
            <v>4</v>
          </cell>
          <cell r="BH27">
            <v>2.333333333333333</v>
          </cell>
          <cell r="BI27">
            <v>1.7142857142857144</v>
          </cell>
          <cell r="BJ27">
            <v>11500</v>
          </cell>
          <cell r="BK27">
            <v>5833.3333333333339</v>
          </cell>
        </row>
        <row r="28">
          <cell r="F28" t="str">
            <v>  NASIMI</v>
          </cell>
          <cell r="H28">
            <v>3</v>
          </cell>
          <cell r="I28">
            <v>9000</v>
          </cell>
          <cell r="K28">
            <v>2</v>
          </cell>
          <cell r="L28">
            <v>8.7096774193548381</v>
          </cell>
          <cell r="M28">
            <v>0.22962962962962966</v>
          </cell>
          <cell r="N28">
            <v>28500</v>
          </cell>
          <cell r="O28">
            <v>21774.193548387098</v>
          </cell>
          <cell r="P28">
            <v>1.3088888888888888</v>
          </cell>
          <cell r="Q28">
            <v>0.7692592592592592</v>
          </cell>
          <cell r="S28">
            <v>11</v>
          </cell>
          <cell r="T28">
            <v>16</v>
          </cell>
          <cell r="U28">
            <v>0.6875</v>
          </cell>
          <cell r="V28">
            <v>41000</v>
          </cell>
          <cell r="W28">
            <v>40000</v>
          </cell>
          <cell r="X28">
            <v>1.0249999999999999</v>
          </cell>
          <cell r="Y28">
            <v>0.85624999999999996</v>
          </cell>
          <cell r="AA28">
            <v>13</v>
          </cell>
          <cell r="AB28">
            <v>20</v>
          </cell>
          <cell r="AC28">
            <v>0.65</v>
          </cell>
          <cell r="AD28">
            <v>62500</v>
          </cell>
          <cell r="AE28">
            <v>50000</v>
          </cell>
          <cell r="AF28">
            <v>1.25</v>
          </cell>
          <cell r="AG28">
            <v>0.95</v>
          </cell>
          <cell r="AI28">
            <v>15</v>
          </cell>
          <cell r="AJ28">
            <v>24</v>
          </cell>
          <cell r="AK28">
            <v>0.625</v>
          </cell>
          <cell r="AL28">
            <v>91800</v>
          </cell>
          <cell r="AM28">
            <v>60000</v>
          </cell>
          <cell r="AN28">
            <v>1.53</v>
          </cell>
          <cell r="AO28">
            <v>1.0775000000000001</v>
          </cell>
          <cell r="AQ28">
            <v>12</v>
          </cell>
          <cell r="AR28">
            <v>12</v>
          </cell>
          <cell r="AS28">
            <v>1</v>
          </cell>
          <cell r="AT28">
            <v>69050</v>
          </cell>
          <cell r="AU28">
            <v>30000</v>
          </cell>
          <cell r="AV28">
            <v>2.3016666666666667</v>
          </cell>
          <cell r="AW28">
            <v>1.6508333333333334</v>
          </cell>
          <cell r="AY28">
            <v>14</v>
          </cell>
          <cell r="AZ28">
            <v>16.333333333333332</v>
          </cell>
          <cell r="BA28">
            <v>0.85714285714285721</v>
          </cell>
          <cell r="BB28">
            <v>86000</v>
          </cell>
          <cell r="BC28">
            <v>40833.333333333336</v>
          </cell>
          <cell r="BD28">
            <v>2.1061224489795918</v>
          </cell>
          <cell r="BE28">
            <v>1.4816326530612245</v>
          </cell>
          <cell r="BG28">
            <v>17</v>
          </cell>
          <cell r="BH28">
            <v>20</v>
          </cell>
          <cell r="BI28">
            <v>0.85</v>
          </cell>
          <cell r="BJ28">
            <v>145500</v>
          </cell>
          <cell r="BK28">
            <v>50000</v>
          </cell>
        </row>
        <row r="29">
          <cell r="F29" t="str">
            <v>Aliyev Eldaniz Humbat</v>
          </cell>
          <cell r="G29">
            <v>41548</v>
          </cell>
          <cell r="H29">
            <v>3</v>
          </cell>
          <cell r="I29">
            <v>9000</v>
          </cell>
          <cell r="J29">
            <v>1320</v>
          </cell>
          <cell r="L29">
            <v>5</v>
          </cell>
          <cell r="M29">
            <v>0</v>
          </cell>
          <cell r="O29">
            <v>12500</v>
          </cell>
          <cell r="P29">
            <v>0</v>
          </cell>
          <cell r="Q29">
            <v>0</v>
          </cell>
          <cell r="R29">
            <v>1349</v>
          </cell>
          <cell r="S29">
            <v>3</v>
          </cell>
          <cell r="T29">
            <v>8</v>
          </cell>
          <cell r="U29">
            <v>0.375</v>
          </cell>
          <cell r="V29">
            <v>15000</v>
          </cell>
          <cell r="W29">
            <v>20000</v>
          </cell>
          <cell r="X29">
            <v>0.75</v>
          </cell>
          <cell r="Y29">
            <v>0.5625</v>
          </cell>
          <cell r="Z29">
            <v>1380</v>
          </cell>
          <cell r="AA29">
            <v>1</v>
          </cell>
          <cell r="AB29">
            <v>10</v>
          </cell>
          <cell r="AC29">
            <v>0.1</v>
          </cell>
          <cell r="AD29">
            <v>8000</v>
          </cell>
          <cell r="AE29">
            <v>25000</v>
          </cell>
          <cell r="AF29">
            <v>0.32</v>
          </cell>
          <cell r="AG29">
            <v>0.21000000000000002</v>
          </cell>
          <cell r="AH29">
            <v>1410</v>
          </cell>
          <cell r="AI29">
            <v>0</v>
          </cell>
          <cell r="AJ29">
            <v>12</v>
          </cell>
          <cell r="AK29">
            <v>0</v>
          </cell>
          <cell r="AL29">
            <v>0</v>
          </cell>
          <cell r="AM29">
            <v>30000</v>
          </cell>
          <cell r="AN29">
            <v>0</v>
          </cell>
          <cell r="AO29">
            <v>0</v>
          </cell>
        </row>
        <row r="30">
          <cell r="F30" t="str">
            <v>Quliyev Ziyad Ramil</v>
          </cell>
          <cell r="G30">
            <v>43013</v>
          </cell>
          <cell r="AX30">
            <v>26</v>
          </cell>
          <cell r="AY30">
            <v>2</v>
          </cell>
          <cell r="AZ30">
            <v>4.333333333333333</v>
          </cell>
          <cell r="BA30">
            <v>0.46153846153846156</v>
          </cell>
          <cell r="BB30">
            <v>13000</v>
          </cell>
          <cell r="BC30">
            <v>10833.333333333334</v>
          </cell>
          <cell r="BD30">
            <v>1.2</v>
          </cell>
          <cell r="BE30">
            <v>0.8307692307692307</v>
          </cell>
          <cell r="BF30">
            <v>55</v>
          </cell>
          <cell r="BG30">
            <v>4</v>
          </cell>
          <cell r="BH30">
            <v>8</v>
          </cell>
          <cell r="BI30">
            <v>0.5</v>
          </cell>
          <cell r="BJ30">
            <v>31000</v>
          </cell>
          <cell r="BK30">
            <v>20000</v>
          </cell>
        </row>
        <row r="31">
          <cell r="F31" t="str">
            <v>Musayev Qalib Rauf</v>
          </cell>
          <cell r="G31">
            <v>42863</v>
          </cell>
          <cell r="J31">
            <v>23</v>
          </cell>
          <cell r="K31">
            <v>2</v>
          </cell>
          <cell r="L31">
            <v>3.7096774193548385</v>
          </cell>
          <cell r="M31">
            <v>0.53913043478260869</v>
          </cell>
          <cell r="N31">
            <v>28500</v>
          </cell>
          <cell r="O31">
            <v>9274.1935483870966</v>
          </cell>
          <cell r="P31">
            <v>3.0730434782608698</v>
          </cell>
          <cell r="Q31">
            <v>1.8060869565217392</v>
          </cell>
          <cell r="R31">
            <v>52</v>
          </cell>
          <cell r="S31">
            <v>8</v>
          </cell>
          <cell r="T31">
            <v>8</v>
          </cell>
          <cell r="U31">
            <v>1</v>
          </cell>
          <cell r="V31">
            <v>26000</v>
          </cell>
          <cell r="W31">
            <v>20000</v>
          </cell>
          <cell r="X31">
            <v>1.3</v>
          </cell>
          <cell r="Y31">
            <v>1.1499999999999999</v>
          </cell>
          <cell r="Z31">
            <v>83</v>
          </cell>
          <cell r="AA31">
            <v>12</v>
          </cell>
          <cell r="AB31">
            <v>10</v>
          </cell>
          <cell r="AC31">
            <v>1.2</v>
          </cell>
          <cell r="AD31">
            <v>54500</v>
          </cell>
          <cell r="AE31">
            <v>25000</v>
          </cell>
          <cell r="AF31">
            <v>2.1800000000000002</v>
          </cell>
          <cell r="AG31">
            <v>1.69</v>
          </cell>
          <cell r="AH31">
            <v>113</v>
          </cell>
          <cell r="AI31">
            <v>15</v>
          </cell>
          <cell r="AJ31">
            <v>12</v>
          </cell>
          <cell r="AK31">
            <v>1.25</v>
          </cell>
          <cell r="AL31">
            <v>91800</v>
          </cell>
          <cell r="AM31">
            <v>30000</v>
          </cell>
          <cell r="AN31">
            <v>3.06</v>
          </cell>
          <cell r="AO31">
            <v>2.1550000000000002</v>
          </cell>
          <cell r="AP31">
            <v>142</v>
          </cell>
          <cell r="AQ31">
            <v>12</v>
          </cell>
          <cell r="AR31">
            <v>12</v>
          </cell>
          <cell r="AS31">
            <v>1</v>
          </cell>
          <cell r="AT31">
            <v>69050</v>
          </cell>
          <cell r="AU31">
            <v>30000</v>
          </cell>
          <cell r="AV31">
            <v>2.3016666666666667</v>
          </cell>
          <cell r="AW31">
            <v>1.6508333333333334</v>
          </cell>
          <cell r="AX31">
            <v>173</v>
          </cell>
          <cell r="AY31">
            <v>12</v>
          </cell>
          <cell r="AZ31">
            <v>12</v>
          </cell>
          <cell r="BA31">
            <v>1</v>
          </cell>
          <cell r="BB31">
            <v>73000</v>
          </cell>
          <cell r="BC31">
            <v>30000</v>
          </cell>
          <cell r="BD31">
            <v>2.4333333333333331</v>
          </cell>
          <cell r="BE31">
            <v>1.7166666666666666</v>
          </cell>
          <cell r="BF31">
            <v>202</v>
          </cell>
          <cell r="BG31">
            <v>13</v>
          </cell>
          <cell r="BH31">
            <v>12</v>
          </cell>
          <cell r="BI31">
            <v>1.0833333333333333</v>
          </cell>
          <cell r="BJ31">
            <v>114500</v>
          </cell>
          <cell r="BK31">
            <v>30000</v>
          </cell>
        </row>
        <row r="32">
          <cell r="F32" t="str">
            <v>  NEFTCILAR</v>
          </cell>
          <cell r="K32">
            <v>1</v>
          </cell>
          <cell r="L32">
            <v>7.0967741935483879</v>
          </cell>
          <cell r="M32">
            <v>0.1409090909090909</v>
          </cell>
          <cell r="N32">
            <v>5000</v>
          </cell>
          <cell r="O32">
            <v>17741.93548387097</v>
          </cell>
          <cell r="P32">
            <v>0.2818181818181818</v>
          </cell>
          <cell r="Q32">
            <v>0.21136363636363636</v>
          </cell>
          <cell r="S32">
            <v>14</v>
          </cell>
          <cell r="T32">
            <v>20.666666666666664</v>
          </cell>
          <cell r="U32">
            <v>0.67741935483870974</v>
          </cell>
          <cell r="V32">
            <v>80800</v>
          </cell>
          <cell r="W32">
            <v>51666.666666666672</v>
          </cell>
          <cell r="X32">
            <v>1.5638709677419353</v>
          </cell>
          <cell r="Y32">
            <v>1.1206451612903225</v>
          </cell>
          <cell r="AA32">
            <v>17</v>
          </cell>
          <cell r="AB32">
            <v>28</v>
          </cell>
          <cell r="AC32">
            <v>0.6071428571428571</v>
          </cell>
          <cell r="AD32">
            <v>70500</v>
          </cell>
          <cell r="AE32">
            <v>70000</v>
          </cell>
          <cell r="AF32">
            <v>1.0071428571428571</v>
          </cell>
          <cell r="AG32">
            <v>0.80714285714285716</v>
          </cell>
          <cell r="AI32">
            <v>25</v>
          </cell>
          <cell r="AJ32">
            <v>35.5</v>
          </cell>
          <cell r="AK32">
            <v>0.70422535211267601</v>
          </cell>
          <cell r="AL32">
            <v>153300</v>
          </cell>
          <cell r="AM32">
            <v>88750</v>
          </cell>
          <cell r="AN32">
            <v>1.7273239436619718</v>
          </cell>
          <cell r="AO32">
            <v>1.2157746478873239</v>
          </cell>
          <cell r="AQ32">
            <v>23</v>
          </cell>
          <cell r="AR32">
            <v>41</v>
          </cell>
          <cell r="AS32">
            <v>0.56097560975609762</v>
          </cell>
          <cell r="AT32">
            <v>116500</v>
          </cell>
          <cell r="AU32">
            <v>110000</v>
          </cell>
          <cell r="AV32">
            <v>1.0590909090909091</v>
          </cell>
          <cell r="AW32">
            <v>0.81003325942350335</v>
          </cell>
          <cell r="AY32">
            <v>43</v>
          </cell>
          <cell r="AZ32">
            <v>51.833333333333329</v>
          </cell>
          <cell r="BA32">
            <v>0.82958199356913187</v>
          </cell>
          <cell r="BB32">
            <v>205500</v>
          </cell>
          <cell r="BC32">
            <v>129583.33333333333</v>
          </cell>
          <cell r="BD32">
            <v>1.5858520900321544</v>
          </cell>
          <cell r="BE32">
            <v>1.2077170418006431</v>
          </cell>
          <cell r="BG32">
            <v>37</v>
          </cell>
          <cell r="BH32">
            <v>59</v>
          </cell>
          <cell r="BI32">
            <v>0.6271186440677966</v>
          </cell>
          <cell r="BJ32">
            <v>201300</v>
          </cell>
          <cell r="BK32">
            <v>147500</v>
          </cell>
        </row>
        <row r="33">
          <cell r="F33" t="str">
            <v>Mammadov Elvin Alim</v>
          </cell>
          <cell r="G33">
            <v>42857</v>
          </cell>
          <cell r="J33">
            <v>29</v>
          </cell>
          <cell r="K33">
            <v>1</v>
          </cell>
          <cell r="L33">
            <v>4.67741935483871</v>
          </cell>
          <cell r="M33">
            <v>0.21379310344827585</v>
          </cell>
          <cell r="N33">
            <v>5000</v>
          </cell>
          <cell r="O33">
            <v>11693.548387096775</v>
          </cell>
          <cell r="P33">
            <v>0.42758620689655169</v>
          </cell>
          <cell r="Q33">
            <v>0.32068965517241377</v>
          </cell>
          <cell r="R33">
            <v>58</v>
          </cell>
          <cell r="S33">
            <v>3</v>
          </cell>
          <cell r="T33">
            <v>8</v>
          </cell>
          <cell r="U33">
            <v>0.375</v>
          </cell>
          <cell r="V33">
            <v>22500</v>
          </cell>
          <cell r="W33">
            <v>20000</v>
          </cell>
          <cell r="X33">
            <v>1.125</v>
          </cell>
          <cell r="Y33">
            <v>0.75</v>
          </cell>
          <cell r="Z33">
            <v>89</v>
          </cell>
          <cell r="AA33">
            <v>3</v>
          </cell>
          <cell r="AB33">
            <v>10</v>
          </cell>
          <cell r="AC33">
            <v>0.3</v>
          </cell>
          <cell r="AD33">
            <v>7500</v>
          </cell>
          <cell r="AE33">
            <v>25000</v>
          </cell>
          <cell r="AF33">
            <v>0.3</v>
          </cell>
          <cell r="AG33">
            <v>0.3</v>
          </cell>
          <cell r="AH33">
            <v>119</v>
          </cell>
          <cell r="AI33">
            <v>6</v>
          </cell>
          <cell r="AJ33">
            <v>12</v>
          </cell>
          <cell r="AK33">
            <v>0.5</v>
          </cell>
          <cell r="AL33">
            <v>18800</v>
          </cell>
          <cell r="AM33">
            <v>30000</v>
          </cell>
          <cell r="AN33">
            <v>0.62666666666666671</v>
          </cell>
          <cell r="AO33">
            <v>0.56333333333333335</v>
          </cell>
          <cell r="AP33">
            <v>148</v>
          </cell>
          <cell r="AQ33">
            <v>7</v>
          </cell>
          <cell r="AR33">
            <v>12</v>
          </cell>
          <cell r="AS33">
            <v>0.58333333333333337</v>
          </cell>
          <cell r="AT33">
            <v>46500</v>
          </cell>
          <cell r="AU33">
            <v>30000</v>
          </cell>
          <cell r="AV33">
            <v>1.55</v>
          </cell>
          <cell r="AW33">
            <v>1.0666666666666667</v>
          </cell>
          <cell r="AX33">
            <v>179</v>
          </cell>
          <cell r="AY33">
            <v>6</v>
          </cell>
          <cell r="AZ33">
            <v>12</v>
          </cell>
          <cell r="BA33">
            <v>0.5</v>
          </cell>
          <cell r="BB33">
            <v>50000</v>
          </cell>
          <cell r="BC33">
            <v>30000</v>
          </cell>
          <cell r="BD33">
            <v>1.6666666666666667</v>
          </cell>
          <cell r="BE33">
            <v>1.0833333333333335</v>
          </cell>
          <cell r="BF33">
            <v>208</v>
          </cell>
          <cell r="BG33">
            <v>4</v>
          </cell>
          <cell r="BH33">
            <v>12</v>
          </cell>
          <cell r="BI33">
            <v>0.33333333333333331</v>
          </cell>
          <cell r="BJ33">
            <v>31000</v>
          </cell>
          <cell r="BK33">
            <v>30000</v>
          </cell>
        </row>
        <row r="34">
          <cell r="F34" t="str">
            <v>Karimov Samir Aydamir</v>
          </cell>
          <cell r="G34">
            <v>42969</v>
          </cell>
          <cell r="AH34">
            <v>9</v>
          </cell>
          <cell r="AI34">
            <v>1</v>
          </cell>
          <cell r="AJ34">
            <v>1.5</v>
          </cell>
          <cell r="AK34">
            <v>0.66666666666666663</v>
          </cell>
          <cell r="AL34">
            <v>2000</v>
          </cell>
          <cell r="AM34">
            <v>3750</v>
          </cell>
          <cell r="AN34">
            <v>0.53333333333333333</v>
          </cell>
          <cell r="AO34">
            <v>0.6</v>
          </cell>
          <cell r="AP34">
            <v>38</v>
          </cell>
          <cell r="AQ34">
            <v>4</v>
          </cell>
          <cell r="AR34">
            <v>5</v>
          </cell>
          <cell r="AS34">
            <v>0.8</v>
          </cell>
          <cell r="AT34">
            <v>18000</v>
          </cell>
          <cell r="AU34">
            <v>20000</v>
          </cell>
          <cell r="AV34">
            <v>0.9</v>
          </cell>
          <cell r="AW34">
            <v>0.85000000000000009</v>
          </cell>
          <cell r="AX34">
            <v>69</v>
          </cell>
          <cell r="AY34">
            <v>7</v>
          </cell>
          <cell r="AZ34">
            <v>10</v>
          </cell>
          <cell r="BA34">
            <v>0.7</v>
          </cell>
          <cell r="BB34">
            <v>18500</v>
          </cell>
          <cell r="BC34">
            <v>25000</v>
          </cell>
          <cell r="BD34">
            <v>0.74</v>
          </cell>
          <cell r="BE34">
            <v>0.72</v>
          </cell>
          <cell r="BF34">
            <v>98</v>
          </cell>
          <cell r="BG34">
            <v>4</v>
          </cell>
          <cell r="BH34">
            <v>10</v>
          </cell>
          <cell r="BI34">
            <v>0.4</v>
          </cell>
          <cell r="BJ34">
            <v>26500</v>
          </cell>
          <cell r="BK34">
            <v>25000</v>
          </cell>
        </row>
        <row r="35">
          <cell r="F35" t="str">
            <v>Qaniyev Sahin Nazim</v>
          </cell>
          <cell r="G35">
            <v>43033</v>
          </cell>
          <cell r="AX35">
            <v>6</v>
          </cell>
          <cell r="AY35">
            <v>0</v>
          </cell>
          <cell r="AZ35">
            <v>1</v>
          </cell>
          <cell r="BA35">
            <v>0</v>
          </cell>
          <cell r="BB35">
            <v>0</v>
          </cell>
          <cell r="BC35">
            <v>2500</v>
          </cell>
          <cell r="BD35">
            <v>0</v>
          </cell>
          <cell r="BE35">
            <v>0</v>
          </cell>
          <cell r="BF35">
            <v>35</v>
          </cell>
          <cell r="BG35">
            <v>6</v>
          </cell>
          <cell r="BH35">
            <v>5</v>
          </cell>
          <cell r="BI35">
            <v>1.2</v>
          </cell>
          <cell r="BJ35">
            <v>55500</v>
          </cell>
          <cell r="BK35">
            <v>12500</v>
          </cell>
        </row>
        <row r="36">
          <cell r="F36" t="str">
            <v>Nasibov Etibar Kamil</v>
          </cell>
          <cell r="G36">
            <v>43010</v>
          </cell>
          <cell r="AX36">
            <v>29</v>
          </cell>
          <cell r="AY36">
            <v>6</v>
          </cell>
          <cell r="AZ36">
            <v>4.833333333333333</v>
          </cell>
          <cell r="BA36">
            <v>1.2413793103448276</v>
          </cell>
          <cell r="BB36">
            <v>25000</v>
          </cell>
          <cell r="BC36">
            <v>12083.333333333334</v>
          </cell>
          <cell r="BD36">
            <v>2.068965517241379</v>
          </cell>
          <cell r="BE36">
            <v>1.6551724137931032</v>
          </cell>
          <cell r="BF36">
            <v>58</v>
          </cell>
          <cell r="BG36">
            <v>6</v>
          </cell>
          <cell r="BH36">
            <v>8</v>
          </cell>
          <cell r="BI36">
            <v>0.75</v>
          </cell>
          <cell r="BJ36">
            <v>18800</v>
          </cell>
          <cell r="BK36">
            <v>20000</v>
          </cell>
        </row>
        <row r="37">
          <cell r="F37" t="str">
            <v>Mammadov Yasar Qurbat</v>
          </cell>
          <cell r="G37">
            <v>42888</v>
          </cell>
          <cell r="J37">
            <v>-1</v>
          </cell>
          <cell r="L37">
            <v>0</v>
          </cell>
          <cell r="Q37">
            <v>0</v>
          </cell>
          <cell r="R37">
            <v>28</v>
          </cell>
          <cell r="S37">
            <v>5</v>
          </cell>
          <cell r="T37">
            <v>4.6666666666666661</v>
          </cell>
          <cell r="U37">
            <v>1.0714285714285716</v>
          </cell>
          <cell r="V37">
            <v>22500</v>
          </cell>
          <cell r="W37">
            <v>11666.666666666668</v>
          </cell>
          <cell r="X37">
            <v>1.9285714285714284</v>
          </cell>
          <cell r="Y37">
            <v>1.5</v>
          </cell>
          <cell r="Z37">
            <v>59</v>
          </cell>
          <cell r="AA37">
            <v>8</v>
          </cell>
          <cell r="AB37">
            <v>8</v>
          </cell>
          <cell r="AC37">
            <v>1</v>
          </cell>
          <cell r="AD37">
            <v>44800</v>
          </cell>
          <cell r="AE37">
            <v>20000</v>
          </cell>
          <cell r="AF37">
            <v>2.2400000000000002</v>
          </cell>
          <cell r="AG37">
            <v>1.62</v>
          </cell>
          <cell r="AH37">
            <v>89</v>
          </cell>
          <cell r="AI37">
            <v>8</v>
          </cell>
          <cell r="AJ37">
            <v>10</v>
          </cell>
          <cell r="AK37">
            <v>0.8</v>
          </cell>
          <cell r="AL37">
            <v>98000</v>
          </cell>
          <cell r="AM37">
            <v>25000</v>
          </cell>
          <cell r="AN37">
            <v>3.92</v>
          </cell>
          <cell r="AO37">
            <v>2.36</v>
          </cell>
          <cell r="AP37">
            <v>118</v>
          </cell>
          <cell r="AQ37">
            <v>6</v>
          </cell>
          <cell r="AR37">
            <v>12</v>
          </cell>
          <cell r="AS37">
            <v>0.5</v>
          </cell>
          <cell r="AT37">
            <v>20500</v>
          </cell>
          <cell r="AU37">
            <v>30000</v>
          </cell>
          <cell r="AV37">
            <v>0.68333333333333335</v>
          </cell>
          <cell r="AW37">
            <v>0.59166666666666667</v>
          </cell>
          <cell r="AX37">
            <v>149</v>
          </cell>
          <cell r="AY37">
            <v>12</v>
          </cell>
          <cell r="AZ37">
            <v>12</v>
          </cell>
          <cell r="BA37">
            <v>1</v>
          </cell>
          <cell r="BB37">
            <v>49500</v>
          </cell>
          <cell r="BC37">
            <v>30000</v>
          </cell>
          <cell r="BD37">
            <v>1.65</v>
          </cell>
          <cell r="BE37">
            <v>1.325</v>
          </cell>
          <cell r="BF37">
            <v>178</v>
          </cell>
          <cell r="BG37">
            <v>9</v>
          </cell>
          <cell r="BH37">
            <v>12</v>
          </cell>
          <cell r="BI37">
            <v>0.75</v>
          </cell>
          <cell r="BJ37">
            <v>24700</v>
          </cell>
          <cell r="BK37">
            <v>30000</v>
          </cell>
        </row>
        <row r="38">
          <cell r="F38" t="str">
            <v>Miriyev Adil Mirmohsum</v>
          </cell>
          <cell r="G38">
            <v>42871</v>
          </cell>
          <cell r="J38">
            <v>15</v>
          </cell>
          <cell r="L38">
            <v>2.4193548387096775</v>
          </cell>
          <cell r="M38">
            <v>0</v>
          </cell>
          <cell r="O38">
            <v>6048.3870967741941</v>
          </cell>
          <cell r="P38">
            <v>0</v>
          </cell>
          <cell r="Q38">
            <v>0</v>
          </cell>
          <cell r="R38">
            <v>44</v>
          </cell>
          <cell r="S38">
            <v>6</v>
          </cell>
          <cell r="T38">
            <v>8</v>
          </cell>
          <cell r="U38">
            <v>0.75</v>
          </cell>
          <cell r="V38">
            <v>35800</v>
          </cell>
          <cell r="W38">
            <v>20000</v>
          </cell>
          <cell r="X38">
            <v>1.79</v>
          </cell>
          <cell r="Y38">
            <v>1.27</v>
          </cell>
          <cell r="Z38">
            <v>75</v>
          </cell>
          <cell r="AA38">
            <v>6</v>
          </cell>
          <cell r="AB38">
            <v>10</v>
          </cell>
          <cell r="AC38">
            <v>0.6</v>
          </cell>
          <cell r="AD38">
            <v>18200</v>
          </cell>
          <cell r="AE38">
            <v>25000</v>
          </cell>
          <cell r="AF38">
            <v>0.72799999999999998</v>
          </cell>
          <cell r="AG38">
            <v>0.66399999999999992</v>
          </cell>
          <cell r="AH38">
            <v>105</v>
          </cell>
          <cell r="AI38">
            <v>10</v>
          </cell>
          <cell r="AJ38">
            <v>12</v>
          </cell>
          <cell r="AK38">
            <v>0.83333333333333337</v>
          </cell>
          <cell r="AL38">
            <v>34500</v>
          </cell>
          <cell r="AM38">
            <v>30000</v>
          </cell>
          <cell r="AN38">
            <v>1.1499999999999999</v>
          </cell>
          <cell r="AO38">
            <v>0.9916666666666667</v>
          </cell>
          <cell r="AP38">
            <v>134</v>
          </cell>
          <cell r="AQ38">
            <v>6</v>
          </cell>
          <cell r="AR38">
            <v>12</v>
          </cell>
          <cell r="AS38">
            <v>0.5</v>
          </cell>
          <cell r="AT38">
            <v>31500</v>
          </cell>
          <cell r="AU38">
            <v>30000</v>
          </cell>
          <cell r="AV38">
            <v>1.05</v>
          </cell>
          <cell r="AW38">
            <v>0.77500000000000002</v>
          </cell>
          <cell r="AX38">
            <v>165</v>
          </cell>
          <cell r="AY38">
            <v>12</v>
          </cell>
          <cell r="AZ38">
            <v>12</v>
          </cell>
          <cell r="BA38">
            <v>1</v>
          </cell>
          <cell r="BB38">
            <v>62500</v>
          </cell>
          <cell r="BC38">
            <v>30000</v>
          </cell>
          <cell r="BD38">
            <v>2.0833333333333335</v>
          </cell>
          <cell r="BE38">
            <v>1.5416666666666667</v>
          </cell>
          <cell r="BF38">
            <v>194</v>
          </cell>
          <cell r="BG38">
            <v>8</v>
          </cell>
          <cell r="BH38">
            <v>12</v>
          </cell>
          <cell r="BI38">
            <v>0.66666666666666663</v>
          </cell>
          <cell r="BJ38">
            <v>44800</v>
          </cell>
          <cell r="BK38">
            <v>30000</v>
          </cell>
        </row>
        <row r="39">
          <cell r="F39" t="str">
            <v>  SUMQAYIT</v>
          </cell>
          <cell r="H39">
            <v>1</v>
          </cell>
          <cell r="I39">
            <v>10000</v>
          </cell>
          <cell r="K39">
            <v>3</v>
          </cell>
          <cell r="L39">
            <v>5</v>
          </cell>
          <cell r="M39">
            <v>0.6</v>
          </cell>
          <cell r="N39">
            <v>15000</v>
          </cell>
          <cell r="O39">
            <v>12500</v>
          </cell>
          <cell r="P39">
            <v>1.2</v>
          </cell>
          <cell r="Q39">
            <v>0.89999999999999991</v>
          </cell>
          <cell r="S39">
            <v>8</v>
          </cell>
          <cell r="T39">
            <v>8</v>
          </cell>
          <cell r="U39">
            <v>1</v>
          </cell>
          <cell r="V39">
            <v>26000</v>
          </cell>
          <cell r="W39">
            <v>20000</v>
          </cell>
          <cell r="X39">
            <v>1.3</v>
          </cell>
          <cell r="Y39">
            <v>1.1499999999999999</v>
          </cell>
          <cell r="AA39">
            <v>8</v>
          </cell>
          <cell r="AB39">
            <v>10</v>
          </cell>
          <cell r="AC39">
            <v>0.8</v>
          </cell>
          <cell r="AD39">
            <v>62000</v>
          </cell>
          <cell r="AE39">
            <v>25000</v>
          </cell>
          <cell r="AF39">
            <v>2.48</v>
          </cell>
          <cell r="AG39">
            <v>1.6400000000000001</v>
          </cell>
          <cell r="AI39">
            <v>4</v>
          </cell>
          <cell r="AJ39">
            <v>12</v>
          </cell>
          <cell r="AK39">
            <v>0.33333333333333331</v>
          </cell>
          <cell r="AL39">
            <v>10500</v>
          </cell>
          <cell r="AM39">
            <v>30000</v>
          </cell>
          <cell r="AN39">
            <v>0.35</v>
          </cell>
          <cell r="AO39">
            <v>0.34166666666666667</v>
          </cell>
          <cell r="AQ39">
            <v>8</v>
          </cell>
          <cell r="AR39">
            <v>12</v>
          </cell>
          <cell r="AS39">
            <v>0.66666666666666663</v>
          </cell>
          <cell r="AT39">
            <v>45000</v>
          </cell>
          <cell r="AU39">
            <v>30000</v>
          </cell>
          <cell r="AV39">
            <v>1.5</v>
          </cell>
          <cell r="AW39">
            <v>1.0833333333333333</v>
          </cell>
          <cell r="AY39">
            <v>9</v>
          </cell>
          <cell r="AZ39">
            <v>10.166666666666668</v>
          </cell>
          <cell r="BA39">
            <v>0.88524590163934413</v>
          </cell>
          <cell r="BB39">
            <v>71800</v>
          </cell>
          <cell r="BC39">
            <v>25416.666666666664</v>
          </cell>
          <cell r="BD39">
            <v>2.8249180327868855</v>
          </cell>
          <cell r="BE39">
            <v>1.8550819672131147</v>
          </cell>
          <cell r="BG39">
            <v>15</v>
          </cell>
          <cell r="BH39">
            <v>20</v>
          </cell>
          <cell r="BI39">
            <v>0.75</v>
          </cell>
          <cell r="BJ39">
            <v>55300</v>
          </cell>
          <cell r="BK39">
            <v>50000</v>
          </cell>
        </row>
        <row r="40">
          <cell r="F40" t="str">
            <v>Safarov Kamil Aladdin</v>
          </cell>
          <cell r="G40">
            <v>41852</v>
          </cell>
          <cell r="H40">
            <v>1</v>
          </cell>
          <cell r="I40">
            <v>10000</v>
          </cell>
          <cell r="J40">
            <v>1020</v>
          </cell>
          <cell r="K40">
            <v>3</v>
          </cell>
          <cell r="L40">
            <v>5</v>
          </cell>
          <cell r="M40">
            <v>0.6</v>
          </cell>
          <cell r="N40">
            <v>15000</v>
          </cell>
          <cell r="O40">
            <v>12500</v>
          </cell>
          <cell r="P40">
            <v>1.2</v>
          </cell>
          <cell r="Q40">
            <v>0.89999999999999991</v>
          </cell>
          <cell r="R40">
            <v>1049</v>
          </cell>
          <cell r="S40">
            <v>8</v>
          </cell>
          <cell r="T40">
            <v>8</v>
          </cell>
          <cell r="U40">
            <v>1</v>
          </cell>
          <cell r="V40">
            <v>26000</v>
          </cell>
          <cell r="W40">
            <v>20000</v>
          </cell>
          <cell r="X40">
            <v>1.3</v>
          </cell>
          <cell r="Y40">
            <v>1.1499999999999999</v>
          </cell>
          <cell r="Z40">
            <v>1080</v>
          </cell>
          <cell r="AA40">
            <v>8</v>
          </cell>
          <cell r="AB40">
            <v>10</v>
          </cell>
          <cell r="AC40">
            <v>0.8</v>
          </cell>
          <cell r="AD40">
            <v>62000</v>
          </cell>
          <cell r="AE40">
            <v>25000</v>
          </cell>
          <cell r="AF40">
            <v>2.48</v>
          </cell>
          <cell r="AG40">
            <v>1.6400000000000001</v>
          </cell>
          <cell r="AH40">
            <v>1110</v>
          </cell>
          <cell r="AI40">
            <v>4</v>
          </cell>
          <cell r="AJ40">
            <v>12</v>
          </cell>
          <cell r="AK40">
            <v>0.33333333333333331</v>
          </cell>
          <cell r="AL40">
            <v>10500</v>
          </cell>
          <cell r="AM40">
            <v>30000</v>
          </cell>
          <cell r="AN40">
            <v>0.35</v>
          </cell>
          <cell r="AO40">
            <v>0.34166666666666667</v>
          </cell>
          <cell r="AP40">
            <v>1139</v>
          </cell>
          <cell r="AQ40">
            <v>8</v>
          </cell>
          <cell r="AR40">
            <v>12</v>
          </cell>
          <cell r="AS40">
            <v>0.66666666666666663</v>
          </cell>
          <cell r="AT40">
            <v>45000</v>
          </cell>
          <cell r="AU40">
            <v>30000</v>
          </cell>
          <cell r="AV40">
            <v>1.5</v>
          </cell>
          <cell r="AW40">
            <v>1.0833333333333333</v>
          </cell>
          <cell r="AX40">
            <v>1170</v>
          </cell>
          <cell r="AY40">
            <v>9</v>
          </cell>
          <cell r="AZ40">
            <v>12</v>
          </cell>
          <cell r="BA40">
            <v>0.75</v>
          </cell>
          <cell r="BB40">
            <v>71800</v>
          </cell>
          <cell r="BC40">
            <v>30000</v>
          </cell>
          <cell r="BD40">
            <v>2.3933333333333335</v>
          </cell>
          <cell r="BE40">
            <v>1.5716666666666668</v>
          </cell>
          <cell r="BF40">
            <v>1199</v>
          </cell>
          <cell r="BG40">
            <v>11</v>
          </cell>
          <cell r="BH40">
            <v>12</v>
          </cell>
          <cell r="BI40">
            <v>0.91666666666666663</v>
          </cell>
          <cell r="BJ40">
            <v>47800</v>
          </cell>
          <cell r="BK40">
            <v>30000</v>
          </cell>
        </row>
        <row r="41">
          <cell r="F41" t="str">
            <v>Malikov Rustam Telman</v>
          </cell>
          <cell r="G41">
            <v>43066</v>
          </cell>
          <cell r="AX41">
            <v>-26</v>
          </cell>
          <cell r="AZ41">
            <v>-4.333333333333333</v>
          </cell>
          <cell r="BC41">
            <v>-10833.333333333334</v>
          </cell>
          <cell r="BF41">
            <v>3</v>
          </cell>
          <cell r="BG41">
            <v>0</v>
          </cell>
          <cell r="BH41">
            <v>0</v>
          </cell>
          <cell r="BJ41">
            <v>0</v>
          </cell>
          <cell r="BK41">
            <v>0</v>
          </cell>
        </row>
        <row r="42">
          <cell r="F42" t="str">
            <v>Mammadov Fuad Zahid</v>
          </cell>
          <cell r="G42">
            <v>43024</v>
          </cell>
          <cell r="AX42">
            <v>15</v>
          </cell>
          <cell r="AY42">
            <v>0</v>
          </cell>
          <cell r="AZ42">
            <v>2.5</v>
          </cell>
          <cell r="BA42">
            <v>0</v>
          </cell>
          <cell r="BB42">
            <v>0</v>
          </cell>
          <cell r="BC42">
            <v>6250</v>
          </cell>
          <cell r="BD42">
            <v>0</v>
          </cell>
          <cell r="BE42">
            <v>0</v>
          </cell>
          <cell r="BF42">
            <v>44</v>
          </cell>
          <cell r="BG42">
            <v>4</v>
          </cell>
          <cell r="BH42">
            <v>8</v>
          </cell>
          <cell r="BI42">
            <v>0.5</v>
          </cell>
          <cell r="BJ42">
            <v>7500</v>
          </cell>
          <cell r="BK42">
            <v>20000</v>
          </cell>
        </row>
        <row r="43">
          <cell r="F43" t="str">
            <v>  YASAMAL</v>
          </cell>
          <cell r="H43">
            <v>1</v>
          </cell>
          <cell r="I43">
            <v>5000</v>
          </cell>
          <cell r="K43">
            <v>5</v>
          </cell>
          <cell r="L43">
            <v>3.3870967741935485</v>
          </cell>
          <cell r="M43">
            <v>1.4761904761904761</v>
          </cell>
          <cell r="N43">
            <v>18600</v>
          </cell>
          <cell r="O43">
            <v>8467.7419354838712</v>
          </cell>
          <cell r="P43">
            <v>2.1965714285714286</v>
          </cell>
          <cell r="Q43">
            <v>1.8363809523809524</v>
          </cell>
          <cell r="S43">
            <v>8</v>
          </cell>
          <cell r="T43">
            <v>12.833333333333332</v>
          </cell>
          <cell r="U43">
            <v>0.62337662337662347</v>
          </cell>
          <cell r="V43">
            <v>19000</v>
          </cell>
          <cell r="W43">
            <v>32083.333333333336</v>
          </cell>
          <cell r="X43">
            <v>0.59220779220779218</v>
          </cell>
          <cell r="Y43">
            <v>0.60779220779220777</v>
          </cell>
          <cell r="AA43">
            <v>13</v>
          </cell>
          <cell r="AB43">
            <v>18</v>
          </cell>
          <cell r="AC43">
            <v>0.72222222222222221</v>
          </cell>
          <cell r="AD43">
            <v>56500</v>
          </cell>
          <cell r="AE43">
            <v>45000</v>
          </cell>
          <cell r="AF43">
            <v>1.2555555555555555</v>
          </cell>
          <cell r="AG43">
            <v>0.98888888888888893</v>
          </cell>
          <cell r="AI43">
            <v>25</v>
          </cell>
          <cell r="AJ43">
            <v>22</v>
          </cell>
          <cell r="AK43">
            <v>1.1363636363636365</v>
          </cell>
          <cell r="AL43">
            <v>85200</v>
          </cell>
          <cell r="AM43">
            <v>55000</v>
          </cell>
          <cell r="AN43">
            <v>1.5490909090909091</v>
          </cell>
          <cell r="AO43">
            <v>1.3427272727272728</v>
          </cell>
          <cell r="AQ43">
            <v>20</v>
          </cell>
          <cell r="AR43">
            <v>24</v>
          </cell>
          <cell r="AS43">
            <v>0.83333333333333337</v>
          </cell>
          <cell r="AT43">
            <v>94800</v>
          </cell>
          <cell r="AU43">
            <v>60000</v>
          </cell>
          <cell r="AV43">
            <v>1.58</v>
          </cell>
          <cell r="AW43">
            <v>1.2066666666666668</v>
          </cell>
          <cell r="AY43">
            <v>10</v>
          </cell>
          <cell r="AZ43">
            <v>24</v>
          </cell>
          <cell r="BA43">
            <v>0.41666666666666669</v>
          </cell>
          <cell r="BB43">
            <v>43000</v>
          </cell>
          <cell r="BC43">
            <v>60000</v>
          </cell>
          <cell r="BD43">
            <v>0.71666666666666667</v>
          </cell>
          <cell r="BE43">
            <v>0.56666666666666665</v>
          </cell>
          <cell r="BG43">
            <v>18</v>
          </cell>
          <cell r="BH43">
            <v>24</v>
          </cell>
          <cell r="BI43">
            <v>0.75</v>
          </cell>
          <cell r="BJ43">
            <v>67800</v>
          </cell>
          <cell r="BK43">
            <v>60000</v>
          </cell>
        </row>
        <row r="44">
          <cell r="F44" t="str">
            <v>Feziyev Gunduz Mobil</v>
          </cell>
          <cell r="G44">
            <v>42887</v>
          </cell>
          <cell r="J44">
            <v>0</v>
          </cell>
          <cell r="L44">
            <v>0</v>
          </cell>
          <cell r="Q44">
            <v>0</v>
          </cell>
          <cell r="R44">
            <v>29</v>
          </cell>
          <cell r="S44">
            <v>3</v>
          </cell>
          <cell r="T44">
            <v>4.833333333333333</v>
          </cell>
          <cell r="U44">
            <v>0.62068965517241381</v>
          </cell>
          <cell r="V44">
            <v>5000</v>
          </cell>
          <cell r="W44">
            <v>12083.333333333334</v>
          </cell>
          <cell r="X44">
            <v>0.41379310344827586</v>
          </cell>
          <cell r="Y44">
            <v>0.51724137931034486</v>
          </cell>
          <cell r="Z44">
            <v>60</v>
          </cell>
          <cell r="AA44">
            <v>5</v>
          </cell>
          <cell r="AB44">
            <v>8</v>
          </cell>
          <cell r="AC44">
            <v>0.625</v>
          </cell>
          <cell r="AD44">
            <v>18500</v>
          </cell>
          <cell r="AE44">
            <v>20000</v>
          </cell>
          <cell r="AF44">
            <v>0.92500000000000004</v>
          </cell>
          <cell r="AG44">
            <v>0.77500000000000002</v>
          </cell>
          <cell r="AH44">
            <v>90</v>
          </cell>
          <cell r="AI44">
            <v>12</v>
          </cell>
          <cell r="AJ44">
            <v>10</v>
          </cell>
          <cell r="AK44">
            <v>1.2</v>
          </cell>
          <cell r="AL44">
            <v>40700</v>
          </cell>
          <cell r="AM44">
            <v>25000</v>
          </cell>
          <cell r="AN44">
            <v>1.6279999999999999</v>
          </cell>
          <cell r="AO44">
            <v>1.4139999999999999</v>
          </cell>
          <cell r="AP44">
            <v>119</v>
          </cell>
          <cell r="AQ44">
            <v>10</v>
          </cell>
          <cell r="AR44">
            <v>12</v>
          </cell>
          <cell r="AS44">
            <v>0.83333333333333337</v>
          </cell>
          <cell r="AT44">
            <v>34000</v>
          </cell>
          <cell r="AU44">
            <v>30000</v>
          </cell>
          <cell r="AV44">
            <v>1.1333333333333333</v>
          </cell>
          <cell r="AW44">
            <v>0.98333333333333339</v>
          </cell>
          <cell r="AX44">
            <v>150</v>
          </cell>
          <cell r="AY44">
            <v>4</v>
          </cell>
          <cell r="AZ44">
            <v>12</v>
          </cell>
          <cell r="BA44">
            <v>0.33333333333333331</v>
          </cell>
          <cell r="BB44">
            <v>28000</v>
          </cell>
          <cell r="BC44">
            <v>30000</v>
          </cell>
          <cell r="BD44">
            <v>0.93333333333333335</v>
          </cell>
          <cell r="BE44">
            <v>0.6333333333333333</v>
          </cell>
          <cell r="BF44">
            <v>179</v>
          </cell>
          <cell r="BG44">
            <v>9</v>
          </cell>
          <cell r="BH44">
            <v>12</v>
          </cell>
          <cell r="BI44">
            <v>0.75</v>
          </cell>
          <cell r="BJ44">
            <v>47600</v>
          </cell>
          <cell r="BK44">
            <v>30000</v>
          </cell>
        </row>
        <row r="45">
          <cell r="F45" t="str">
            <v>Sadiqov Ramiz Rasim</v>
          </cell>
          <cell r="G45">
            <v>42865</v>
          </cell>
          <cell r="H45">
            <v>1</v>
          </cell>
          <cell r="I45">
            <v>5000</v>
          </cell>
          <cell r="J45">
            <v>21</v>
          </cell>
          <cell r="K45">
            <v>5</v>
          </cell>
          <cell r="L45">
            <v>3.3870967741935485</v>
          </cell>
          <cell r="M45">
            <v>1.4761904761904761</v>
          </cell>
          <cell r="N45">
            <v>18600</v>
          </cell>
          <cell r="O45">
            <v>8467.7419354838712</v>
          </cell>
          <cell r="P45">
            <v>2.1965714285714286</v>
          </cell>
          <cell r="Q45">
            <v>1.8363809523809524</v>
          </cell>
          <cell r="R45">
            <v>50</v>
          </cell>
          <cell r="S45">
            <v>5</v>
          </cell>
          <cell r="T45">
            <v>8</v>
          </cell>
          <cell r="U45">
            <v>0.625</v>
          </cell>
          <cell r="V45">
            <v>14000</v>
          </cell>
          <cell r="W45">
            <v>20000</v>
          </cell>
          <cell r="X45">
            <v>0.7</v>
          </cell>
          <cell r="Y45">
            <v>0.66249999999999998</v>
          </cell>
          <cell r="Z45">
            <v>81</v>
          </cell>
          <cell r="AA45">
            <v>8</v>
          </cell>
          <cell r="AB45">
            <v>10</v>
          </cell>
          <cell r="AC45">
            <v>0.8</v>
          </cell>
          <cell r="AD45">
            <v>38000</v>
          </cell>
          <cell r="AE45">
            <v>25000</v>
          </cell>
          <cell r="AF45">
            <v>1.52</v>
          </cell>
          <cell r="AG45">
            <v>1.1600000000000001</v>
          </cell>
          <cell r="AH45">
            <v>111</v>
          </cell>
          <cell r="AI45">
            <v>13</v>
          </cell>
          <cell r="AJ45">
            <v>12</v>
          </cell>
          <cell r="AK45">
            <v>1.0833333333333333</v>
          </cell>
          <cell r="AL45">
            <v>44500</v>
          </cell>
          <cell r="AM45">
            <v>30000</v>
          </cell>
          <cell r="AN45">
            <v>1.4833333333333334</v>
          </cell>
          <cell r="AO45">
            <v>1.2833333333333332</v>
          </cell>
          <cell r="AP45">
            <v>140</v>
          </cell>
          <cell r="AQ45">
            <v>10</v>
          </cell>
          <cell r="AR45">
            <v>12</v>
          </cell>
          <cell r="AS45">
            <v>0.83333333333333337</v>
          </cell>
          <cell r="AT45">
            <v>60800</v>
          </cell>
          <cell r="AU45">
            <v>30000</v>
          </cell>
          <cell r="AV45">
            <v>2.0266666666666668</v>
          </cell>
          <cell r="AW45">
            <v>1.4300000000000002</v>
          </cell>
          <cell r="AX45">
            <v>171</v>
          </cell>
          <cell r="AY45">
            <v>6</v>
          </cell>
          <cell r="AZ45">
            <v>12</v>
          </cell>
          <cell r="BA45">
            <v>0.5</v>
          </cell>
          <cell r="BB45">
            <v>15000</v>
          </cell>
          <cell r="BC45">
            <v>30000</v>
          </cell>
          <cell r="BD45">
            <v>0.5</v>
          </cell>
          <cell r="BE45">
            <v>0.5</v>
          </cell>
          <cell r="BF45">
            <v>200</v>
          </cell>
          <cell r="BG45">
            <v>9</v>
          </cell>
          <cell r="BH45">
            <v>12</v>
          </cell>
          <cell r="BI45">
            <v>0.75</v>
          </cell>
          <cell r="BJ45">
            <v>20200</v>
          </cell>
          <cell r="BK45">
            <v>30000</v>
          </cell>
        </row>
        <row r="46">
          <cell r="F46" t="str">
            <v>  MXD</v>
          </cell>
          <cell r="AA46">
            <v>0</v>
          </cell>
          <cell r="AB46">
            <v>3.333333333333333</v>
          </cell>
          <cell r="AC46">
            <v>0</v>
          </cell>
          <cell r="AD46">
            <v>0</v>
          </cell>
          <cell r="AE46">
            <v>8333.3333333333339</v>
          </cell>
          <cell r="AF46">
            <v>0</v>
          </cell>
          <cell r="AG46">
            <v>0</v>
          </cell>
          <cell r="AI46">
            <v>2</v>
          </cell>
          <cell r="AJ46">
            <v>8</v>
          </cell>
          <cell r="AK46">
            <v>0.25</v>
          </cell>
          <cell r="AL46">
            <v>8500</v>
          </cell>
          <cell r="AM46">
            <v>20000</v>
          </cell>
          <cell r="AN46">
            <v>0.42499999999999999</v>
          </cell>
          <cell r="AO46">
            <v>0.33750000000000002</v>
          </cell>
          <cell r="AQ46">
            <v>4</v>
          </cell>
          <cell r="AR46">
            <v>10</v>
          </cell>
          <cell r="AS46">
            <v>0.4</v>
          </cell>
          <cell r="AT46">
            <v>16400</v>
          </cell>
          <cell r="AU46">
            <v>25000</v>
          </cell>
          <cell r="AV46">
            <v>0.65600000000000003</v>
          </cell>
          <cell r="AW46">
            <v>0.52800000000000002</v>
          </cell>
          <cell r="AY46">
            <v>9</v>
          </cell>
          <cell r="AZ46">
            <v>12</v>
          </cell>
          <cell r="BA46">
            <v>0.75</v>
          </cell>
          <cell r="BB46">
            <v>32000</v>
          </cell>
          <cell r="BC46">
            <v>30000</v>
          </cell>
          <cell r="BD46">
            <v>1.0666666666666667</v>
          </cell>
          <cell r="BE46">
            <v>0.90833333333333333</v>
          </cell>
          <cell r="BG46">
            <v>1</v>
          </cell>
          <cell r="BH46">
            <v>0</v>
          </cell>
          <cell r="BI46">
            <v>0</v>
          </cell>
          <cell r="BJ46">
            <v>15000</v>
          </cell>
          <cell r="BK46">
            <v>0</v>
          </cell>
        </row>
        <row r="47">
          <cell r="F47" t="str">
            <v>Cafarov Elshan Zohrab</v>
          </cell>
          <cell r="G47">
            <v>42927</v>
          </cell>
          <cell r="Z47">
            <v>20</v>
          </cell>
          <cell r="AA47">
            <v>0</v>
          </cell>
          <cell r="AB47">
            <v>3.333333333333333</v>
          </cell>
          <cell r="AC47">
            <v>0</v>
          </cell>
          <cell r="AD47">
            <v>0</v>
          </cell>
          <cell r="AE47">
            <v>8333.3333333333339</v>
          </cell>
          <cell r="AF47">
            <v>0</v>
          </cell>
          <cell r="AG47">
            <v>0</v>
          </cell>
          <cell r="AH47">
            <v>50</v>
          </cell>
          <cell r="AI47">
            <v>2</v>
          </cell>
          <cell r="AJ47">
            <v>8</v>
          </cell>
          <cell r="AK47">
            <v>0.25</v>
          </cell>
          <cell r="AL47">
            <v>8500</v>
          </cell>
          <cell r="AM47">
            <v>20000</v>
          </cell>
          <cell r="AN47">
            <v>0.42499999999999999</v>
          </cell>
          <cell r="AO47">
            <v>0.33750000000000002</v>
          </cell>
          <cell r="AP47">
            <v>79</v>
          </cell>
          <cell r="AQ47">
            <v>4</v>
          </cell>
          <cell r="AR47">
            <v>10</v>
          </cell>
          <cell r="AS47">
            <v>0.4</v>
          </cell>
          <cell r="AT47">
            <v>16400</v>
          </cell>
          <cell r="AU47">
            <v>25000</v>
          </cell>
          <cell r="AV47">
            <v>0.65600000000000003</v>
          </cell>
          <cell r="AW47">
            <v>0.52800000000000002</v>
          </cell>
          <cell r="AX47">
            <v>110</v>
          </cell>
          <cell r="AY47">
            <v>9</v>
          </cell>
          <cell r="AZ47">
            <v>12</v>
          </cell>
          <cell r="BA47">
            <v>0.75</v>
          </cell>
          <cell r="BB47">
            <v>32000</v>
          </cell>
          <cell r="BC47">
            <v>30000</v>
          </cell>
          <cell r="BD47">
            <v>1.0666666666666667</v>
          </cell>
          <cell r="BE47">
            <v>0.90833333333333333</v>
          </cell>
          <cell r="BG47">
            <v>1</v>
          </cell>
          <cell r="BH47">
            <v>0</v>
          </cell>
          <cell r="BI47">
            <v>0</v>
          </cell>
          <cell r="BJ47">
            <v>15000</v>
          </cell>
          <cell r="BK47">
            <v>0</v>
          </cell>
        </row>
        <row r="48">
          <cell r="F48" t="str">
            <v>Grand total</v>
          </cell>
          <cell r="H48">
            <v>6</v>
          </cell>
          <cell r="I48">
            <v>44000</v>
          </cell>
          <cell r="K48">
            <v>46</v>
          </cell>
          <cell r="N48">
            <v>254100</v>
          </cell>
          <cell r="S48">
            <v>93</v>
          </cell>
          <cell r="V48">
            <v>452800</v>
          </cell>
          <cell r="AA48">
            <v>142</v>
          </cell>
          <cell r="AD48">
            <v>664700</v>
          </cell>
          <cell r="AI48">
            <v>181</v>
          </cell>
          <cell r="AL48">
            <v>993600</v>
          </cell>
          <cell r="AQ48">
            <v>150</v>
          </cell>
          <cell r="AT48">
            <v>776450</v>
          </cell>
          <cell r="AY48">
            <v>194</v>
          </cell>
          <cell r="AZ48">
            <v>271</v>
          </cell>
          <cell r="BB48">
            <v>903100</v>
          </cell>
          <cell r="BC48">
            <v>677500</v>
          </cell>
          <cell r="BG48">
            <v>182</v>
          </cell>
          <cell r="BH48">
            <v>283.33333333333337</v>
          </cell>
          <cell r="BJ48">
            <v>952600</v>
          </cell>
          <cell r="BK48">
            <v>708333.33333333326</v>
          </cell>
        </row>
      </sheetData>
      <sheetData sheetId="36" refreshError="1"/>
      <sheetData sheetId="37">
        <row r="5">
          <cell r="F5" t="str">
            <v>  AHMADLI</v>
          </cell>
        </row>
      </sheetData>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seron isci reyting"/>
      <sheetName val="region isci reyting"/>
      <sheetName val="AB"/>
      <sheetName val="ab-say"/>
      <sheetName val="ab-meb"/>
      <sheetName val="ab-isci"/>
      <sheetName val="ab-ort-say"/>
      <sheetName val="ab-ort-meb"/>
      <sheetName val="ABSERON"/>
      <sheetName val="RE"/>
      <sheetName val="re-say"/>
      <sheetName val="re-meb"/>
      <sheetName val="re-ort-say"/>
      <sheetName val="re-ort-meb"/>
      <sheetName val="re-isci"/>
      <sheetName val="REGİON"/>
      <sheetName val="email"/>
      <sheetName val="Mail 10 Avqust"/>
      <sheetName val="Sheet1"/>
      <sheetName val="Mail Iyul"/>
      <sheetName val="Mail 20 Avqust"/>
      <sheetName val="Mail 24 Avqust"/>
      <sheetName val="Mail 25 Avqust"/>
      <sheetName val="Mail Avqust son"/>
      <sheetName val="Yeni reytin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row r="4">
          <cell r="C4" t="str">
            <v>  BAKIXANOV</v>
          </cell>
          <cell r="D4">
            <v>52</v>
          </cell>
          <cell r="E4">
            <v>12</v>
          </cell>
          <cell r="F4">
            <v>24</v>
          </cell>
          <cell r="G4">
            <v>257800</v>
          </cell>
          <cell r="H4">
            <v>12</v>
          </cell>
          <cell r="I4">
            <v>12</v>
          </cell>
          <cell r="J4">
            <v>4</v>
          </cell>
          <cell r="K4">
            <v>4</v>
          </cell>
          <cell r="L4">
            <v>12</v>
          </cell>
          <cell r="M4">
            <v>13</v>
          </cell>
          <cell r="N4">
            <v>10</v>
          </cell>
          <cell r="O4">
            <v>20</v>
          </cell>
          <cell r="P4">
            <v>64450</v>
          </cell>
          <cell r="Q4">
            <v>10</v>
          </cell>
          <cell r="R4">
            <v>10</v>
          </cell>
          <cell r="S4">
            <v>126</v>
          </cell>
          <cell r="T4">
            <v>12</v>
          </cell>
          <cell r="U4">
            <v>0</v>
          </cell>
          <cell r="V4">
            <v>606223.18999999994</v>
          </cell>
          <cell r="W4">
            <v>12</v>
          </cell>
          <cell r="X4">
            <v>0</v>
          </cell>
          <cell r="Y4">
            <v>31.5</v>
          </cell>
          <cell r="Z4">
            <v>9</v>
          </cell>
          <cell r="AA4">
            <v>0</v>
          </cell>
          <cell r="AB4">
            <v>151555.79749999999</v>
          </cell>
          <cell r="AC4">
            <v>9</v>
          </cell>
          <cell r="AD4">
            <v>0</v>
          </cell>
        </row>
        <row r="5">
          <cell r="C5" t="str">
            <v>  YASAMAL</v>
          </cell>
          <cell r="D5">
            <v>25</v>
          </cell>
          <cell r="E5">
            <v>10</v>
          </cell>
          <cell r="F5">
            <v>20</v>
          </cell>
          <cell r="G5">
            <v>85200</v>
          </cell>
          <cell r="H5">
            <v>8</v>
          </cell>
          <cell r="I5">
            <v>8</v>
          </cell>
          <cell r="J5">
            <v>2</v>
          </cell>
          <cell r="K5">
            <v>2</v>
          </cell>
          <cell r="L5">
            <v>6</v>
          </cell>
          <cell r="M5">
            <v>12.5</v>
          </cell>
          <cell r="N5">
            <v>9</v>
          </cell>
          <cell r="O5">
            <v>18</v>
          </cell>
          <cell r="P5">
            <v>42600</v>
          </cell>
          <cell r="Q5">
            <v>6</v>
          </cell>
          <cell r="R5">
            <v>6</v>
          </cell>
          <cell r="S5">
            <v>51</v>
          </cell>
          <cell r="T5">
            <v>9</v>
          </cell>
          <cell r="U5">
            <v>0</v>
          </cell>
          <cell r="V5">
            <v>170291.10000000003</v>
          </cell>
          <cell r="W5">
            <v>6</v>
          </cell>
          <cell r="X5">
            <v>0</v>
          </cell>
          <cell r="Y5">
            <v>25.5</v>
          </cell>
          <cell r="Z5">
            <v>7</v>
          </cell>
          <cell r="AA5">
            <v>0</v>
          </cell>
          <cell r="AB5">
            <v>85145.550000000017</v>
          </cell>
          <cell r="AC5">
            <v>4</v>
          </cell>
          <cell r="AD5">
            <v>0</v>
          </cell>
        </row>
        <row r="6">
          <cell r="C6" t="str">
            <v>  NEFTCILAR</v>
          </cell>
          <cell r="D6">
            <v>25</v>
          </cell>
          <cell r="E6">
            <v>10</v>
          </cell>
          <cell r="F6">
            <v>20</v>
          </cell>
          <cell r="G6">
            <v>153300</v>
          </cell>
          <cell r="H6">
            <v>11</v>
          </cell>
          <cell r="I6">
            <v>11</v>
          </cell>
          <cell r="J6">
            <v>3</v>
          </cell>
          <cell r="K6">
            <v>3</v>
          </cell>
          <cell r="L6">
            <v>9</v>
          </cell>
          <cell r="M6">
            <v>8.3333333333333339</v>
          </cell>
          <cell r="N6">
            <v>7</v>
          </cell>
          <cell r="O6">
            <v>14</v>
          </cell>
          <cell r="P6">
            <v>51100</v>
          </cell>
          <cell r="Q6">
            <v>9</v>
          </cell>
          <cell r="R6">
            <v>9</v>
          </cell>
          <cell r="S6">
            <v>57</v>
          </cell>
          <cell r="T6">
            <v>11</v>
          </cell>
          <cell r="U6">
            <v>0</v>
          </cell>
          <cell r="V6">
            <v>296939.64999999997</v>
          </cell>
          <cell r="W6">
            <v>11</v>
          </cell>
          <cell r="X6">
            <v>0</v>
          </cell>
          <cell r="Y6">
            <v>19</v>
          </cell>
          <cell r="Z6">
            <v>4</v>
          </cell>
          <cell r="AA6">
            <v>0</v>
          </cell>
          <cell r="AB6">
            <v>98979.883333333317</v>
          </cell>
          <cell r="AC6">
            <v>5</v>
          </cell>
          <cell r="AD6">
            <v>0</v>
          </cell>
        </row>
        <row r="7">
          <cell r="C7" t="str">
            <v>  AHMADLI</v>
          </cell>
          <cell r="D7">
            <v>18</v>
          </cell>
          <cell r="E7">
            <v>9</v>
          </cell>
          <cell r="F7">
            <v>18</v>
          </cell>
          <cell r="G7">
            <v>84000</v>
          </cell>
          <cell r="H7">
            <v>7</v>
          </cell>
          <cell r="I7">
            <v>7</v>
          </cell>
          <cell r="J7">
            <v>2</v>
          </cell>
          <cell r="K7">
            <v>2</v>
          </cell>
          <cell r="L7">
            <v>6</v>
          </cell>
          <cell r="M7">
            <v>9</v>
          </cell>
          <cell r="N7">
            <v>8</v>
          </cell>
          <cell r="O7">
            <v>16</v>
          </cell>
          <cell r="P7">
            <v>42000</v>
          </cell>
          <cell r="Q7">
            <v>5</v>
          </cell>
          <cell r="R7">
            <v>5</v>
          </cell>
          <cell r="S7">
            <v>52</v>
          </cell>
          <cell r="T7">
            <v>10</v>
          </cell>
          <cell r="U7">
            <v>0</v>
          </cell>
          <cell r="V7">
            <v>255407.81</v>
          </cell>
          <cell r="W7">
            <v>10</v>
          </cell>
          <cell r="X7">
            <v>0</v>
          </cell>
          <cell r="Y7">
            <v>26</v>
          </cell>
          <cell r="Z7">
            <v>8</v>
          </cell>
          <cell r="AA7">
            <v>0</v>
          </cell>
          <cell r="AB7">
            <v>127703.905</v>
          </cell>
          <cell r="AC7">
            <v>7</v>
          </cell>
          <cell r="AD7">
            <v>0</v>
          </cell>
        </row>
        <row r="8">
          <cell r="C8" t="str">
            <v>  NASIMI</v>
          </cell>
          <cell r="D8">
            <v>15</v>
          </cell>
          <cell r="E8">
            <v>8</v>
          </cell>
          <cell r="F8">
            <v>16</v>
          </cell>
          <cell r="G8">
            <v>91800</v>
          </cell>
          <cell r="H8">
            <v>9</v>
          </cell>
          <cell r="I8">
            <v>9</v>
          </cell>
          <cell r="J8">
            <v>1</v>
          </cell>
          <cell r="K8">
            <v>1</v>
          </cell>
          <cell r="L8">
            <v>3</v>
          </cell>
          <cell r="M8">
            <v>15</v>
          </cell>
          <cell r="N8">
            <v>12</v>
          </cell>
          <cell r="O8">
            <v>24</v>
          </cell>
          <cell r="P8">
            <v>91800</v>
          </cell>
          <cell r="Q8">
            <v>11</v>
          </cell>
          <cell r="R8">
            <v>11</v>
          </cell>
          <cell r="S8">
            <v>45</v>
          </cell>
          <cell r="T8">
            <v>8</v>
          </cell>
          <cell r="U8">
            <v>0</v>
          </cell>
          <cell r="V8">
            <v>222720.75</v>
          </cell>
          <cell r="W8">
            <v>8</v>
          </cell>
          <cell r="X8">
            <v>0</v>
          </cell>
          <cell r="Y8">
            <v>45</v>
          </cell>
          <cell r="Z8">
            <v>12</v>
          </cell>
          <cell r="AA8">
            <v>0</v>
          </cell>
          <cell r="AB8">
            <v>222720.75</v>
          </cell>
          <cell r="AC8">
            <v>11</v>
          </cell>
          <cell r="AD8">
            <v>0</v>
          </cell>
        </row>
        <row r="9">
          <cell r="C9" t="str">
            <v>  MEMAR</v>
          </cell>
          <cell r="D9">
            <v>14</v>
          </cell>
          <cell r="E9">
            <v>7</v>
          </cell>
          <cell r="F9">
            <v>14</v>
          </cell>
          <cell r="G9">
            <v>130000</v>
          </cell>
          <cell r="H9">
            <v>10</v>
          </cell>
          <cell r="I9">
            <v>10</v>
          </cell>
          <cell r="J9">
            <v>1</v>
          </cell>
          <cell r="K9">
            <v>1</v>
          </cell>
          <cell r="L9">
            <v>3</v>
          </cell>
          <cell r="M9">
            <v>14</v>
          </cell>
          <cell r="N9">
            <v>11</v>
          </cell>
          <cell r="O9">
            <v>22</v>
          </cell>
          <cell r="P9">
            <v>130000</v>
          </cell>
          <cell r="Q9">
            <v>12</v>
          </cell>
          <cell r="R9">
            <v>12</v>
          </cell>
          <cell r="S9">
            <v>35</v>
          </cell>
          <cell r="T9">
            <v>6</v>
          </cell>
          <cell r="U9">
            <v>0</v>
          </cell>
          <cell r="V9">
            <v>224076.69999999998</v>
          </cell>
          <cell r="W9">
            <v>9</v>
          </cell>
          <cell r="X9">
            <v>0</v>
          </cell>
          <cell r="Y9">
            <v>35</v>
          </cell>
          <cell r="Z9">
            <v>10</v>
          </cell>
          <cell r="AA9">
            <v>0</v>
          </cell>
          <cell r="AB9">
            <v>224076.69999999998</v>
          </cell>
          <cell r="AC9">
            <v>12</v>
          </cell>
          <cell r="AD9">
            <v>0</v>
          </cell>
        </row>
        <row r="10">
          <cell r="C10" t="str">
            <v xml:space="preserve">  AGA NEMATULLA</v>
          </cell>
          <cell r="D10">
            <v>5</v>
          </cell>
          <cell r="E10">
            <v>3</v>
          </cell>
          <cell r="F10">
            <v>6</v>
          </cell>
          <cell r="G10">
            <v>25500</v>
          </cell>
          <cell r="H10">
            <v>3</v>
          </cell>
          <cell r="I10">
            <v>3</v>
          </cell>
          <cell r="J10">
            <v>1</v>
          </cell>
          <cell r="K10">
            <v>1</v>
          </cell>
          <cell r="L10">
            <v>3</v>
          </cell>
          <cell r="M10">
            <v>5</v>
          </cell>
          <cell r="N10">
            <v>3</v>
          </cell>
          <cell r="O10">
            <v>6</v>
          </cell>
          <cell r="P10">
            <v>25500</v>
          </cell>
          <cell r="Q10">
            <v>3</v>
          </cell>
          <cell r="R10">
            <v>3</v>
          </cell>
          <cell r="S10">
            <v>23</v>
          </cell>
          <cell r="T10">
            <v>3</v>
          </cell>
          <cell r="U10">
            <v>0</v>
          </cell>
          <cell r="V10">
            <v>132326.76999999999</v>
          </cell>
          <cell r="W10">
            <v>5</v>
          </cell>
          <cell r="X10">
            <v>0</v>
          </cell>
          <cell r="Y10">
            <v>23</v>
          </cell>
          <cell r="Z10">
            <v>5</v>
          </cell>
          <cell r="AA10">
            <v>0</v>
          </cell>
          <cell r="AB10">
            <v>132326.76999999999</v>
          </cell>
          <cell r="AC10">
            <v>8</v>
          </cell>
          <cell r="AD10">
            <v>0</v>
          </cell>
        </row>
        <row r="11">
          <cell r="C11" t="str">
            <v>  SUMQAYIT</v>
          </cell>
          <cell r="D11">
            <v>4</v>
          </cell>
          <cell r="E11">
            <v>2</v>
          </cell>
          <cell r="F11">
            <v>4</v>
          </cell>
          <cell r="G11">
            <v>10500</v>
          </cell>
          <cell r="H11">
            <v>2</v>
          </cell>
          <cell r="I11">
            <v>2</v>
          </cell>
          <cell r="J11">
            <v>1</v>
          </cell>
          <cell r="K11">
            <v>1</v>
          </cell>
          <cell r="L11">
            <v>3</v>
          </cell>
          <cell r="M11">
            <v>4</v>
          </cell>
          <cell r="N11">
            <v>2</v>
          </cell>
          <cell r="O11">
            <v>4</v>
          </cell>
          <cell r="P11">
            <v>10500</v>
          </cell>
          <cell r="Q11">
            <v>2</v>
          </cell>
          <cell r="R11">
            <v>2</v>
          </cell>
          <cell r="S11">
            <v>24</v>
          </cell>
          <cell r="T11">
            <v>4</v>
          </cell>
          <cell r="U11">
            <v>0</v>
          </cell>
          <cell r="V11">
            <v>112993.78000000001</v>
          </cell>
          <cell r="W11">
            <v>3</v>
          </cell>
          <cell r="X11">
            <v>0</v>
          </cell>
          <cell r="Y11">
            <v>24</v>
          </cell>
          <cell r="Z11">
            <v>6</v>
          </cell>
          <cell r="AA11">
            <v>0</v>
          </cell>
          <cell r="AB11">
            <v>112993.78000000001</v>
          </cell>
          <cell r="AC11">
            <v>6</v>
          </cell>
          <cell r="AD11">
            <v>0</v>
          </cell>
        </row>
        <row r="12">
          <cell r="C12" t="str">
            <v>  AZNEFT</v>
          </cell>
          <cell r="D12">
            <v>11</v>
          </cell>
          <cell r="E12">
            <v>6</v>
          </cell>
          <cell r="F12">
            <v>12</v>
          </cell>
          <cell r="G12">
            <v>56500</v>
          </cell>
          <cell r="H12">
            <v>6</v>
          </cell>
          <cell r="I12">
            <v>6</v>
          </cell>
          <cell r="J12">
            <v>2</v>
          </cell>
          <cell r="K12">
            <v>2</v>
          </cell>
          <cell r="L12">
            <v>6</v>
          </cell>
          <cell r="M12">
            <v>5.5</v>
          </cell>
          <cell r="N12">
            <v>6</v>
          </cell>
          <cell r="O12">
            <v>12</v>
          </cell>
          <cell r="P12">
            <v>28250</v>
          </cell>
          <cell r="Q12">
            <v>4</v>
          </cell>
          <cell r="R12">
            <v>4</v>
          </cell>
          <cell r="S12">
            <v>26</v>
          </cell>
          <cell r="T12">
            <v>5</v>
          </cell>
          <cell r="U12">
            <v>0</v>
          </cell>
          <cell r="V12">
            <v>113705.90000000001</v>
          </cell>
          <cell r="W12">
            <v>4</v>
          </cell>
          <cell r="X12">
            <v>0</v>
          </cell>
          <cell r="Y12">
            <v>13</v>
          </cell>
          <cell r="Z12">
            <v>2</v>
          </cell>
          <cell r="AA12">
            <v>0</v>
          </cell>
          <cell r="AB12">
            <v>56852.950000000004</v>
          </cell>
          <cell r="AC12">
            <v>2</v>
          </cell>
          <cell r="AD12">
            <v>0</v>
          </cell>
        </row>
        <row r="13">
          <cell r="C13" t="str">
            <v>  NARIMANOV</v>
          </cell>
          <cell r="D13">
            <v>5</v>
          </cell>
          <cell r="E13">
            <v>3</v>
          </cell>
          <cell r="F13">
            <v>6</v>
          </cell>
          <cell r="G13">
            <v>45000</v>
          </cell>
          <cell r="H13">
            <v>4</v>
          </cell>
          <cell r="I13">
            <v>4</v>
          </cell>
          <cell r="J13">
            <v>1</v>
          </cell>
          <cell r="K13">
            <v>1</v>
          </cell>
          <cell r="L13">
            <v>3</v>
          </cell>
          <cell r="M13">
            <v>5</v>
          </cell>
          <cell r="N13">
            <v>3</v>
          </cell>
          <cell r="O13">
            <v>6</v>
          </cell>
          <cell r="P13">
            <v>45000</v>
          </cell>
          <cell r="Q13">
            <v>7</v>
          </cell>
          <cell r="R13">
            <v>7</v>
          </cell>
          <cell r="S13">
            <v>14</v>
          </cell>
          <cell r="T13">
            <v>2</v>
          </cell>
          <cell r="U13">
            <v>0</v>
          </cell>
          <cell r="V13">
            <v>63322.259999999995</v>
          </cell>
          <cell r="W13">
            <v>2</v>
          </cell>
          <cell r="X13">
            <v>0</v>
          </cell>
          <cell r="Y13">
            <v>14</v>
          </cell>
          <cell r="Z13">
            <v>3</v>
          </cell>
          <cell r="AA13">
            <v>0</v>
          </cell>
          <cell r="AB13">
            <v>63322.259999999995</v>
          </cell>
          <cell r="AC13">
            <v>3</v>
          </cell>
          <cell r="AD13">
            <v>0</v>
          </cell>
        </row>
        <row r="14">
          <cell r="C14" t="str">
            <v>  AZADLIQ</v>
          </cell>
          <cell r="D14">
            <v>5</v>
          </cell>
          <cell r="E14">
            <v>3</v>
          </cell>
          <cell r="F14">
            <v>6</v>
          </cell>
          <cell r="G14">
            <v>45500</v>
          </cell>
          <cell r="H14">
            <v>5</v>
          </cell>
          <cell r="I14">
            <v>5</v>
          </cell>
          <cell r="J14">
            <v>1</v>
          </cell>
          <cell r="K14">
            <v>1</v>
          </cell>
          <cell r="L14">
            <v>3</v>
          </cell>
          <cell r="M14">
            <v>5</v>
          </cell>
          <cell r="N14">
            <v>3</v>
          </cell>
          <cell r="O14">
            <v>6</v>
          </cell>
          <cell r="P14">
            <v>45500</v>
          </cell>
          <cell r="Q14">
            <v>8</v>
          </cell>
          <cell r="R14">
            <v>8</v>
          </cell>
          <cell r="S14">
            <v>36</v>
          </cell>
          <cell r="T14">
            <v>7</v>
          </cell>
          <cell r="U14">
            <v>0</v>
          </cell>
          <cell r="V14">
            <v>209990.68000000002</v>
          </cell>
          <cell r="W14">
            <v>7</v>
          </cell>
          <cell r="X14">
            <v>0</v>
          </cell>
          <cell r="Y14">
            <v>36</v>
          </cell>
          <cell r="Z14">
            <v>11</v>
          </cell>
          <cell r="AA14">
            <v>0</v>
          </cell>
          <cell r="AB14">
            <v>209990.68000000002</v>
          </cell>
          <cell r="AC14">
            <v>10</v>
          </cell>
          <cell r="AD14">
            <v>0</v>
          </cell>
        </row>
        <row r="15">
          <cell r="C15" t="str">
            <v>  MXD</v>
          </cell>
          <cell r="D15">
            <v>2</v>
          </cell>
          <cell r="E15">
            <v>1</v>
          </cell>
          <cell r="F15">
            <v>2</v>
          </cell>
          <cell r="G15">
            <v>8500</v>
          </cell>
          <cell r="H15">
            <v>1</v>
          </cell>
          <cell r="I15">
            <v>1</v>
          </cell>
          <cell r="J15">
            <v>1</v>
          </cell>
          <cell r="K15">
            <v>1</v>
          </cell>
          <cell r="L15">
            <v>3</v>
          </cell>
          <cell r="M15">
            <v>2</v>
          </cell>
          <cell r="N15">
            <v>1</v>
          </cell>
          <cell r="O15">
            <v>2</v>
          </cell>
          <cell r="P15">
            <v>8500</v>
          </cell>
          <cell r="Q15">
            <v>1</v>
          </cell>
          <cell r="R15">
            <v>1</v>
          </cell>
          <cell r="S15">
            <v>3</v>
          </cell>
          <cell r="T15">
            <v>1</v>
          </cell>
          <cell r="U15">
            <v>0</v>
          </cell>
          <cell r="V15">
            <v>23083.33</v>
          </cell>
          <cell r="W15">
            <v>1</v>
          </cell>
          <cell r="X15">
            <v>0</v>
          </cell>
          <cell r="Y15">
            <v>3</v>
          </cell>
          <cell r="Z15">
            <v>1</v>
          </cell>
          <cell r="AA15">
            <v>0</v>
          </cell>
          <cell r="AB15">
            <v>23083.33</v>
          </cell>
          <cell r="AC15">
            <v>1</v>
          </cell>
          <cell r="AD15">
            <v>0</v>
          </cell>
        </row>
        <row r="16">
          <cell r="C16" t="str">
            <v>  GANCA</v>
          </cell>
          <cell r="D16">
            <v>107</v>
          </cell>
          <cell r="E16">
            <v>14</v>
          </cell>
          <cell r="F16">
            <v>28</v>
          </cell>
          <cell r="G16">
            <v>317000</v>
          </cell>
          <cell r="H16">
            <v>13</v>
          </cell>
          <cell r="I16">
            <v>13</v>
          </cell>
          <cell r="J16">
            <v>9</v>
          </cell>
          <cell r="K16">
            <v>9</v>
          </cell>
          <cell r="L16">
            <v>27</v>
          </cell>
          <cell r="M16">
            <v>11.888888888888889</v>
          </cell>
          <cell r="N16">
            <v>11</v>
          </cell>
          <cell r="O16">
            <v>22</v>
          </cell>
          <cell r="P16">
            <v>35222.222222222219</v>
          </cell>
          <cell r="Q16">
            <v>10</v>
          </cell>
          <cell r="R16">
            <v>10</v>
          </cell>
          <cell r="S16">
            <v>199</v>
          </cell>
          <cell r="T16">
            <v>14</v>
          </cell>
          <cell r="U16">
            <v>0</v>
          </cell>
          <cell r="V16">
            <v>623884.59999999963</v>
          </cell>
          <cell r="W16">
            <v>13</v>
          </cell>
          <cell r="X16">
            <v>0</v>
          </cell>
          <cell r="Y16">
            <v>22.111111111111111</v>
          </cell>
          <cell r="Z16">
            <v>7</v>
          </cell>
          <cell r="AA16">
            <v>0</v>
          </cell>
          <cell r="AB16">
            <v>69320.511111111075</v>
          </cell>
          <cell r="AC16">
            <v>7</v>
          </cell>
          <cell r="AD16">
            <v>0</v>
          </cell>
        </row>
        <row r="17">
          <cell r="C17" t="str">
            <v>  TOVUZ</v>
          </cell>
          <cell r="D17">
            <v>50</v>
          </cell>
          <cell r="E17">
            <v>9</v>
          </cell>
          <cell r="F17">
            <v>18</v>
          </cell>
          <cell r="G17">
            <v>174000</v>
          </cell>
          <cell r="H17">
            <v>12</v>
          </cell>
          <cell r="I17">
            <v>12</v>
          </cell>
          <cell r="J17">
            <v>4</v>
          </cell>
          <cell r="K17">
            <v>4</v>
          </cell>
          <cell r="L17">
            <v>12</v>
          </cell>
          <cell r="M17">
            <v>12.5</v>
          </cell>
          <cell r="N17">
            <v>12</v>
          </cell>
          <cell r="O17">
            <v>24</v>
          </cell>
          <cell r="P17">
            <v>43500</v>
          </cell>
          <cell r="Q17">
            <v>12</v>
          </cell>
          <cell r="R17">
            <v>12</v>
          </cell>
          <cell r="S17">
            <v>117</v>
          </cell>
          <cell r="T17">
            <v>12</v>
          </cell>
          <cell r="U17">
            <v>0</v>
          </cell>
          <cell r="V17">
            <v>411804.65999999992</v>
          </cell>
          <cell r="W17">
            <v>11</v>
          </cell>
          <cell r="X17">
            <v>0</v>
          </cell>
          <cell r="Y17">
            <v>29.25</v>
          </cell>
          <cell r="Z17">
            <v>12</v>
          </cell>
          <cell r="AA17">
            <v>0</v>
          </cell>
          <cell r="AB17">
            <v>102951.16499999998</v>
          </cell>
          <cell r="AC17">
            <v>12</v>
          </cell>
          <cell r="AD17">
            <v>0</v>
          </cell>
        </row>
        <row r="18">
          <cell r="C18" t="str">
            <v>  MINGACEVIR</v>
          </cell>
          <cell r="D18">
            <v>43</v>
          </cell>
          <cell r="E18">
            <v>7</v>
          </cell>
          <cell r="F18">
            <v>14</v>
          </cell>
          <cell r="G18">
            <v>110740</v>
          </cell>
          <cell r="H18">
            <v>7</v>
          </cell>
          <cell r="I18">
            <v>7</v>
          </cell>
          <cell r="J18">
            <v>4</v>
          </cell>
          <cell r="K18">
            <v>4</v>
          </cell>
          <cell r="L18">
            <v>12</v>
          </cell>
          <cell r="M18">
            <v>10.75</v>
          </cell>
          <cell r="N18">
            <v>8</v>
          </cell>
          <cell r="O18">
            <v>16</v>
          </cell>
          <cell r="P18">
            <v>27685</v>
          </cell>
          <cell r="Q18">
            <v>7</v>
          </cell>
          <cell r="R18">
            <v>7</v>
          </cell>
          <cell r="S18">
            <v>89</v>
          </cell>
          <cell r="T18">
            <v>5</v>
          </cell>
          <cell r="U18">
            <v>0</v>
          </cell>
          <cell r="V18">
            <v>283929.82000000007</v>
          </cell>
          <cell r="W18">
            <v>8</v>
          </cell>
          <cell r="X18">
            <v>0</v>
          </cell>
          <cell r="Y18">
            <v>22.25</v>
          </cell>
          <cell r="Z18">
            <v>8</v>
          </cell>
          <cell r="AA18">
            <v>0</v>
          </cell>
          <cell r="AB18">
            <v>70982.455000000016</v>
          </cell>
          <cell r="AC18">
            <v>8</v>
          </cell>
          <cell r="AD18">
            <v>0</v>
          </cell>
        </row>
        <row r="19">
          <cell r="C19" t="str">
            <v>  ZAQATALA</v>
          </cell>
          <cell r="D19">
            <v>51</v>
          </cell>
          <cell r="E19">
            <v>10</v>
          </cell>
          <cell r="F19">
            <v>20</v>
          </cell>
          <cell r="G19">
            <v>121500</v>
          </cell>
          <cell r="H19">
            <v>8</v>
          </cell>
          <cell r="I19">
            <v>8</v>
          </cell>
          <cell r="J19">
            <v>4</v>
          </cell>
          <cell r="K19">
            <v>4</v>
          </cell>
          <cell r="L19">
            <v>12</v>
          </cell>
          <cell r="M19">
            <v>12.75</v>
          </cell>
          <cell r="N19">
            <v>13</v>
          </cell>
          <cell r="O19">
            <v>26</v>
          </cell>
          <cell r="P19">
            <v>30375</v>
          </cell>
          <cell r="Q19">
            <v>9</v>
          </cell>
          <cell r="R19">
            <v>9</v>
          </cell>
          <cell r="S19">
            <v>110</v>
          </cell>
          <cell r="T19">
            <v>11</v>
          </cell>
          <cell r="U19">
            <v>0</v>
          </cell>
          <cell r="V19">
            <v>369974.14999999985</v>
          </cell>
          <cell r="W19">
            <v>10</v>
          </cell>
          <cell r="X19">
            <v>0</v>
          </cell>
          <cell r="Y19">
            <v>27.5</v>
          </cell>
          <cell r="Z19">
            <v>11</v>
          </cell>
          <cell r="AA19">
            <v>0</v>
          </cell>
          <cell r="AB19">
            <v>92493.537499999962</v>
          </cell>
          <cell r="AC19">
            <v>10</v>
          </cell>
          <cell r="AD19">
            <v>0</v>
          </cell>
        </row>
        <row r="20">
          <cell r="C20" t="str">
            <v>  BARDA</v>
          </cell>
          <cell r="D20">
            <v>62</v>
          </cell>
          <cell r="E20">
            <v>12</v>
          </cell>
          <cell r="F20">
            <v>24</v>
          </cell>
          <cell r="G20">
            <v>124200</v>
          </cell>
          <cell r="H20">
            <v>9</v>
          </cell>
          <cell r="I20">
            <v>9</v>
          </cell>
          <cell r="J20">
            <v>6</v>
          </cell>
          <cell r="K20">
            <v>6</v>
          </cell>
          <cell r="L20">
            <v>18</v>
          </cell>
          <cell r="M20">
            <v>10.333333333333334</v>
          </cell>
          <cell r="N20">
            <v>6</v>
          </cell>
          <cell r="O20">
            <v>12</v>
          </cell>
          <cell r="P20">
            <v>20700</v>
          </cell>
          <cell r="Q20">
            <v>1</v>
          </cell>
          <cell r="R20">
            <v>1</v>
          </cell>
          <cell r="S20">
            <v>94</v>
          </cell>
          <cell r="T20">
            <v>7</v>
          </cell>
          <cell r="U20">
            <v>0</v>
          </cell>
          <cell r="V20">
            <v>223676.27999999997</v>
          </cell>
          <cell r="W20">
            <v>4</v>
          </cell>
          <cell r="X20">
            <v>0</v>
          </cell>
          <cell r="Y20">
            <v>15.666666666666666</v>
          </cell>
          <cell r="Z20">
            <v>2</v>
          </cell>
          <cell r="AA20">
            <v>0</v>
          </cell>
          <cell r="AB20">
            <v>37279.379999999997</v>
          </cell>
          <cell r="AC20">
            <v>1</v>
          </cell>
          <cell r="AD20">
            <v>0</v>
          </cell>
        </row>
        <row r="21">
          <cell r="C21" t="str">
            <v>  LANKARAN</v>
          </cell>
          <cell r="D21">
            <v>78</v>
          </cell>
          <cell r="E21">
            <v>13</v>
          </cell>
          <cell r="F21">
            <v>26</v>
          </cell>
          <cell r="G21">
            <v>335000</v>
          </cell>
          <cell r="H21">
            <v>14</v>
          </cell>
          <cell r="I21">
            <v>14</v>
          </cell>
          <cell r="J21">
            <v>5</v>
          </cell>
          <cell r="K21">
            <v>5</v>
          </cell>
          <cell r="L21">
            <v>15</v>
          </cell>
          <cell r="M21">
            <v>15.6</v>
          </cell>
          <cell r="N21">
            <v>14</v>
          </cell>
          <cell r="O21">
            <v>28</v>
          </cell>
          <cell r="P21">
            <v>67000</v>
          </cell>
          <cell r="Q21">
            <v>14</v>
          </cell>
          <cell r="R21">
            <v>14</v>
          </cell>
          <cell r="S21">
            <v>147</v>
          </cell>
          <cell r="T21">
            <v>13</v>
          </cell>
          <cell r="U21">
            <v>0</v>
          </cell>
          <cell r="V21">
            <v>659661.64</v>
          </cell>
          <cell r="W21">
            <v>14</v>
          </cell>
          <cell r="X21">
            <v>0</v>
          </cell>
          <cell r="Y21">
            <v>29.4</v>
          </cell>
          <cell r="Z21">
            <v>13</v>
          </cell>
          <cell r="AA21">
            <v>0</v>
          </cell>
          <cell r="AB21">
            <v>131932.32800000001</v>
          </cell>
          <cell r="AC21">
            <v>14</v>
          </cell>
          <cell r="AD21">
            <v>0</v>
          </cell>
        </row>
        <row r="22">
          <cell r="C22" t="str">
            <v>  CALILABAD</v>
          </cell>
          <cell r="D22">
            <v>46</v>
          </cell>
          <cell r="E22">
            <v>8</v>
          </cell>
          <cell r="F22">
            <v>16</v>
          </cell>
          <cell r="G22">
            <v>104000</v>
          </cell>
          <cell r="H22">
            <v>5</v>
          </cell>
          <cell r="I22">
            <v>5</v>
          </cell>
          <cell r="J22">
            <v>4</v>
          </cell>
          <cell r="K22">
            <v>4</v>
          </cell>
          <cell r="L22">
            <v>12</v>
          </cell>
          <cell r="M22">
            <v>11.5</v>
          </cell>
          <cell r="N22">
            <v>10</v>
          </cell>
          <cell r="O22">
            <v>20</v>
          </cell>
          <cell r="P22">
            <v>26000</v>
          </cell>
          <cell r="Q22">
            <v>4</v>
          </cell>
          <cell r="R22">
            <v>4</v>
          </cell>
          <cell r="S22">
            <v>101</v>
          </cell>
          <cell r="T22">
            <v>9</v>
          </cell>
          <cell r="U22">
            <v>0</v>
          </cell>
          <cell r="V22">
            <v>267321.83999999991</v>
          </cell>
          <cell r="W22">
            <v>6</v>
          </cell>
          <cell r="X22">
            <v>0</v>
          </cell>
          <cell r="Y22">
            <v>25.25</v>
          </cell>
          <cell r="Z22">
            <v>10</v>
          </cell>
          <cell r="AA22">
            <v>0</v>
          </cell>
          <cell r="AB22">
            <v>66830.459999999977</v>
          </cell>
          <cell r="AC22">
            <v>5</v>
          </cell>
          <cell r="AD22">
            <v>0</v>
          </cell>
        </row>
        <row r="23">
          <cell r="C23" t="str">
            <v>  QAX</v>
          </cell>
          <cell r="D23">
            <v>42</v>
          </cell>
          <cell r="E23">
            <v>6</v>
          </cell>
          <cell r="F23">
            <v>12</v>
          </cell>
          <cell r="G23">
            <v>95400</v>
          </cell>
          <cell r="H23">
            <v>3</v>
          </cell>
          <cell r="I23">
            <v>3</v>
          </cell>
          <cell r="J23">
            <v>4</v>
          </cell>
          <cell r="K23">
            <v>4</v>
          </cell>
          <cell r="L23">
            <v>12</v>
          </cell>
          <cell r="M23">
            <v>10.5</v>
          </cell>
          <cell r="N23">
            <v>7</v>
          </cell>
          <cell r="O23">
            <v>14</v>
          </cell>
          <cell r="P23">
            <v>23850</v>
          </cell>
          <cell r="Q23">
            <v>2</v>
          </cell>
          <cell r="R23">
            <v>2</v>
          </cell>
          <cell r="S23">
            <v>98</v>
          </cell>
          <cell r="T23">
            <v>8</v>
          </cell>
          <cell r="U23">
            <v>0</v>
          </cell>
          <cell r="V23">
            <v>252839.90999999997</v>
          </cell>
          <cell r="W23">
            <v>5</v>
          </cell>
          <cell r="X23">
            <v>0</v>
          </cell>
          <cell r="Y23">
            <v>24.5</v>
          </cell>
          <cell r="Z23">
            <v>9</v>
          </cell>
          <cell r="AA23">
            <v>0</v>
          </cell>
          <cell r="AB23">
            <v>63209.977499999994</v>
          </cell>
          <cell r="AC23">
            <v>3</v>
          </cell>
          <cell r="AD23">
            <v>0</v>
          </cell>
        </row>
        <row r="24">
          <cell r="C24" t="str">
            <v>  SABIRABAD</v>
          </cell>
          <cell r="D24">
            <v>53</v>
          </cell>
          <cell r="E24">
            <v>11</v>
          </cell>
          <cell r="F24">
            <v>22</v>
          </cell>
          <cell r="G24">
            <v>162500</v>
          </cell>
          <cell r="H24">
            <v>11</v>
          </cell>
          <cell r="I24">
            <v>11</v>
          </cell>
          <cell r="J24">
            <v>6</v>
          </cell>
          <cell r="K24">
            <v>6</v>
          </cell>
          <cell r="L24">
            <v>18</v>
          </cell>
          <cell r="M24">
            <v>8.8333333333333339</v>
          </cell>
          <cell r="N24">
            <v>3</v>
          </cell>
          <cell r="O24">
            <v>6</v>
          </cell>
          <cell r="P24">
            <v>27083.333333333332</v>
          </cell>
          <cell r="Q24">
            <v>5</v>
          </cell>
          <cell r="R24">
            <v>5</v>
          </cell>
          <cell r="S24">
            <v>109</v>
          </cell>
          <cell r="T24">
            <v>10</v>
          </cell>
          <cell r="U24">
            <v>0</v>
          </cell>
          <cell r="V24">
            <v>462806.50999999989</v>
          </cell>
          <cell r="W24">
            <v>12</v>
          </cell>
          <cell r="X24">
            <v>0</v>
          </cell>
          <cell r="Y24">
            <v>18.166666666666668</v>
          </cell>
          <cell r="Z24">
            <v>4</v>
          </cell>
          <cell r="AA24">
            <v>0</v>
          </cell>
          <cell r="AB24">
            <v>77134.41833333332</v>
          </cell>
          <cell r="AC24">
            <v>9</v>
          </cell>
          <cell r="AD24">
            <v>0</v>
          </cell>
        </row>
        <row r="25">
          <cell r="C25" t="str">
            <v>  MASALLI</v>
          </cell>
          <cell r="D25">
            <v>33</v>
          </cell>
          <cell r="E25">
            <v>4</v>
          </cell>
          <cell r="F25">
            <v>8</v>
          </cell>
          <cell r="G25">
            <v>86400</v>
          </cell>
          <cell r="H25">
            <v>2</v>
          </cell>
          <cell r="I25">
            <v>2</v>
          </cell>
          <cell r="J25">
            <v>3</v>
          </cell>
          <cell r="K25">
            <v>3</v>
          </cell>
          <cell r="L25">
            <v>9</v>
          </cell>
          <cell r="M25">
            <v>11</v>
          </cell>
          <cell r="N25">
            <v>9</v>
          </cell>
          <cell r="O25">
            <v>18</v>
          </cell>
          <cell r="P25">
            <v>28800</v>
          </cell>
          <cell r="Q25">
            <v>8</v>
          </cell>
          <cell r="R25">
            <v>8</v>
          </cell>
          <cell r="S25">
            <v>92</v>
          </cell>
          <cell r="T25">
            <v>6</v>
          </cell>
          <cell r="U25">
            <v>0</v>
          </cell>
          <cell r="V25">
            <v>298566.85000000009</v>
          </cell>
          <cell r="W25">
            <v>9</v>
          </cell>
          <cell r="X25">
            <v>0</v>
          </cell>
          <cell r="Y25">
            <v>30.666666666666668</v>
          </cell>
          <cell r="Z25">
            <v>14</v>
          </cell>
          <cell r="AA25">
            <v>0</v>
          </cell>
          <cell r="AB25">
            <v>99522.283333333369</v>
          </cell>
          <cell r="AC25">
            <v>11</v>
          </cell>
          <cell r="AD25">
            <v>0</v>
          </cell>
        </row>
        <row r="26">
          <cell r="C26" t="str">
            <v>  QUBA</v>
          </cell>
          <cell r="D26">
            <v>26</v>
          </cell>
          <cell r="E26">
            <v>3</v>
          </cell>
          <cell r="F26">
            <v>6</v>
          </cell>
          <cell r="G26">
            <v>102150</v>
          </cell>
          <cell r="H26">
            <v>4</v>
          </cell>
          <cell r="I26">
            <v>4</v>
          </cell>
          <cell r="J26">
            <v>4</v>
          </cell>
          <cell r="K26">
            <v>4</v>
          </cell>
          <cell r="L26">
            <v>12</v>
          </cell>
          <cell r="M26">
            <v>6.5</v>
          </cell>
          <cell r="N26">
            <v>2</v>
          </cell>
          <cell r="O26">
            <v>4</v>
          </cell>
          <cell r="P26">
            <v>25537.5</v>
          </cell>
          <cell r="Q26">
            <v>3</v>
          </cell>
          <cell r="R26">
            <v>3</v>
          </cell>
          <cell r="S26">
            <v>61</v>
          </cell>
          <cell r="T26">
            <v>3</v>
          </cell>
          <cell r="U26">
            <v>0</v>
          </cell>
          <cell r="V26">
            <v>219750.93000000002</v>
          </cell>
          <cell r="W26">
            <v>3</v>
          </cell>
          <cell r="X26">
            <v>0</v>
          </cell>
          <cell r="Y26">
            <v>15.25</v>
          </cell>
          <cell r="Z26">
            <v>1</v>
          </cell>
          <cell r="AA26">
            <v>0</v>
          </cell>
          <cell r="AB26">
            <v>54937.732500000006</v>
          </cell>
          <cell r="AC26">
            <v>2</v>
          </cell>
          <cell r="AD26">
            <v>0</v>
          </cell>
        </row>
        <row r="27">
          <cell r="C27" t="str">
            <v>  SIRVAN</v>
          </cell>
          <cell r="D27">
            <v>19</v>
          </cell>
          <cell r="E27">
            <v>2</v>
          </cell>
          <cell r="F27">
            <v>4</v>
          </cell>
          <cell r="G27">
            <v>82900</v>
          </cell>
          <cell r="H27">
            <v>1</v>
          </cell>
          <cell r="I27">
            <v>1</v>
          </cell>
          <cell r="J27">
            <v>3</v>
          </cell>
          <cell r="K27">
            <v>3</v>
          </cell>
          <cell r="L27">
            <v>9</v>
          </cell>
          <cell r="M27">
            <v>6.333333333333333</v>
          </cell>
          <cell r="N27">
            <v>1</v>
          </cell>
          <cell r="O27">
            <v>2</v>
          </cell>
          <cell r="P27">
            <v>27633.333333333332</v>
          </cell>
          <cell r="Q27">
            <v>6</v>
          </cell>
          <cell r="R27">
            <v>6</v>
          </cell>
          <cell r="S27">
            <v>52</v>
          </cell>
          <cell r="T27">
            <v>2</v>
          </cell>
          <cell r="U27">
            <v>0</v>
          </cell>
          <cell r="V27">
            <v>195914.52</v>
          </cell>
          <cell r="W27">
            <v>1</v>
          </cell>
          <cell r="X27">
            <v>0</v>
          </cell>
          <cell r="Y27">
            <v>17.333333333333332</v>
          </cell>
          <cell r="Z27">
            <v>3</v>
          </cell>
          <cell r="AA27">
            <v>0</v>
          </cell>
          <cell r="AB27">
            <v>65304.84</v>
          </cell>
          <cell r="AC27">
            <v>4</v>
          </cell>
          <cell r="AD27">
            <v>0</v>
          </cell>
        </row>
        <row r="28">
          <cell r="C28" t="str">
            <v>  XACMAZ</v>
          </cell>
          <cell r="D28">
            <v>40</v>
          </cell>
          <cell r="E28">
            <v>5</v>
          </cell>
          <cell r="F28">
            <v>10</v>
          </cell>
          <cell r="G28">
            <v>141450</v>
          </cell>
          <cell r="H28">
            <v>10</v>
          </cell>
          <cell r="I28">
            <v>10</v>
          </cell>
          <cell r="J28">
            <v>4</v>
          </cell>
          <cell r="K28">
            <v>4</v>
          </cell>
          <cell r="L28">
            <v>12</v>
          </cell>
          <cell r="M28">
            <v>10</v>
          </cell>
          <cell r="N28">
            <v>5</v>
          </cell>
          <cell r="O28">
            <v>10</v>
          </cell>
          <cell r="P28">
            <v>35362.5</v>
          </cell>
          <cell r="Q28">
            <v>11</v>
          </cell>
          <cell r="R28">
            <v>11</v>
          </cell>
          <cell r="S28">
            <v>75</v>
          </cell>
          <cell r="T28">
            <v>4</v>
          </cell>
          <cell r="U28">
            <v>0</v>
          </cell>
          <cell r="V28">
            <v>267885.64000000007</v>
          </cell>
          <cell r="W28">
            <v>7</v>
          </cell>
          <cell r="X28">
            <v>0</v>
          </cell>
          <cell r="Y28">
            <v>18.75</v>
          </cell>
          <cell r="Z28">
            <v>5</v>
          </cell>
          <cell r="AA28">
            <v>0</v>
          </cell>
          <cell r="AB28">
            <v>66971.410000000018</v>
          </cell>
          <cell r="AC28">
            <v>6</v>
          </cell>
          <cell r="AD28">
            <v>0</v>
          </cell>
        </row>
        <row r="29">
          <cell r="C29" t="str">
            <v>  YEVLAX</v>
          </cell>
          <cell r="D29">
            <v>18</v>
          </cell>
          <cell r="E29">
            <v>1</v>
          </cell>
          <cell r="F29">
            <v>2</v>
          </cell>
          <cell r="G29">
            <v>107500</v>
          </cell>
          <cell r="H29">
            <v>6</v>
          </cell>
          <cell r="I29">
            <v>6</v>
          </cell>
          <cell r="J29">
            <v>2</v>
          </cell>
          <cell r="K29">
            <v>2</v>
          </cell>
          <cell r="L29">
            <v>6</v>
          </cell>
          <cell r="M29">
            <v>9</v>
          </cell>
          <cell r="N29">
            <v>4</v>
          </cell>
          <cell r="O29">
            <v>8</v>
          </cell>
          <cell r="P29">
            <v>53750</v>
          </cell>
          <cell r="Q29">
            <v>13</v>
          </cell>
          <cell r="R29">
            <v>13</v>
          </cell>
          <cell r="S29">
            <v>41</v>
          </cell>
          <cell r="T29">
            <v>1</v>
          </cell>
          <cell r="U29">
            <v>0</v>
          </cell>
          <cell r="V29">
            <v>211097.44999999998</v>
          </cell>
          <cell r="W29">
            <v>2</v>
          </cell>
          <cell r="X29">
            <v>0</v>
          </cell>
          <cell r="Y29">
            <v>20.5</v>
          </cell>
          <cell r="Z29">
            <v>6</v>
          </cell>
          <cell r="AA29">
            <v>0</v>
          </cell>
          <cell r="AB29">
            <v>105548.72499999999</v>
          </cell>
          <cell r="AC29">
            <v>13</v>
          </cell>
          <cell r="AD29">
            <v>0</v>
          </cell>
        </row>
        <row r="34">
          <cell r="C34" t="str">
            <v>  AHMADLI</v>
          </cell>
          <cell r="D34">
            <v>18</v>
          </cell>
          <cell r="E34">
            <v>84000</v>
          </cell>
          <cell r="F34">
            <v>52</v>
          </cell>
          <cell r="G34">
            <v>255407.81</v>
          </cell>
        </row>
        <row r="35">
          <cell r="C35" t="str">
            <v>  AZADLIQ</v>
          </cell>
          <cell r="D35">
            <v>5</v>
          </cell>
          <cell r="E35">
            <v>45500</v>
          </cell>
          <cell r="F35">
            <v>36</v>
          </cell>
          <cell r="G35">
            <v>209990.68000000002</v>
          </cell>
        </row>
        <row r="36">
          <cell r="C36" t="str">
            <v>  AZNEFT</v>
          </cell>
          <cell r="D36">
            <v>11</v>
          </cell>
          <cell r="E36">
            <v>56500</v>
          </cell>
          <cell r="F36">
            <v>26</v>
          </cell>
          <cell r="G36">
            <v>113705.90000000001</v>
          </cell>
        </row>
        <row r="37">
          <cell r="C37" t="str">
            <v>  BAKIXANOV</v>
          </cell>
          <cell r="D37">
            <v>52</v>
          </cell>
          <cell r="E37">
            <v>257800</v>
          </cell>
          <cell r="F37">
            <v>126</v>
          </cell>
          <cell r="G37">
            <v>606223.18999999994</v>
          </cell>
        </row>
        <row r="38">
          <cell r="C38" t="str">
            <v>  BARDA</v>
          </cell>
          <cell r="D38">
            <v>62</v>
          </cell>
          <cell r="E38">
            <v>124200</v>
          </cell>
          <cell r="F38">
            <v>94</v>
          </cell>
          <cell r="G38">
            <v>223676.27999999997</v>
          </cell>
        </row>
        <row r="39">
          <cell r="C39" t="str">
            <v>  CALILABAD</v>
          </cell>
          <cell r="D39">
            <v>46</v>
          </cell>
          <cell r="E39">
            <v>104000</v>
          </cell>
          <cell r="F39">
            <v>101</v>
          </cell>
          <cell r="G39">
            <v>267321.83999999991</v>
          </cell>
        </row>
        <row r="40">
          <cell r="C40" t="str">
            <v>  GANCA</v>
          </cell>
          <cell r="D40">
            <v>107</v>
          </cell>
          <cell r="E40">
            <v>317000</v>
          </cell>
          <cell r="F40">
            <v>199</v>
          </cell>
          <cell r="G40">
            <v>623884.59999999963</v>
          </cell>
        </row>
        <row r="41">
          <cell r="C41" t="str">
            <v>  LANKARAN</v>
          </cell>
          <cell r="D41">
            <v>78</v>
          </cell>
          <cell r="E41">
            <v>335000</v>
          </cell>
          <cell r="F41">
            <v>147</v>
          </cell>
          <cell r="G41">
            <v>659661.64</v>
          </cell>
        </row>
        <row r="42">
          <cell r="C42" t="str">
            <v>  MASALLI</v>
          </cell>
          <cell r="D42">
            <v>33</v>
          </cell>
          <cell r="E42">
            <v>86400</v>
          </cell>
          <cell r="F42">
            <v>92</v>
          </cell>
          <cell r="G42">
            <v>298566.85000000009</v>
          </cell>
        </row>
        <row r="43">
          <cell r="C43" t="str">
            <v>  MEMAR</v>
          </cell>
          <cell r="D43">
            <v>14</v>
          </cell>
          <cell r="E43">
            <v>130000</v>
          </cell>
          <cell r="F43">
            <v>35</v>
          </cell>
          <cell r="G43">
            <v>224076.69999999998</v>
          </cell>
        </row>
        <row r="44">
          <cell r="C44" t="str">
            <v>  MINGACEVIR</v>
          </cell>
          <cell r="D44">
            <v>43</v>
          </cell>
          <cell r="E44">
            <v>110740</v>
          </cell>
          <cell r="F44">
            <v>89</v>
          </cell>
          <cell r="G44">
            <v>283929.82000000007</v>
          </cell>
        </row>
        <row r="45">
          <cell r="C45" t="str">
            <v>  MXD</v>
          </cell>
          <cell r="D45">
            <v>2</v>
          </cell>
          <cell r="E45">
            <v>8500</v>
          </cell>
          <cell r="F45">
            <v>3</v>
          </cell>
          <cell r="G45">
            <v>23083.33</v>
          </cell>
        </row>
        <row r="46">
          <cell r="C46" t="str">
            <v>  NARIMANOV</v>
          </cell>
          <cell r="D46">
            <v>5</v>
          </cell>
          <cell r="E46">
            <v>45000</v>
          </cell>
          <cell r="F46">
            <v>14</v>
          </cell>
          <cell r="G46">
            <v>63322.259999999995</v>
          </cell>
        </row>
        <row r="47">
          <cell r="C47" t="str">
            <v>  NASIMI</v>
          </cell>
          <cell r="D47">
            <v>15</v>
          </cell>
          <cell r="E47">
            <v>91800</v>
          </cell>
          <cell r="F47">
            <v>45</v>
          </cell>
          <cell r="G47">
            <v>222720.75</v>
          </cell>
        </row>
        <row r="48">
          <cell r="C48" t="str">
            <v>  NEFTCILAR</v>
          </cell>
          <cell r="D48">
            <v>25</v>
          </cell>
          <cell r="E48">
            <v>153300</v>
          </cell>
          <cell r="F48">
            <v>57</v>
          </cell>
          <cell r="G48">
            <v>296939.64999999997</v>
          </cell>
        </row>
        <row r="49">
          <cell r="C49" t="str">
            <v>  QAX</v>
          </cell>
          <cell r="D49">
            <v>42</v>
          </cell>
          <cell r="E49">
            <v>95400</v>
          </cell>
          <cell r="F49">
            <v>98</v>
          </cell>
          <cell r="G49">
            <v>252839.90999999997</v>
          </cell>
        </row>
        <row r="50">
          <cell r="C50" t="str">
            <v>  QUBA</v>
          </cell>
          <cell r="D50">
            <v>26</v>
          </cell>
          <cell r="E50">
            <v>102150</v>
          </cell>
          <cell r="F50">
            <v>61</v>
          </cell>
          <cell r="G50">
            <v>219750.93000000002</v>
          </cell>
        </row>
        <row r="51">
          <cell r="C51" t="str">
            <v>  SABIRABAD</v>
          </cell>
          <cell r="D51">
            <v>53</v>
          </cell>
          <cell r="E51">
            <v>162500</v>
          </cell>
          <cell r="F51">
            <v>109</v>
          </cell>
          <cell r="G51">
            <v>462806.50999999989</v>
          </cell>
        </row>
        <row r="52">
          <cell r="C52" t="str">
            <v>  SIRVAN</v>
          </cell>
          <cell r="D52">
            <v>19</v>
          </cell>
          <cell r="E52">
            <v>82900</v>
          </cell>
          <cell r="F52">
            <v>52</v>
          </cell>
          <cell r="G52">
            <v>195914.52</v>
          </cell>
        </row>
        <row r="53">
          <cell r="C53" t="str">
            <v>  SUMQAYIT</v>
          </cell>
          <cell r="D53">
            <v>4</v>
          </cell>
          <cell r="E53">
            <v>10500</v>
          </cell>
          <cell r="F53">
            <v>24</v>
          </cell>
          <cell r="G53">
            <v>112993.78000000001</v>
          </cell>
        </row>
        <row r="54">
          <cell r="C54" t="str">
            <v>  TOVUZ</v>
          </cell>
          <cell r="D54">
            <v>50</v>
          </cell>
          <cell r="E54">
            <v>174000</v>
          </cell>
          <cell r="F54">
            <v>117</v>
          </cell>
          <cell r="G54">
            <v>411804.65999999992</v>
          </cell>
        </row>
        <row r="55">
          <cell r="C55" t="str">
            <v>  XACMAZ</v>
          </cell>
          <cell r="D55">
            <v>40</v>
          </cell>
          <cell r="E55">
            <v>141450</v>
          </cell>
          <cell r="F55">
            <v>75</v>
          </cell>
          <cell r="G55">
            <v>267885.64000000007</v>
          </cell>
        </row>
        <row r="56">
          <cell r="C56" t="str">
            <v>  YASAMAL</v>
          </cell>
          <cell r="D56">
            <v>25</v>
          </cell>
          <cell r="E56">
            <v>85200</v>
          </cell>
          <cell r="F56">
            <v>51</v>
          </cell>
          <cell r="G56">
            <v>170291.10000000003</v>
          </cell>
        </row>
        <row r="57">
          <cell r="C57" t="str">
            <v>  YEVLAX</v>
          </cell>
          <cell r="D57">
            <v>18</v>
          </cell>
          <cell r="E57">
            <v>107500</v>
          </cell>
          <cell r="F57">
            <v>41</v>
          </cell>
          <cell r="G57">
            <v>211097.44999999998</v>
          </cell>
        </row>
        <row r="58">
          <cell r="C58" t="str">
            <v>  ZAQATALA</v>
          </cell>
          <cell r="D58">
            <v>51</v>
          </cell>
          <cell r="E58">
            <v>121500</v>
          </cell>
          <cell r="F58">
            <v>110</v>
          </cell>
          <cell r="G58">
            <v>369974.14999999985</v>
          </cell>
        </row>
        <row r="59">
          <cell r="C59" t="str">
            <v xml:space="preserve">  AGA NEMATULLA</v>
          </cell>
          <cell r="D59">
            <v>5</v>
          </cell>
          <cell r="E59">
            <v>25500</v>
          </cell>
          <cell r="F59">
            <v>23</v>
          </cell>
          <cell r="G59">
            <v>132326.76999999999</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OS"/>
      <sheetName val="MIKRO"/>
      <sheetName val="Sheet1"/>
      <sheetName val="YENI MIKRO"/>
      <sheetName val="Sheet2"/>
      <sheetName val="Sheet3"/>
      <sheetName val="Sheet3 (2)"/>
      <sheetName val="İyul port"/>
      <sheetName val="August"/>
      <sheetName val="Sheet4"/>
      <sheetName val="reg"/>
      <sheetName val="ab"/>
    </sheetNames>
    <sheetDataSet>
      <sheetData sheetId="0"/>
      <sheetData sheetId="1"/>
      <sheetData sheetId="2"/>
      <sheetData sheetId="3"/>
      <sheetData sheetId="4"/>
      <sheetData sheetId="5"/>
      <sheetData sheetId="6"/>
      <sheetData sheetId="7">
        <row r="4">
          <cell r="C4" t="str">
            <v>ABŞERON</v>
          </cell>
          <cell r="D4">
            <v>0</v>
          </cell>
          <cell r="E4">
            <v>0</v>
          </cell>
        </row>
        <row r="5">
          <cell r="C5" t="str">
            <v>  AHMADLI</v>
          </cell>
          <cell r="D5">
            <v>16</v>
          </cell>
          <cell r="E5">
            <v>84000</v>
          </cell>
        </row>
        <row r="6">
          <cell r="C6" t="str">
            <v>Hasanov Zaur Huseyn</v>
          </cell>
          <cell r="D6">
            <v>10</v>
          </cell>
          <cell r="E6">
            <v>65000</v>
          </cell>
        </row>
        <row r="7">
          <cell r="C7" t="str">
            <v>Mammadov Rasad Asif</v>
          </cell>
          <cell r="D7">
            <v>6</v>
          </cell>
          <cell r="E7">
            <v>19000</v>
          </cell>
        </row>
        <row r="8">
          <cell r="C8" t="str">
            <v>  AZADLIQ</v>
          </cell>
          <cell r="D8">
            <v>12</v>
          </cell>
          <cell r="E8">
            <v>85300</v>
          </cell>
        </row>
        <row r="9">
          <cell r="C9" t="str">
            <v>Amirov Elchin Mazahir</v>
          </cell>
          <cell r="D9">
            <v>3</v>
          </cell>
          <cell r="E9">
            <v>11800</v>
          </cell>
        </row>
        <row r="10">
          <cell r="C10" t="str">
            <v>Zeynalov Emil Hasanqulu</v>
          </cell>
          <cell r="D10">
            <v>9</v>
          </cell>
          <cell r="E10">
            <v>73500</v>
          </cell>
        </row>
        <row r="11">
          <cell r="C11" t="str">
            <v>  AZNEFT</v>
          </cell>
          <cell r="D11">
            <v>6</v>
          </cell>
          <cell r="E11">
            <v>22000</v>
          </cell>
        </row>
        <row r="12">
          <cell r="C12" t="str">
            <v>Asgarov Huseyn Asgar</v>
          </cell>
          <cell r="D12">
            <v>3</v>
          </cell>
          <cell r="E12">
            <v>12500</v>
          </cell>
        </row>
        <row r="13">
          <cell r="C13" t="str">
            <v>Ibrahimov Anar Etibar</v>
          </cell>
          <cell r="D13">
            <v>3</v>
          </cell>
          <cell r="E13">
            <v>9500</v>
          </cell>
        </row>
        <row r="14">
          <cell r="C14" t="str">
            <v>  YASAMAL</v>
          </cell>
          <cell r="D14">
            <v>13</v>
          </cell>
          <cell r="E14">
            <v>56500</v>
          </cell>
        </row>
        <row r="15">
          <cell r="C15" t="str">
            <v>Feziyev Gunduz Mobil</v>
          </cell>
          <cell r="D15">
            <v>5</v>
          </cell>
          <cell r="E15">
            <v>18500</v>
          </cell>
        </row>
        <row r="16">
          <cell r="C16" t="str">
            <v>Sadiqov Ramiz Rasim</v>
          </cell>
          <cell r="D16">
            <v>8</v>
          </cell>
          <cell r="E16">
            <v>38000</v>
          </cell>
        </row>
        <row r="17">
          <cell r="C17" t="str">
            <v>  BAKIXANOV</v>
          </cell>
          <cell r="D17">
            <v>43</v>
          </cell>
          <cell r="E17">
            <v>165600</v>
          </cell>
        </row>
        <row r="18">
          <cell r="C18" t="str">
            <v>Ahmadov Agasif Shukur</v>
          </cell>
          <cell r="D18">
            <v>15</v>
          </cell>
          <cell r="E18">
            <v>42000</v>
          </cell>
        </row>
        <row r="19">
          <cell r="C19" t="str">
            <v>Mehtiyev Nizami Telman</v>
          </cell>
          <cell r="D19">
            <v>11</v>
          </cell>
          <cell r="E19">
            <v>37200</v>
          </cell>
        </row>
        <row r="20">
          <cell r="C20" t="str">
            <v>Valiyev Niyazi Nazim</v>
          </cell>
          <cell r="D20">
            <v>17</v>
          </cell>
          <cell r="E20">
            <v>86400</v>
          </cell>
        </row>
        <row r="21">
          <cell r="C21" t="str">
            <v>  SUMQAYIT</v>
          </cell>
          <cell r="D21">
            <v>8</v>
          </cell>
          <cell r="E21">
            <v>62000</v>
          </cell>
        </row>
        <row r="22">
          <cell r="C22" t="str">
            <v>Safarov Kamil Aladdin</v>
          </cell>
          <cell r="D22">
            <v>8</v>
          </cell>
          <cell r="E22">
            <v>62000</v>
          </cell>
        </row>
        <row r="23">
          <cell r="C23" t="str">
            <v>  MXD</v>
          </cell>
          <cell r="D23">
            <v>1</v>
          </cell>
          <cell r="E23">
            <v>15000</v>
          </cell>
        </row>
        <row r="24">
          <cell r="C24" t="str">
            <v>Sukurlu Ilham Gulverdi</v>
          </cell>
          <cell r="D24">
            <v>1</v>
          </cell>
          <cell r="E24">
            <v>15000</v>
          </cell>
        </row>
        <row r="25">
          <cell r="C25" t="str">
            <v>  NARIMANOV</v>
          </cell>
          <cell r="D25">
            <v>3</v>
          </cell>
          <cell r="E25">
            <v>9000</v>
          </cell>
        </row>
        <row r="26">
          <cell r="C26" t="str">
            <v>Aliyev Orxan Natiq</v>
          </cell>
          <cell r="D26">
            <v>3</v>
          </cell>
          <cell r="E26">
            <v>9000</v>
          </cell>
        </row>
        <row r="27">
          <cell r="C27" t="str">
            <v>  NASIMI</v>
          </cell>
          <cell r="D27">
            <v>13</v>
          </cell>
          <cell r="E27">
            <v>62500</v>
          </cell>
        </row>
        <row r="28">
          <cell r="C28" t="str">
            <v>Aliyev Eldaniz Humbat</v>
          </cell>
          <cell r="D28">
            <v>1</v>
          </cell>
          <cell r="E28">
            <v>8000</v>
          </cell>
        </row>
        <row r="29">
          <cell r="C29" t="str">
            <v>Musayev Qalib Rauf</v>
          </cell>
          <cell r="D29">
            <v>12</v>
          </cell>
          <cell r="E29">
            <v>54500</v>
          </cell>
        </row>
        <row r="30">
          <cell r="C30" t="str">
            <v>  NEFTCILAR</v>
          </cell>
          <cell r="D30">
            <v>17</v>
          </cell>
          <cell r="E30">
            <v>70500</v>
          </cell>
        </row>
        <row r="31">
          <cell r="C31" t="str">
            <v>Mammadov Elvin Alim</v>
          </cell>
          <cell r="D31">
            <v>3</v>
          </cell>
          <cell r="E31">
            <v>7500</v>
          </cell>
        </row>
        <row r="32">
          <cell r="C32" t="str">
            <v>Mammadov Yasar Qurbat</v>
          </cell>
          <cell r="D32">
            <v>8</v>
          </cell>
          <cell r="E32">
            <v>44800</v>
          </cell>
        </row>
        <row r="33">
          <cell r="C33" t="str">
            <v>Miriyev Adil Mirmohsum</v>
          </cell>
          <cell r="D33">
            <v>6</v>
          </cell>
          <cell r="E33">
            <v>18200</v>
          </cell>
        </row>
        <row r="34">
          <cell r="C34" t="str">
            <v>  MEMAR</v>
          </cell>
          <cell r="D34">
            <v>11</v>
          </cell>
          <cell r="E34">
            <v>47300</v>
          </cell>
        </row>
        <row r="35">
          <cell r="C35" t="str">
            <v>Hamidov Tarlan Abdulhamid</v>
          </cell>
          <cell r="D35">
            <v>11</v>
          </cell>
          <cell r="E35">
            <v>47300</v>
          </cell>
        </row>
        <row r="36">
          <cell r="C36" t="str">
            <v>REGİON</v>
          </cell>
          <cell r="D36">
            <v>0</v>
          </cell>
          <cell r="E36">
            <v>0</v>
          </cell>
        </row>
        <row r="37">
          <cell r="C37" t="str">
            <v>  BARDA</v>
          </cell>
          <cell r="D37">
            <v>32</v>
          </cell>
          <cell r="E37">
            <v>103100</v>
          </cell>
        </row>
        <row r="38">
          <cell r="C38" t="str">
            <v>Ismayilov Agamoglan Israfil</v>
          </cell>
          <cell r="D38">
            <v>5</v>
          </cell>
          <cell r="E38">
            <v>20000</v>
          </cell>
        </row>
        <row r="39">
          <cell r="C39" t="str">
            <v>Mammadzade Orxan Famil</v>
          </cell>
          <cell r="D39">
            <v>8</v>
          </cell>
          <cell r="E39">
            <v>18000</v>
          </cell>
        </row>
        <row r="40">
          <cell r="C40" t="str">
            <v>Qasimov Elcin Sahin</v>
          </cell>
          <cell r="D40">
            <v>5</v>
          </cell>
          <cell r="E40">
            <v>17700</v>
          </cell>
        </row>
        <row r="41">
          <cell r="C41" t="str">
            <v>Qasimov Kamran Asaf</v>
          </cell>
          <cell r="D41">
            <v>5</v>
          </cell>
          <cell r="E41">
            <v>17000</v>
          </cell>
        </row>
        <row r="42">
          <cell r="C42" t="str">
            <v>Xalafov Qurban Sabir</v>
          </cell>
          <cell r="D42">
            <v>9</v>
          </cell>
          <cell r="E42">
            <v>30400</v>
          </cell>
        </row>
        <row r="43">
          <cell r="C43" t="str">
            <v>  CALILABAD</v>
          </cell>
          <cell r="D43">
            <v>32</v>
          </cell>
          <cell r="E43">
            <v>77000</v>
          </cell>
        </row>
        <row r="44">
          <cell r="C44" t="str">
            <v>Hasanov Alizamin Firudin</v>
          </cell>
          <cell r="D44">
            <v>21</v>
          </cell>
          <cell r="E44">
            <v>35300</v>
          </cell>
        </row>
        <row r="45">
          <cell r="C45" t="str">
            <v>Huseynov Zaur Qazanfar</v>
          </cell>
          <cell r="D45">
            <v>10</v>
          </cell>
          <cell r="E45">
            <v>36700</v>
          </cell>
        </row>
        <row r="46">
          <cell r="C46" t="str">
            <v>Quliyev Ismet Fizuli</v>
          </cell>
          <cell r="D46">
            <v>1</v>
          </cell>
          <cell r="E46">
            <v>5000</v>
          </cell>
        </row>
        <row r="47">
          <cell r="C47" t="str">
            <v>  GANCA</v>
          </cell>
          <cell r="D47">
            <v>75</v>
          </cell>
          <cell r="E47">
            <v>254300</v>
          </cell>
        </row>
        <row r="48">
          <cell r="C48" t="str">
            <v>Abbasov Ilham Rasid</v>
          </cell>
          <cell r="D48">
            <v>8</v>
          </cell>
          <cell r="E48">
            <v>16800</v>
          </cell>
        </row>
        <row r="49">
          <cell r="C49" t="str">
            <v>Haciyev Irfan Rafiq</v>
          </cell>
          <cell r="D49">
            <v>15</v>
          </cell>
          <cell r="E49">
            <v>44000</v>
          </cell>
        </row>
        <row r="50">
          <cell r="C50" t="str">
            <v>Hasanov Babir Sabir</v>
          </cell>
          <cell r="D50">
            <v>6</v>
          </cell>
          <cell r="E50">
            <v>20800</v>
          </cell>
        </row>
        <row r="51">
          <cell r="C51" t="str">
            <v>Mammadov Ramin Ismayil</v>
          </cell>
          <cell r="D51">
            <v>15</v>
          </cell>
          <cell r="E51">
            <v>38400</v>
          </cell>
        </row>
        <row r="52">
          <cell r="C52" t="str">
            <v>Mustafayev Sanan Cahangir</v>
          </cell>
          <cell r="D52">
            <v>5</v>
          </cell>
          <cell r="E52">
            <v>23700</v>
          </cell>
        </row>
        <row r="53">
          <cell r="C53" t="str">
            <v>Rustamov Abulfaz Mammadali</v>
          </cell>
          <cell r="D53">
            <v>11</v>
          </cell>
          <cell r="E53">
            <v>62000</v>
          </cell>
        </row>
        <row r="54">
          <cell r="C54" t="str">
            <v>Valizade Sahriyar Oktay</v>
          </cell>
          <cell r="D54">
            <v>15</v>
          </cell>
          <cell r="E54">
            <v>48600</v>
          </cell>
        </row>
        <row r="55">
          <cell r="C55" t="str">
            <v>  LANKARAN</v>
          </cell>
          <cell r="D55">
            <v>40</v>
          </cell>
          <cell r="E55">
            <v>180700</v>
          </cell>
        </row>
        <row r="56">
          <cell r="C56" t="str">
            <v>Aliyev Taleh Allahyar</v>
          </cell>
          <cell r="D56">
            <v>6</v>
          </cell>
          <cell r="E56">
            <v>11200</v>
          </cell>
        </row>
        <row r="57">
          <cell r="C57" t="str">
            <v>Cavadov Tahmaz Cabrail</v>
          </cell>
          <cell r="D57">
            <v>10</v>
          </cell>
          <cell r="E57">
            <v>61300</v>
          </cell>
        </row>
        <row r="58">
          <cell r="C58" t="str">
            <v>Ibrahimov Famil Farhad</v>
          </cell>
          <cell r="D58">
            <v>8</v>
          </cell>
          <cell r="E58">
            <v>24000</v>
          </cell>
        </row>
        <row r="59">
          <cell r="C59" t="str">
            <v>Nasirzade Saleh Mirtagi</v>
          </cell>
          <cell r="D59">
            <v>3</v>
          </cell>
          <cell r="E59">
            <v>4000</v>
          </cell>
        </row>
        <row r="60">
          <cell r="C60" t="str">
            <v>Suvarov Elcin Sahid oglu</v>
          </cell>
          <cell r="D60">
            <v>13</v>
          </cell>
          <cell r="E60">
            <v>80200</v>
          </cell>
        </row>
        <row r="61">
          <cell r="C61" t="str">
            <v>  MASALLI</v>
          </cell>
          <cell r="D61">
            <v>30</v>
          </cell>
          <cell r="E61">
            <v>117000</v>
          </cell>
        </row>
        <row r="62">
          <cell r="C62" t="str">
            <v>Huseynov Amil Alim</v>
          </cell>
          <cell r="D62">
            <v>13</v>
          </cell>
          <cell r="E62">
            <v>66000</v>
          </cell>
        </row>
        <row r="63">
          <cell r="C63" t="str">
            <v>Ibisov Samxal Cabrayil</v>
          </cell>
          <cell r="D63">
            <v>9</v>
          </cell>
          <cell r="E63">
            <v>28000</v>
          </cell>
        </row>
        <row r="64">
          <cell r="C64" t="str">
            <v>Manafov Rauf Zulfugar</v>
          </cell>
          <cell r="D64">
            <v>8</v>
          </cell>
          <cell r="E64">
            <v>23000</v>
          </cell>
        </row>
        <row r="65">
          <cell r="C65" t="str">
            <v>  MINGACEVIR</v>
          </cell>
          <cell r="D65">
            <v>29</v>
          </cell>
          <cell r="E65">
            <v>96080</v>
          </cell>
        </row>
        <row r="66">
          <cell r="C66" t="str">
            <v>Aliyev Tural Mohraddin</v>
          </cell>
          <cell r="D66">
            <v>8</v>
          </cell>
          <cell r="E66">
            <v>24200</v>
          </cell>
        </row>
        <row r="67">
          <cell r="C67" t="str">
            <v>Nacafli Anar Hidayat</v>
          </cell>
          <cell r="D67">
            <v>7</v>
          </cell>
          <cell r="E67">
            <v>30000</v>
          </cell>
        </row>
        <row r="68">
          <cell r="C68" t="str">
            <v>Yusifov Taliman Ibrahim</v>
          </cell>
          <cell r="D68">
            <v>7</v>
          </cell>
          <cell r="E68">
            <v>30330</v>
          </cell>
        </row>
        <row r="69">
          <cell r="C69" t="str">
            <v>Yusifov Tarlan Vasif</v>
          </cell>
          <cell r="D69">
            <v>7</v>
          </cell>
          <cell r="E69">
            <v>11550</v>
          </cell>
        </row>
        <row r="70">
          <cell r="C70" t="str">
            <v>  QAX</v>
          </cell>
          <cell r="D70">
            <v>29</v>
          </cell>
          <cell r="E70">
            <v>65100</v>
          </cell>
        </row>
        <row r="71">
          <cell r="C71" t="str">
            <v>Ahmadov Ravan Azaddin</v>
          </cell>
          <cell r="D71">
            <v>5</v>
          </cell>
          <cell r="E71">
            <v>5400</v>
          </cell>
        </row>
        <row r="72">
          <cell r="C72" t="str">
            <v>Eldarov Tural Eldar</v>
          </cell>
          <cell r="D72">
            <v>7</v>
          </cell>
          <cell r="E72">
            <v>29700</v>
          </cell>
        </row>
        <row r="73">
          <cell r="C73" t="str">
            <v>Muxtarov Vasif Ahmad</v>
          </cell>
          <cell r="D73">
            <v>10</v>
          </cell>
          <cell r="E73">
            <v>20200</v>
          </cell>
        </row>
        <row r="74">
          <cell r="C74" t="str">
            <v>Orucov Elnur Qazanfar</v>
          </cell>
          <cell r="D74">
            <v>7</v>
          </cell>
          <cell r="E74">
            <v>9800</v>
          </cell>
        </row>
        <row r="75">
          <cell r="C75" t="str">
            <v>  QUBA</v>
          </cell>
          <cell r="D75">
            <v>16</v>
          </cell>
          <cell r="E75">
            <v>41200</v>
          </cell>
        </row>
        <row r="76">
          <cell r="C76" t="str">
            <v>Alhuseynov Tural Yasin</v>
          </cell>
          <cell r="D76">
            <v>8</v>
          </cell>
          <cell r="E76">
            <v>14500</v>
          </cell>
        </row>
        <row r="77">
          <cell r="C77" t="str">
            <v>Karimov Orxan Alik</v>
          </cell>
          <cell r="D77">
            <v>8</v>
          </cell>
          <cell r="E77">
            <v>26700</v>
          </cell>
        </row>
        <row r="78">
          <cell r="C78" t="str">
            <v>  SABIRABAD</v>
          </cell>
          <cell r="D78">
            <v>29</v>
          </cell>
          <cell r="E78">
            <v>103700</v>
          </cell>
        </row>
        <row r="79">
          <cell r="C79" t="str">
            <v>Ahadov Natiq Nadir</v>
          </cell>
          <cell r="D79">
            <v>5</v>
          </cell>
          <cell r="E79">
            <v>11300</v>
          </cell>
        </row>
        <row r="80">
          <cell r="C80" t="str">
            <v>Ibrahimov Ismayil Matlab</v>
          </cell>
          <cell r="D80">
            <v>4</v>
          </cell>
          <cell r="E80">
            <v>12000</v>
          </cell>
        </row>
        <row r="81">
          <cell r="C81" t="str">
            <v>Nuruzada Alipasa Mastali</v>
          </cell>
          <cell r="D81">
            <v>12</v>
          </cell>
          <cell r="E81">
            <v>63000</v>
          </cell>
        </row>
        <row r="82">
          <cell r="C82" t="str">
            <v>Qarayev Taryel Qara</v>
          </cell>
          <cell r="D82">
            <v>8</v>
          </cell>
          <cell r="E82">
            <v>17400</v>
          </cell>
        </row>
        <row r="83">
          <cell r="C83" t="str">
            <v>  SIRVAN</v>
          </cell>
          <cell r="D83">
            <v>13</v>
          </cell>
          <cell r="E83">
            <v>47200</v>
          </cell>
        </row>
        <row r="84">
          <cell r="C84" t="str">
            <v>Huseyinov Anar Tahir</v>
          </cell>
          <cell r="D84">
            <v>10</v>
          </cell>
          <cell r="E84">
            <v>23200</v>
          </cell>
        </row>
        <row r="85">
          <cell r="C85" t="str">
            <v>Sadiqov Ceyhun Siyaset</v>
          </cell>
          <cell r="D85">
            <v>3</v>
          </cell>
          <cell r="E85">
            <v>24000</v>
          </cell>
        </row>
        <row r="86">
          <cell r="C86" t="str">
            <v>  TOVUZ</v>
          </cell>
          <cell r="D86">
            <v>31</v>
          </cell>
          <cell r="E86">
            <v>99900</v>
          </cell>
        </row>
        <row r="87">
          <cell r="C87" t="str">
            <v>Akbarov Eldaniz Ayyub</v>
          </cell>
          <cell r="D87">
            <v>8</v>
          </cell>
          <cell r="E87">
            <v>34500</v>
          </cell>
        </row>
        <row r="88">
          <cell r="C88" t="str">
            <v>Civisov Babek Qarib</v>
          </cell>
          <cell r="D88">
            <v>11</v>
          </cell>
          <cell r="E88">
            <v>37800</v>
          </cell>
        </row>
        <row r="89">
          <cell r="C89" t="str">
            <v>Huseynov Azer Nizami</v>
          </cell>
          <cell r="D89">
            <v>9</v>
          </cell>
          <cell r="E89">
            <v>22400</v>
          </cell>
        </row>
        <row r="90">
          <cell r="C90" t="str">
            <v>Ibrahimov Emin Ali</v>
          </cell>
          <cell r="D90">
            <v>3</v>
          </cell>
          <cell r="E90">
            <v>5200</v>
          </cell>
        </row>
        <row r="91">
          <cell r="C91" t="str">
            <v>  XACMAZ</v>
          </cell>
          <cell r="D91">
            <v>19</v>
          </cell>
          <cell r="E91">
            <v>67962</v>
          </cell>
        </row>
        <row r="92">
          <cell r="C92" t="str">
            <v>Abidov Tural Ibrahim</v>
          </cell>
          <cell r="D92">
            <v>11</v>
          </cell>
          <cell r="E92">
            <v>53662</v>
          </cell>
        </row>
        <row r="93">
          <cell r="C93" t="str">
            <v>Eldarova Aynura Xeyrulla</v>
          </cell>
          <cell r="D93">
            <v>3</v>
          </cell>
          <cell r="E93">
            <v>5700</v>
          </cell>
        </row>
        <row r="94">
          <cell r="C94" t="str">
            <v>Qasimov Fuad Tahir</v>
          </cell>
          <cell r="D94">
            <v>5</v>
          </cell>
          <cell r="E94">
            <v>8600</v>
          </cell>
        </row>
        <row r="95">
          <cell r="C95" t="str">
            <v>  YEVLAX</v>
          </cell>
          <cell r="D95">
            <v>11</v>
          </cell>
          <cell r="E95">
            <v>35500</v>
          </cell>
        </row>
        <row r="96">
          <cell r="C96" t="str">
            <v>Cabbarli Amil Adil</v>
          </cell>
          <cell r="D96">
            <v>9</v>
          </cell>
          <cell r="E96">
            <v>24000</v>
          </cell>
        </row>
        <row r="97">
          <cell r="C97" t="str">
            <v>Yusifzada Orxan Ilqar</v>
          </cell>
          <cell r="D97">
            <v>2</v>
          </cell>
          <cell r="E97">
            <v>11500</v>
          </cell>
        </row>
        <row r="98">
          <cell r="C98" t="str">
            <v>  ZAQATALA</v>
          </cell>
          <cell r="D98">
            <v>34</v>
          </cell>
          <cell r="E98">
            <v>131100</v>
          </cell>
        </row>
        <row r="99">
          <cell r="C99" t="str">
            <v>Balayev Abdulla Mustafa</v>
          </cell>
          <cell r="D99">
            <v>13</v>
          </cell>
          <cell r="E99">
            <v>47200</v>
          </cell>
        </row>
        <row r="100">
          <cell r="C100" t="str">
            <v>Husanov Elmir Qurban</v>
          </cell>
          <cell r="D100">
            <v>11</v>
          </cell>
          <cell r="E100">
            <v>34100</v>
          </cell>
        </row>
        <row r="101">
          <cell r="C101" t="str">
            <v>Rasidov Hikmat M.</v>
          </cell>
          <cell r="D101">
            <v>10</v>
          </cell>
          <cell r="E101">
            <v>49800</v>
          </cell>
        </row>
      </sheetData>
      <sheetData sheetId="8">
        <row r="2">
          <cell r="B2" t="str">
            <v>Filial</v>
          </cell>
          <cell r="C2" t="str">
            <v>Say</v>
          </cell>
          <cell r="D2" t="str">
            <v>Məbləğ</v>
          </cell>
        </row>
        <row r="3">
          <cell r="B3" t="str">
            <v>  AHMADLI</v>
          </cell>
          <cell r="C3">
            <v>18</v>
          </cell>
          <cell r="D3">
            <v>84000</v>
          </cell>
        </row>
        <row r="4">
          <cell r="B4" t="str">
            <v>Hasanov Zaur Huseyn</v>
          </cell>
          <cell r="C4">
            <v>9</v>
          </cell>
          <cell r="D4">
            <v>36500</v>
          </cell>
        </row>
        <row r="5">
          <cell r="B5" t="str">
            <v>Mammadov Rasad Asif</v>
          </cell>
          <cell r="C5">
            <v>9</v>
          </cell>
          <cell r="D5">
            <v>47500</v>
          </cell>
        </row>
        <row r="6">
          <cell r="B6" t="str">
            <v>  AZADLIQ</v>
          </cell>
          <cell r="C6">
            <v>10</v>
          </cell>
          <cell r="D6">
            <v>71000</v>
          </cell>
        </row>
        <row r="7">
          <cell r="B7" t="str">
            <v>Amirov Elchin Mazahir</v>
          </cell>
          <cell r="C7">
            <v>5</v>
          </cell>
          <cell r="D7">
            <v>45500</v>
          </cell>
        </row>
        <row r="8">
          <cell r="B8" t="str">
            <v>Zeynalov Emil Hasanqulu</v>
          </cell>
          <cell r="C8">
            <v>5</v>
          </cell>
          <cell r="D8">
            <v>25500</v>
          </cell>
        </row>
        <row r="9">
          <cell r="B9" t="str">
            <v>  AZNEFT</v>
          </cell>
          <cell r="C9">
            <v>11</v>
          </cell>
          <cell r="D9">
            <v>56500</v>
          </cell>
        </row>
        <row r="10">
          <cell r="B10" t="str">
            <v>Asgarov Huseyn Asgar</v>
          </cell>
          <cell r="C10">
            <v>5</v>
          </cell>
          <cell r="D10">
            <v>13000</v>
          </cell>
        </row>
        <row r="11">
          <cell r="B11" t="str">
            <v>Ibrahimov Anar Etibar</v>
          </cell>
          <cell r="C11">
            <v>6</v>
          </cell>
          <cell r="D11">
            <v>43500</v>
          </cell>
        </row>
        <row r="12">
          <cell r="B12" t="str">
            <v>  BAKIXANOV</v>
          </cell>
          <cell r="C12">
            <v>52</v>
          </cell>
          <cell r="D12">
            <v>257800</v>
          </cell>
        </row>
        <row r="13">
          <cell r="B13" t="str">
            <v>Ahmadov Agasif Shukur</v>
          </cell>
          <cell r="C13">
            <v>14</v>
          </cell>
          <cell r="D13">
            <v>70600</v>
          </cell>
        </row>
        <row r="14">
          <cell r="B14" t="str">
            <v>Aliyev Vusal Avazaga</v>
          </cell>
          <cell r="C14">
            <v>8</v>
          </cell>
          <cell r="D14">
            <v>39700</v>
          </cell>
        </row>
        <row r="15">
          <cell r="B15" t="str">
            <v>Mehtiyev Nizami Telman</v>
          </cell>
          <cell r="C15">
            <v>9</v>
          </cell>
          <cell r="D15">
            <v>25500</v>
          </cell>
        </row>
        <row r="16">
          <cell r="B16" t="str">
            <v>Valiyev Niyazi Nazim</v>
          </cell>
          <cell r="C16">
            <v>21</v>
          </cell>
          <cell r="D16">
            <v>122000</v>
          </cell>
        </row>
        <row r="17">
          <cell r="B17" t="str">
            <v>  BARDA</v>
          </cell>
          <cell r="C17">
            <v>62</v>
          </cell>
          <cell r="D17">
            <v>124200</v>
          </cell>
        </row>
        <row r="18">
          <cell r="B18" t="str">
            <v>Cabbarli Vaqif Refail</v>
          </cell>
          <cell r="C18">
            <v>9</v>
          </cell>
          <cell r="D18">
            <v>15100</v>
          </cell>
        </row>
        <row r="19">
          <cell r="B19" t="str">
            <v>Ismayilov Agamoglan Israfil</v>
          </cell>
          <cell r="C19">
            <v>10</v>
          </cell>
          <cell r="D19">
            <v>14100</v>
          </cell>
        </row>
        <row r="20">
          <cell r="B20" t="str">
            <v>Mammadzade Orxan Famil</v>
          </cell>
          <cell r="C20">
            <v>7</v>
          </cell>
          <cell r="D20">
            <v>15700</v>
          </cell>
        </row>
        <row r="21">
          <cell r="B21" t="str">
            <v>Qasimov Elcin Sahin</v>
          </cell>
          <cell r="C21">
            <v>13</v>
          </cell>
          <cell r="D21">
            <v>19900</v>
          </cell>
        </row>
        <row r="22">
          <cell r="B22" t="str">
            <v>Qasimov Kamran Asaf</v>
          </cell>
          <cell r="C22">
            <v>7</v>
          </cell>
          <cell r="D22">
            <v>30800</v>
          </cell>
        </row>
        <row r="23">
          <cell r="B23" t="str">
            <v>Xalafov Qurban Sabir</v>
          </cell>
          <cell r="C23">
            <v>16</v>
          </cell>
          <cell r="D23">
            <v>28600</v>
          </cell>
        </row>
        <row r="24">
          <cell r="B24" t="str">
            <v>  CALILABAD</v>
          </cell>
          <cell r="C24">
            <v>46</v>
          </cell>
          <cell r="D24">
            <v>104000</v>
          </cell>
        </row>
        <row r="25">
          <cell r="B25" t="str">
            <v>Asgarov Sagif Agagul</v>
          </cell>
          <cell r="C25">
            <v>9</v>
          </cell>
          <cell r="D25">
            <v>19400</v>
          </cell>
        </row>
        <row r="26">
          <cell r="B26" t="str">
            <v>Asgarov Saqif Agagul</v>
          </cell>
          <cell r="C26">
            <v>0</v>
          </cell>
          <cell r="D26">
            <v>0</v>
          </cell>
        </row>
        <row r="27">
          <cell r="B27" t="str">
            <v>Hasanov Alizamin Firudin</v>
          </cell>
          <cell r="C27">
            <v>17</v>
          </cell>
          <cell r="D27">
            <v>32200</v>
          </cell>
        </row>
        <row r="28">
          <cell r="B28" t="str">
            <v>Huseynov Zaur Qazanfar</v>
          </cell>
          <cell r="C28">
            <v>9</v>
          </cell>
          <cell r="D28">
            <v>19300</v>
          </cell>
        </row>
        <row r="29">
          <cell r="B29" t="str">
            <v>Nagiyev Elnur Alaskar</v>
          </cell>
          <cell r="C29">
            <v>11</v>
          </cell>
          <cell r="D29">
            <v>33100</v>
          </cell>
        </row>
        <row r="30">
          <cell r="B30" t="str">
            <v>  GANCA</v>
          </cell>
          <cell r="C30">
            <v>107</v>
          </cell>
          <cell r="D30">
            <v>317000</v>
          </cell>
        </row>
        <row r="31">
          <cell r="B31" t="str">
            <v>Abbasov Ilham Rasid</v>
          </cell>
          <cell r="C31">
            <v>16</v>
          </cell>
          <cell r="D31">
            <v>55960</v>
          </cell>
        </row>
        <row r="32">
          <cell r="B32" t="str">
            <v>Haciyev Irfan Rafiq</v>
          </cell>
          <cell r="C32">
            <v>16</v>
          </cell>
          <cell r="D32">
            <v>49000</v>
          </cell>
        </row>
        <row r="33">
          <cell r="B33" t="str">
            <v>Hasanov Babir Sabir</v>
          </cell>
          <cell r="C33">
            <v>13</v>
          </cell>
          <cell r="D33">
            <v>24300</v>
          </cell>
        </row>
        <row r="34">
          <cell r="B34" t="str">
            <v>Mammadov Islam Avaz</v>
          </cell>
          <cell r="C34">
            <v>2</v>
          </cell>
          <cell r="D34">
            <v>12500</v>
          </cell>
        </row>
        <row r="35">
          <cell r="B35" t="str">
            <v>Mammadov Ramin Ismayil</v>
          </cell>
          <cell r="C35">
            <v>15</v>
          </cell>
          <cell r="D35">
            <v>39240</v>
          </cell>
        </row>
        <row r="36">
          <cell r="B36" t="str">
            <v>Mustafayev Sanan Cahangir</v>
          </cell>
          <cell r="C36">
            <v>12</v>
          </cell>
          <cell r="D36">
            <v>36800</v>
          </cell>
        </row>
        <row r="37">
          <cell r="B37" t="str">
            <v>Rustamov Abulfaz Mammadali</v>
          </cell>
          <cell r="C37">
            <v>8</v>
          </cell>
          <cell r="D37">
            <v>26600</v>
          </cell>
        </row>
        <row r="38">
          <cell r="B38" t="str">
            <v>Rzayev Sabuhi Sahin</v>
          </cell>
          <cell r="C38">
            <v>7</v>
          </cell>
          <cell r="D38">
            <v>16200</v>
          </cell>
        </row>
        <row r="39">
          <cell r="B39" t="str">
            <v>Valizade Sahriyar Oktay</v>
          </cell>
          <cell r="C39">
            <v>18</v>
          </cell>
          <cell r="D39">
            <v>56400</v>
          </cell>
        </row>
        <row r="40">
          <cell r="B40" t="str">
            <v>  LANKARAN</v>
          </cell>
          <cell r="C40">
            <v>78</v>
          </cell>
          <cell r="D40">
            <v>335000</v>
          </cell>
        </row>
        <row r="41">
          <cell r="B41" t="str">
            <v>Aliyev Taleh Allahyar</v>
          </cell>
          <cell r="C41">
            <v>15</v>
          </cell>
          <cell r="D41">
            <v>35500</v>
          </cell>
        </row>
        <row r="42">
          <cell r="B42" t="str">
            <v>Cavadov Tahmaz Cabrail</v>
          </cell>
          <cell r="C42">
            <v>19</v>
          </cell>
          <cell r="D42">
            <v>86600</v>
          </cell>
        </row>
        <row r="43">
          <cell r="B43" t="str">
            <v>Ibrahimov Famil Farhad</v>
          </cell>
          <cell r="C43">
            <v>18</v>
          </cell>
          <cell r="D43">
            <v>96400</v>
          </cell>
        </row>
        <row r="44">
          <cell r="B44" t="str">
            <v>Nasirzade Saleh Mirtagi</v>
          </cell>
          <cell r="C44">
            <v>11</v>
          </cell>
          <cell r="D44">
            <v>24500</v>
          </cell>
        </row>
        <row r="45">
          <cell r="B45" t="str">
            <v>Suvarov Elcin Sahid oglu</v>
          </cell>
          <cell r="C45">
            <v>15</v>
          </cell>
          <cell r="D45">
            <v>92000</v>
          </cell>
        </row>
        <row r="46">
          <cell r="B46" t="str">
            <v>  MASALLI</v>
          </cell>
          <cell r="C46">
            <v>33</v>
          </cell>
          <cell r="D46">
            <v>86400</v>
          </cell>
        </row>
        <row r="47">
          <cell r="B47" t="str">
            <v>Huseynov Amil Alim</v>
          </cell>
          <cell r="C47">
            <v>11</v>
          </cell>
          <cell r="D47">
            <v>39500</v>
          </cell>
        </row>
        <row r="48">
          <cell r="B48" t="str">
            <v>Ibisov Samxal Cabrayil</v>
          </cell>
          <cell r="C48">
            <v>10</v>
          </cell>
          <cell r="D48">
            <v>23700</v>
          </cell>
        </row>
        <row r="49">
          <cell r="B49" t="str">
            <v>Manafov Rauf Zulfugar</v>
          </cell>
          <cell r="C49">
            <v>12</v>
          </cell>
          <cell r="D49">
            <v>23200</v>
          </cell>
        </row>
        <row r="50">
          <cell r="B50" t="str">
            <v>  MEMAR</v>
          </cell>
          <cell r="C50">
            <v>14</v>
          </cell>
          <cell r="D50">
            <v>130000</v>
          </cell>
        </row>
        <row r="51">
          <cell r="B51" t="str">
            <v>Hamidov Tarlan Abdulhamid</v>
          </cell>
          <cell r="C51">
            <v>14</v>
          </cell>
          <cell r="D51">
            <v>130000</v>
          </cell>
        </row>
        <row r="52">
          <cell r="B52" t="str">
            <v>  MINGACEVIR</v>
          </cell>
          <cell r="C52">
            <v>43</v>
          </cell>
          <cell r="D52">
            <v>110740</v>
          </cell>
        </row>
        <row r="53">
          <cell r="B53" t="str">
            <v>Aliyev Tural Mohraddin</v>
          </cell>
          <cell r="C53">
            <v>9</v>
          </cell>
          <cell r="D53">
            <v>19500</v>
          </cell>
        </row>
        <row r="54">
          <cell r="B54" t="str">
            <v>Nacafli Anar Hidayat</v>
          </cell>
          <cell r="C54">
            <v>14</v>
          </cell>
          <cell r="D54">
            <v>30800</v>
          </cell>
        </row>
        <row r="55">
          <cell r="B55" t="str">
            <v>Yusifov Taliman Ibrahim</v>
          </cell>
          <cell r="C55">
            <v>10</v>
          </cell>
          <cell r="D55">
            <v>37440</v>
          </cell>
        </row>
        <row r="56">
          <cell r="B56" t="str">
            <v>Yusifov Tarlan Vasif</v>
          </cell>
          <cell r="C56">
            <v>10</v>
          </cell>
          <cell r="D56">
            <v>23000</v>
          </cell>
        </row>
        <row r="57">
          <cell r="B57" t="str">
            <v>  MXD</v>
          </cell>
          <cell r="C57">
            <v>2</v>
          </cell>
          <cell r="D57">
            <v>8500</v>
          </cell>
        </row>
        <row r="58">
          <cell r="B58" t="str">
            <v>Cafarov Elshan Zohrab</v>
          </cell>
          <cell r="C58">
            <v>2</v>
          </cell>
          <cell r="D58">
            <v>8500</v>
          </cell>
        </row>
        <row r="59">
          <cell r="B59" t="str">
            <v>  NARIMANOV</v>
          </cell>
          <cell r="C59">
            <v>5</v>
          </cell>
          <cell r="D59">
            <v>45000</v>
          </cell>
        </row>
        <row r="60">
          <cell r="B60" t="str">
            <v>Aliyev Orxan Natiq</v>
          </cell>
          <cell r="C60">
            <v>5</v>
          </cell>
          <cell r="D60">
            <v>45000</v>
          </cell>
        </row>
        <row r="61">
          <cell r="B61" t="str">
            <v>  NASIMI</v>
          </cell>
          <cell r="C61">
            <v>15</v>
          </cell>
          <cell r="D61">
            <v>91800</v>
          </cell>
        </row>
        <row r="62">
          <cell r="B62" t="str">
            <v>Musayev Qalib Rauf</v>
          </cell>
          <cell r="C62">
            <v>15</v>
          </cell>
          <cell r="D62">
            <v>91800</v>
          </cell>
        </row>
        <row r="63">
          <cell r="B63" t="str">
            <v>  NEFTCILAR</v>
          </cell>
          <cell r="C63">
            <v>25</v>
          </cell>
          <cell r="D63">
            <v>153300</v>
          </cell>
        </row>
        <row r="64">
          <cell r="B64" t="str">
            <v>Karimov Samir Aydamir</v>
          </cell>
          <cell r="C64">
            <v>1</v>
          </cell>
          <cell r="D64">
            <v>2000</v>
          </cell>
        </row>
        <row r="65">
          <cell r="B65" t="str">
            <v>Mammadov Elvin Alim</v>
          </cell>
          <cell r="C65">
            <v>6</v>
          </cell>
          <cell r="D65">
            <v>18800</v>
          </cell>
        </row>
        <row r="66">
          <cell r="B66" t="str">
            <v>Mammadov Yasar Qurbat</v>
          </cell>
          <cell r="C66">
            <v>8</v>
          </cell>
          <cell r="D66">
            <v>98000</v>
          </cell>
        </row>
        <row r="67">
          <cell r="B67" t="str">
            <v>Miriyev Adil Mirmohsum</v>
          </cell>
          <cell r="C67">
            <v>10</v>
          </cell>
          <cell r="D67">
            <v>34500</v>
          </cell>
        </row>
        <row r="68">
          <cell r="B68" t="str">
            <v>  QAX</v>
          </cell>
          <cell r="C68">
            <v>42</v>
          </cell>
          <cell r="D68">
            <v>95400</v>
          </cell>
        </row>
        <row r="69">
          <cell r="B69" t="str">
            <v>Ahmadov Ravan Azaddin</v>
          </cell>
          <cell r="C69">
            <v>9</v>
          </cell>
          <cell r="D69">
            <v>17800</v>
          </cell>
        </row>
        <row r="70">
          <cell r="B70" t="str">
            <v>Eldarov Tural Eldar</v>
          </cell>
          <cell r="C70">
            <v>7</v>
          </cell>
          <cell r="D70">
            <v>31000</v>
          </cell>
        </row>
        <row r="71">
          <cell r="B71" t="str">
            <v>Muxtarov Vasif Ahmad</v>
          </cell>
          <cell r="C71">
            <v>13</v>
          </cell>
          <cell r="D71">
            <v>25200</v>
          </cell>
        </row>
        <row r="72">
          <cell r="B72" t="str">
            <v>Orucov Elnur Qazanfar</v>
          </cell>
          <cell r="C72">
            <v>13</v>
          </cell>
          <cell r="D72">
            <v>21400</v>
          </cell>
        </row>
        <row r="73">
          <cell r="B73" t="str">
            <v>  QUBA</v>
          </cell>
          <cell r="C73">
            <v>26</v>
          </cell>
          <cell r="D73">
            <v>102150</v>
          </cell>
        </row>
        <row r="74">
          <cell r="B74" t="str">
            <v>Alhuseynov Tural Yasin</v>
          </cell>
          <cell r="C74">
            <v>6</v>
          </cell>
          <cell r="D74">
            <v>11500</v>
          </cell>
        </row>
        <row r="75">
          <cell r="B75" t="str">
            <v>Karimov Orxan Alik</v>
          </cell>
          <cell r="C75">
            <v>12</v>
          </cell>
          <cell r="D75">
            <v>76300</v>
          </cell>
        </row>
        <row r="76">
          <cell r="B76" t="str">
            <v>Tacaddinov Aziz Isaq</v>
          </cell>
          <cell r="C76">
            <v>8</v>
          </cell>
          <cell r="D76">
            <v>14350</v>
          </cell>
        </row>
        <row r="77">
          <cell r="B77" t="str">
            <v>  SABIRABAD</v>
          </cell>
          <cell r="C77">
            <v>53</v>
          </cell>
          <cell r="D77">
            <v>162500</v>
          </cell>
        </row>
        <row r="78">
          <cell r="B78" t="str">
            <v>Ahadov Natiq Nadir</v>
          </cell>
          <cell r="C78">
            <v>10</v>
          </cell>
          <cell r="D78">
            <v>16900</v>
          </cell>
        </row>
        <row r="79">
          <cell r="B79" t="str">
            <v>Ibrahimov Ismayil Matlab</v>
          </cell>
          <cell r="C79">
            <v>11</v>
          </cell>
          <cell r="D79">
            <v>29700</v>
          </cell>
        </row>
        <row r="80">
          <cell r="B80" t="str">
            <v>Mammadov Adis Humbat</v>
          </cell>
          <cell r="C80">
            <v>8</v>
          </cell>
          <cell r="D80">
            <v>20800</v>
          </cell>
        </row>
        <row r="81">
          <cell r="B81" t="str">
            <v>Mehdiyev Nicat Sarvar</v>
          </cell>
          <cell r="C81">
            <v>3</v>
          </cell>
          <cell r="D81">
            <v>12000</v>
          </cell>
        </row>
        <row r="82">
          <cell r="B82" t="str">
            <v>Nuruzada Alipasa Mastali</v>
          </cell>
          <cell r="C82">
            <v>11</v>
          </cell>
          <cell r="D82">
            <v>53600</v>
          </cell>
        </row>
        <row r="83">
          <cell r="B83" t="str">
            <v>Qarayev Taryel Qara</v>
          </cell>
          <cell r="C83">
            <v>10</v>
          </cell>
          <cell r="D83">
            <v>29500</v>
          </cell>
        </row>
        <row r="84">
          <cell r="B84" t="str">
            <v>  SIRVAN</v>
          </cell>
          <cell r="C84">
            <v>19</v>
          </cell>
          <cell r="D84">
            <v>82900</v>
          </cell>
        </row>
        <row r="85">
          <cell r="B85" t="str">
            <v>Huseyinov Anar Tahir</v>
          </cell>
          <cell r="C85">
            <v>10</v>
          </cell>
          <cell r="D85">
            <v>33700</v>
          </cell>
        </row>
        <row r="86">
          <cell r="B86" t="str">
            <v>Qarayev Famil Yahya</v>
          </cell>
          <cell r="C86">
            <v>4</v>
          </cell>
          <cell r="D86">
            <v>13700</v>
          </cell>
        </row>
        <row r="87">
          <cell r="B87" t="str">
            <v>Sadiqov Ceyhun Siyaset</v>
          </cell>
          <cell r="C87">
            <v>5</v>
          </cell>
          <cell r="D87">
            <v>35500</v>
          </cell>
        </row>
        <row r="88">
          <cell r="B88" t="str">
            <v>  SUMQAYIT</v>
          </cell>
          <cell r="C88">
            <v>4</v>
          </cell>
          <cell r="D88">
            <v>10500</v>
          </cell>
        </row>
        <row r="89">
          <cell r="B89" t="str">
            <v>Safarov Kamil Aladdin</v>
          </cell>
          <cell r="C89">
            <v>4</v>
          </cell>
          <cell r="D89">
            <v>10500</v>
          </cell>
        </row>
        <row r="90">
          <cell r="B90" t="str">
            <v>  TOVUZ</v>
          </cell>
          <cell r="C90">
            <v>50</v>
          </cell>
          <cell r="D90">
            <v>174000</v>
          </cell>
        </row>
        <row r="91">
          <cell r="B91" t="str">
            <v>Ahmadov Qahraman Bahadir</v>
          </cell>
          <cell r="C91">
            <v>7</v>
          </cell>
          <cell r="D91">
            <v>19000</v>
          </cell>
        </row>
        <row r="92">
          <cell r="B92" t="str">
            <v>Akbarov Eldaniz Ayyub</v>
          </cell>
          <cell r="C92">
            <v>15</v>
          </cell>
          <cell r="D92">
            <v>57000</v>
          </cell>
        </row>
        <row r="93">
          <cell r="B93" t="str">
            <v>Civisov Babek Qarib</v>
          </cell>
          <cell r="C93">
            <v>10</v>
          </cell>
          <cell r="D93">
            <v>59600</v>
          </cell>
        </row>
        <row r="94">
          <cell r="B94" t="str">
            <v>Huseynov Azer Nizami</v>
          </cell>
          <cell r="C94">
            <v>18</v>
          </cell>
          <cell r="D94">
            <v>38400</v>
          </cell>
        </row>
        <row r="95">
          <cell r="B95" t="str">
            <v>  XACMAZ</v>
          </cell>
          <cell r="C95">
            <v>40</v>
          </cell>
          <cell r="D95">
            <v>141450</v>
          </cell>
        </row>
        <row r="96">
          <cell r="B96" t="str">
            <v>Abidov Tural Ibrahim</v>
          </cell>
          <cell r="C96">
            <v>15</v>
          </cell>
          <cell r="D96">
            <v>84500</v>
          </cell>
        </row>
        <row r="97">
          <cell r="B97" t="str">
            <v>Eldarova Aynura Xeyrulla</v>
          </cell>
          <cell r="C97">
            <v>10</v>
          </cell>
          <cell r="D97">
            <v>24350</v>
          </cell>
        </row>
        <row r="98">
          <cell r="B98" t="str">
            <v>Nazirov Elshan Qiyasaddin</v>
          </cell>
          <cell r="C98">
            <v>7</v>
          </cell>
          <cell r="D98">
            <v>15000</v>
          </cell>
        </row>
        <row r="99">
          <cell r="B99" t="str">
            <v>Qasimov Fuad Tahir</v>
          </cell>
          <cell r="C99">
            <v>8</v>
          </cell>
          <cell r="D99">
            <v>17600</v>
          </cell>
        </row>
        <row r="100">
          <cell r="B100" t="str">
            <v>  YASAMAL</v>
          </cell>
          <cell r="C100">
            <v>25</v>
          </cell>
          <cell r="D100">
            <v>85200</v>
          </cell>
        </row>
        <row r="101">
          <cell r="B101" t="str">
            <v>Feziyev Gunduz Mobil</v>
          </cell>
          <cell r="C101">
            <v>12</v>
          </cell>
          <cell r="D101">
            <v>40700</v>
          </cell>
        </row>
        <row r="102">
          <cell r="B102" t="str">
            <v>Sadiqov Ramiz Rasim</v>
          </cell>
          <cell r="C102">
            <v>13</v>
          </cell>
          <cell r="D102">
            <v>44500</v>
          </cell>
        </row>
        <row r="103">
          <cell r="B103" t="str">
            <v>  YEVLAX</v>
          </cell>
          <cell r="C103">
            <v>18</v>
          </cell>
          <cell r="D103">
            <v>107500</v>
          </cell>
        </row>
        <row r="104">
          <cell r="B104" t="str">
            <v>Cabbarli Amil Adil</v>
          </cell>
          <cell r="C104">
            <v>12</v>
          </cell>
          <cell r="D104">
            <v>64000</v>
          </cell>
        </row>
        <row r="105">
          <cell r="B105" t="str">
            <v>Yusifzada Orxan Ilqar</v>
          </cell>
          <cell r="C105">
            <v>6</v>
          </cell>
          <cell r="D105">
            <v>43500</v>
          </cell>
        </row>
        <row r="106">
          <cell r="B106" t="str">
            <v>  ZAQATALA</v>
          </cell>
          <cell r="C106">
            <v>51</v>
          </cell>
          <cell r="D106">
            <v>121500</v>
          </cell>
        </row>
        <row r="107">
          <cell r="B107" t="str">
            <v>Balayev Abdulla Mustafa</v>
          </cell>
          <cell r="C107">
            <v>19</v>
          </cell>
          <cell r="D107">
            <v>39900</v>
          </cell>
        </row>
        <row r="108">
          <cell r="B108" t="str">
            <v>Husanov Elmir Qurban</v>
          </cell>
          <cell r="C108">
            <v>12</v>
          </cell>
          <cell r="D108">
            <v>24800</v>
          </cell>
        </row>
        <row r="109">
          <cell r="B109" t="str">
            <v>Rasidov Hikmat M.</v>
          </cell>
          <cell r="C109">
            <v>11</v>
          </cell>
          <cell r="D109">
            <v>41700</v>
          </cell>
        </row>
        <row r="110">
          <cell r="B110" t="str">
            <v>Sabanov Rafiq Rauf</v>
          </cell>
          <cell r="C110">
            <v>9</v>
          </cell>
          <cell r="D110">
            <v>15100</v>
          </cell>
        </row>
      </sheetData>
      <sheetData sheetId="9"/>
      <sheetData sheetId="10"/>
      <sheetData sheetId="1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OS"/>
      <sheetName val="MIKRO"/>
      <sheetName val="Sheet1"/>
      <sheetName val="YENI MIKRO"/>
      <sheetName val="Sheet2"/>
      <sheetName val="Sheet3"/>
      <sheetName val="Sheet3 (2)"/>
      <sheetName val="İyul port"/>
      <sheetName val="August"/>
      <sheetName val="Sheet4"/>
      <sheetName val="September"/>
      <sheetName val="October"/>
      <sheetName val="reg (2)"/>
      <sheetName val="reg"/>
      <sheetName val="ab (2)"/>
      <sheetName val="ab"/>
      <sheetName val="ab yeni faiz"/>
      <sheetName val="ab yeni say"/>
      <sheetName val="reg yeni faiz"/>
      <sheetName val="reg yeni say"/>
      <sheetName val="Sheet9"/>
    </sheetNames>
    <sheetDataSet>
      <sheetData sheetId="0"/>
      <sheetData sheetId="1"/>
      <sheetData sheetId="2"/>
      <sheetData sheetId="3"/>
      <sheetData sheetId="4"/>
      <sheetData sheetId="5"/>
      <sheetData sheetId="6"/>
      <sheetData sheetId="7">
        <row r="4">
          <cell r="C4" t="str">
            <v>ABŞERON</v>
          </cell>
        </row>
      </sheetData>
      <sheetData sheetId="8">
        <row r="2">
          <cell r="B2" t="str">
            <v>Filial</v>
          </cell>
          <cell r="C2" t="str">
            <v>Say</v>
          </cell>
          <cell r="D2" t="str">
            <v>Məbləğ</v>
          </cell>
        </row>
        <row r="3">
          <cell r="B3" t="str">
            <v>  AHMADLI</v>
          </cell>
          <cell r="C3">
            <v>18</v>
          </cell>
          <cell r="D3">
            <v>84000</v>
          </cell>
        </row>
        <row r="4">
          <cell r="B4" t="str">
            <v>Hasanov Zaur Huseyn</v>
          </cell>
          <cell r="C4">
            <v>9</v>
          </cell>
          <cell r="D4">
            <v>36500</v>
          </cell>
        </row>
        <row r="5">
          <cell r="B5" t="str">
            <v>Mammadov Rasad Asif</v>
          </cell>
          <cell r="C5">
            <v>9</v>
          </cell>
          <cell r="D5">
            <v>47500</v>
          </cell>
        </row>
        <row r="6">
          <cell r="B6" t="str">
            <v>  AZADLIQ</v>
          </cell>
          <cell r="C6">
            <v>10</v>
          </cell>
          <cell r="D6">
            <v>71000</v>
          </cell>
        </row>
        <row r="7">
          <cell r="B7" t="str">
            <v>Amirov Elchin Mazahir</v>
          </cell>
          <cell r="C7">
            <v>5</v>
          </cell>
          <cell r="D7">
            <v>45500</v>
          </cell>
        </row>
        <row r="8">
          <cell r="B8" t="str">
            <v>Zeynalov Emil Hasanqulu</v>
          </cell>
          <cell r="C8">
            <v>5</v>
          </cell>
          <cell r="D8">
            <v>25500</v>
          </cell>
        </row>
        <row r="9">
          <cell r="B9" t="str">
            <v>  AZNEFT</v>
          </cell>
          <cell r="C9">
            <v>11</v>
          </cell>
          <cell r="D9">
            <v>56500</v>
          </cell>
        </row>
        <row r="10">
          <cell r="B10" t="str">
            <v>Asgarov Huseyn Asgar</v>
          </cell>
          <cell r="C10">
            <v>5</v>
          </cell>
          <cell r="D10">
            <v>13000</v>
          </cell>
        </row>
        <row r="11">
          <cell r="B11" t="str">
            <v>Ibrahimov Anar Etibar</v>
          </cell>
          <cell r="C11">
            <v>6</v>
          </cell>
          <cell r="D11">
            <v>43500</v>
          </cell>
        </row>
        <row r="12">
          <cell r="B12" t="str">
            <v>  BAKIXANOV</v>
          </cell>
          <cell r="C12">
            <v>52</v>
          </cell>
          <cell r="D12">
            <v>257800</v>
          </cell>
        </row>
        <row r="13">
          <cell r="B13" t="str">
            <v>Ahmadov Agasif Shukur</v>
          </cell>
          <cell r="C13">
            <v>14</v>
          </cell>
          <cell r="D13">
            <v>70600</v>
          </cell>
        </row>
        <row r="14">
          <cell r="B14" t="str">
            <v>Aliyev Vusal Avazaga</v>
          </cell>
          <cell r="C14">
            <v>8</v>
          </cell>
          <cell r="D14">
            <v>39700</v>
          </cell>
        </row>
        <row r="15">
          <cell r="B15" t="str">
            <v>Mehtiyev Nizami Telman</v>
          </cell>
          <cell r="C15">
            <v>9</v>
          </cell>
          <cell r="D15">
            <v>25500</v>
          </cell>
        </row>
        <row r="16">
          <cell r="B16" t="str">
            <v>Valiyev Niyazi Nazim</v>
          </cell>
          <cell r="C16">
            <v>21</v>
          </cell>
          <cell r="D16">
            <v>122000</v>
          </cell>
        </row>
        <row r="17">
          <cell r="B17" t="str">
            <v>  BARDA</v>
          </cell>
          <cell r="C17">
            <v>62</v>
          </cell>
          <cell r="D17">
            <v>124200</v>
          </cell>
        </row>
        <row r="18">
          <cell r="B18" t="str">
            <v>Cabbarli Vaqif Refail</v>
          </cell>
          <cell r="C18">
            <v>9</v>
          </cell>
          <cell r="D18">
            <v>15100</v>
          </cell>
        </row>
        <row r="19">
          <cell r="B19" t="str">
            <v>Ismayilov Agamoglan Israfil</v>
          </cell>
          <cell r="C19">
            <v>10</v>
          </cell>
          <cell r="D19">
            <v>14100</v>
          </cell>
        </row>
        <row r="20">
          <cell r="B20" t="str">
            <v>Mammadzade Orxan Famil</v>
          </cell>
          <cell r="C20">
            <v>7</v>
          </cell>
          <cell r="D20">
            <v>15700</v>
          </cell>
        </row>
        <row r="21">
          <cell r="B21" t="str">
            <v>Qasimov Elcin Sahin</v>
          </cell>
          <cell r="C21">
            <v>13</v>
          </cell>
          <cell r="D21">
            <v>19900</v>
          </cell>
        </row>
        <row r="22">
          <cell r="B22" t="str">
            <v>Qasimov Kamran Asaf</v>
          </cell>
          <cell r="C22">
            <v>7</v>
          </cell>
          <cell r="D22">
            <v>30800</v>
          </cell>
        </row>
        <row r="23">
          <cell r="B23" t="str">
            <v>Xalafov Qurban Sabir</v>
          </cell>
          <cell r="C23">
            <v>16</v>
          </cell>
          <cell r="D23">
            <v>28600</v>
          </cell>
        </row>
        <row r="24">
          <cell r="B24" t="str">
            <v>  CALILABAD</v>
          </cell>
          <cell r="C24">
            <v>46</v>
          </cell>
          <cell r="D24">
            <v>104000</v>
          </cell>
        </row>
        <row r="25">
          <cell r="B25" t="str">
            <v>Asgarov Saqif Agagul</v>
          </cell>
          <cell r="C25">
            <v>9</v>
          </cell>
          <cell r="D25">
            <v>19400</v>
          </cell>
        </row>
        <row r="26">
          <cell r="B26" t="str">
            <v>Asgarov Saqif Agagul</v>
          </cell>
          <cell r="C26">
            <v>9</v>
          </cell>
          <cell r="D26">
            <v>19400</v>
          </cell>
        </row>
        <row r="27">
          <cell r="B27" t="str">
            <v>Hasanov Alizamin Firudin</v>
          </cell>
          <cell r="C27">
            <v>17</v>
          </cell>
          <cell r="D27">
            <v>32200</v>
          </cell>
        </row>
        <row r="28">
          <cell r="B28" t="str">
            <v>Huseynov Zaur Qazanfar</v>
          </cell>
          <cell r="C28">
            <v>9</v>
          </cell>
          <cell r="D28">
            <v>19300</v>
          </cell>
        </row>
        <row r="29">
          <cell r="B29" t="str">
            <v>Nagiyev Elnur Alaskar</v>
          </cell>
          <cell r="C29">
            <v>11</v>
          </cell>
          <cell r="D29">
            <v>33100</v>
          </cell>
        </row>
        <row r="30">
          <cell r="B30" t="str">
            <v>  GANCA</v>
          </cell>
          <cell r="C30">
            <v>107</v>
          </cell>
          <cell r="D30">
            <v>317000</v>
          </cell>
        </row>
        <row r="31">
          <cell r="B31" t="str">
            <v>Abbasov Ilham Rasid</v>
          </cell>
          <cell r="C31">
            <v>16</v>
          </cell>
          <cell r="D31">
            <v>55960</v>
          </cell>
        </row>
        <row r="32">
          <cell r="B32" t="str">
            <v>Haciyev Irfan Rafiq</v>
          </cell>
          <cell r="C32">
            <v>16</v>
          </cell>
          <cell r="D32">
            <v>49000</v>
          </cell>
        </row>
        <row r="33">
          <cell r="B33" t="str">
            <v>Hasanov Babir Sabir</v>
          </cell>
          <cell r="C33">
            <v>13</v>
          </cell>
          <cell r="D33">
            <v>24300</v>
          </cell>
        </row>
        <row r="34">
          <cell r="B34" t="str">
            <v>Mammadov Islam Avaz</v>
          </cell>
          <cell r="C34">
            <v>2</v>
          </cell>
          <cell r="D34">
            <v>12500</v>
          </cell>
        </row>
        <row r="35">
          <cell r="B35" t="str">
            <v>Mammadov Ramin Ismayil</v>
          </cell>
          <cell r="C35">
            <v>15</v>
          </cell>
          <cell r="D35">
            <v>39240</v>
          </cell>
        </row>
        <row r="36">
          <cell r="B36" t="str">
            <v>Mustafayev Sanan Cahangir</v>
          </cell>
          <cell r="C36">
            <v>12</v>
          </cell>
          <cell r="D36">
            <v>36800</v>
          </cell>
        </row>
        <row r="37">
          <cell r="B37" t="str">
            <v>Rustamov Abulfaz Mammadali</v>
          </cell>
          <cell r="C37">
            <v>8</v>
          </cell>
          <cell r="D37">
            <v>26600</v>
          </cell>
        </row>
        <row r="38">
          <cell r="B38" t="str">
            <v>Rzayev Sabuhi Sahin</v>
          </cell>
          <cell r="C38">
            <v>7</v>
          </cell>
          <cell r="D38">
            <v>16200</v>
          </cell>
        </row>
        <row r="39">
          <cell r="B39" t="str">
            <v>Valizade Sahriyar Oktay</v>
          </cell>
          <cell r="C39">
            <v>18</v>
          </cell>
          <cell r="D39">
            <v>56400</v>
          </cell>
        </row>
        <row r="40">
          <cell r="B40" t="str">
            <v>  LANKARAN</v>
          </cell>
          <cell r="C40">
            <v>78</v>
          </cell>
          <cell r="D40">
            <v>335000</v>
          </cell>
        </row>
        <row r="41">
          <cell r="B41" t="str">
            <v>Aliyev Taleh Allahyar</v>
          </cell>
          <cell r="C41">
            <v>15</v>
          </cell>
          <cell r="D41">
            <v>35500</v>
          </cell>
        </row>
        <row r="42">
          <cell r="B42" t="str">
            <v>Cavadov Tahmaz Cabrail</v>
          </cell>
          <cell r="C42">
            <v>19</v>
          </cell>
          <cell r="D42">
            <v>86600</v>
          </cell>
        </row>
        <row r="43">
          <cell r="B43" t="str">
            <v>Ibrahimov Famil Farhad</v>
          </cell>
          <cell r="C43">
            <v>18</v>
          </cell>
          <cell r="D43">
            <v>96400</v>
          </cell>
        </row>
        <row r="44">
          <cell r="B44" t="str">
            <v>Nasirzade Saleh Mirtagi</v>
          </cell>
          <cell r="C44">
            <v>11</v>
          </cell>
          <cell r="D44">
            <v>24500</v>
          </cell>
        </row>
        <row r="45">
          <cell r="B45" t="str">
            <v>Suvarov Elcin Sahid oglu</v>
          </cell>
          <cell r="C45">
            <v>15</v>
          </cell>
          <cell r="D45">
            <v>92000</v>
          </cell>
        </row>
        <row r="46">
          <cell r="B46" t="str">
            <v>  MASALLI</v>
          </cell>
          <cell r="C46">
            <v>33</v>
          </cell>
          <cell r="D46">
            <v>86400</v>
          </cell>
        </row>
        <row r="47">
          <cell r="B47" t="str">
            <v>Huseynov Amil Alim</v>
          </cell>
          <cell r="C47">
            <v>11</v>
          </cell>
          <cell r="D47">
            <v>39500</v>
          </cell>
        </row>
        <row r="48">
          <cell r="B48" t="str">
            <v>Ibisov Samxal Cabrayil</v>
          </cell>
          <cell r="C48">
            <v>10</v>
          </cell>
          <cell r="D48">
            <v>23700</v>
          </cell>
        </row>
        <row r="49">
          <cell r="B49" t="str">
            <v>Manafov Rauf Zulfugar</v>
          </cell>
          <cell r="C49">
            <v>12</v>
          </cell>
          <cell r="D49">
            <v>23200</v>
          </cell>
        </row>
        <row r="50">
          <cell r="B50" t="str">
            <v>  MEMAR</v>
          </cell>
          <cell r="C50">
            <v>14</v>
          </cell>
          <cell r="D50">
            <v>130000</v>
          </cell>
        </row>
        <row r="51">
          <cell r="B51" t="str">
            <v>Hamidov Tarlan Abdulhamid</v>
          </cell>
          <cell r="C51">
            <v>14</v>
          </cell>
          <cell r="D51">
            <v>130000</v>
          </cell>
        </row>
        <row r="52">
          <cell r="B52" t="str">
            <v>  MINGACEVIR</v>
          </cell>
          <cell r="C52">
            <v>43</v>
          </cell>
          <cell r="D52">
            <v>110740</v>
          </cell>
        </row>
        <row r="53">
          <cell r="B53" t="str">
            <v>Aliyev Tural Mohraddin</v>
          </cell>
          <cell r="C53">
            <v>9</v>
          </cell>
          <cell r="D53">
            <v>19500</v>
          </cell>
        </row>
        <row r="54">
          <cell r="B54" t="str">
            <v>Nacafli Anar Hidayat</v>
          </cell>
          <cell r="C54">
            <v>14</v>
          </cell>
          <cell r="D54">
            <v>30800</v>
          </cell>
        </row>
        <row r="55">
          <cell r="B55" t="str">
            <v>Yusifov Taliman Ibrahim</v>
          </cell>
          <cell r="C55">
            <v>10</v>
          </cell>
          <cell r="D55">
            <v>37440</v>
          </cell>
        </row>
        <row r="56">
          <cell r="B56" t="str">
            <v>Yusifov Tarlan Vasif</v>
          </cell>
          <cell r="C56">
            <v>10</v>
          </cell>
          <cell r="D56">
            <v>23000</v>
          </cell>
        </row>
        <row r="57">
          <cell r="B57" t="str">
            <v>  MXD</v>
          </cell>
          <cell r="C57">
            <v>2</v>
          </cell>
          <cell r="D57">
            <v>8500</v>
          </cell>
        </row>
        <row r="58">
          <cell r="B58" t="str">
            <v>Cafarov Elshan Zohrab</v>
          </cell>
          <cell r="C58">
            <v>2</v>
          </cell>
          <cell r="D58">
            <v>8500</v>
          </cell>
        </row>
        <row r="59">
          <cell r="B59" t="str">
            <v>  NARIMANOV</v>
          </cell>
          <cell r="C59">
            <v>5</v>
          </cell>
          <cell r="D59">
            <v>45000</v>
          </cell>
        </row>
        <row r="60">
          <cell r="B60" t="str">
            <v>Aliyev Orxan Natiq</v>
          </cell>
          <cell r="C60">
            <v>5</v>
          </cell>
          <cell r="D60">
            <v>45000</v>
          </cell>
        </row>
        <row r="61">
          <cell r="B61" t="str">
            <v>  NASIMI</v>
          </cell>
          <cell r="C61">
            <v>15</v>
          </cell>
          <cell r="D61">
            <v>91800</v>
          </cell>
        </row>
        <row r="62">
          <cell r="B62" t="str">
            <v>Musayev Qalib Rauf</v>
          </cell>
          <cell r="C62">
            <v>15</v>
          </cell>
          <cell r="D62">
            <v>91800</v>
          </cell>
        </row>
        <row r="63">
          <cell r="B63" t="str">
            <v>  NEFTCILAR</v>
          </cell>
          <cell r="C63">
            <v>25</v>
          </cell>
          <cell r="D63">
            <v>153300</v>
          </cell>
        </row>
        <row r="64">
          <cell r="B64" t="str">
            <v>Karimov Samir Aydamir</v>
          </cell>
          <cell r="C64">
            <v>1</v>
          </cell>
          <cell r="D64">
            <v>2000</v>
          </cell>
        </row>
        <row r="65">
          <cell r="B65" t="str">
            <v>Mammadov Elvin Alim</v>
          </cell>
          <cell r="C65">
            <v>6</v>
          </cell>
          <cell r="D65">
            <v>18800</v>
          </cell>
        </row>
        <row r="66">
          <cell r="B66" t="str">
            <v>Mammadov Yasar Qurbat</v>
          </cell>
          <cell r="C66">
            <v>8</v>
          </cell>
          <cell r="D66">
            <v>98000</v>
          </cell>
        </row>
        <row r="67">
          <cell r="B67" t="str">
            <v>Miriyev Adil Mirmohsum</v>
          </cell>
          <cell r="C67">
            <v>10</v>
          </cell>
          <cell r="D67">
            <v>34500</v>
          </cell>
        </row>
        <row r="68">
          <cell r="B68" t="str">
            <v>  QAX</v>
          </cell>
          <cell r="C68">
            <v>42</v>
          </cell>
          <cell r="D68">
            <v>95400</v>
          </cell>
        </row>
        <row r="69">
          <cell r="B69" t="str">
            <v>Ahmadov Ravan Azaddin</v>
          </cell>
          <cell r="C69">
            <v>9</v>
          </cell>
          <cell r="D69">
            <v>17800</v>
          </cell>
        </row>
        <row r="70">
          <cell r="B70" t="str">
            <v>Eldarov Tural Eldar</v>
          </cell>
          <cell r="C70">
            <v>7</v>
          </cell>
          <cell r="D70">
            <v>31000</v>
          </cell>
        </row>
        <row r="71">
          <cell r="B71" t="str">
            <v>Muxtarov Vasif Ahmad</v>
          </cell>
          <cell r="C71">
            <v>13</v>
          </cell>
          <cell r="D71">
            <v>25200</v>
          </cell>
        </row>
        <row r="72">
          <cell r="B72" t="str">
            <v>Orucov Elnur Qazanfar</v>
          </cell>
          <cell r="C72">
            <v>13</v>
          </cell>
          <cell r="D72">
            <v>21400</v>
          </cell>
        </row>
        <row r="73">
          <cell r="B73" t="str">
            <v>  QUBA</v>
          </cell>
          <cell r="C73">
            <v>26</v>
          </cell>
          <cell r="D73">
            <v>102150</v>
          </cell>
        </row>
        <row r="74">
          <cell r="B74" t="str">
            <v>Alhuseynov Tural Yasin</v>
          </cell>
          <cell r="C74">
            <v>6</v>
          </cell>
          <cell r="D74">
            <v>11500</v>
          </cell>
        </row>
        <row r="75">
          <cell r="B75" t="str">
            <v>Karimov Orxan Alik</v>
          </cell>
          <cell r="C75">
            <v>12</v>
          </cell>
          <cell r="D75">
            <v>76300</v>
          </cell>
        </row>
        <row r="76">
          <cell r="B76" t="str">
            <v>Tacaddinov Aziz Isaq</v>
          </cell>
          <cell r="C76">
            <v>8</v>
          </cell>
          <cell r="D76">
            <v>14350</v>
          </cell>
        </row>
        <row r="77">
          <cell r="B77" t="str">
            <v>  SABIRABAD</v>
          </cell>
          <cell r="C77">
            <v>53</v>
          </cell>
          <cell r="D77">
            <v>162500</v>
          </cell>
        </row>
        <row r="78">
          <cell r="B78" t="str">
            <v>Ahadov Natiq Nadir</v>
          </cell>
          <cell r="C78">
            <v>10</v>
          </cell>
          <cell r="D78">
            <v>16900</v>
          </cell>
        </row>
        <row r="79">
          <cell r="B79" t="str">
            <v>Ibrahimov Ismayil Matlab</v>
          </cell>
          <cell r="C79">
            <v>11</v>
          </cell>
          <cell r="D79">
            <v>29700</v>
          </cell>
        </row>
        <row r="80">
          <cell r="B80" t="str">
            <v>Mammadov Adis Humbat</v>
          </cell>
          <cell r="C80">
            <v>8</v>
          </cell>
          <cell r="D80">
            <v>20800</v>
          </cell>
        </row>
        <row r="81">
          <cell r="B81" t="str">
            <v>Mehdiyev Nicat Sarvar</v>
          </cell>
          <cell r="C81">
            <v>3</v>
          </cell>
          <cell r="D81">
            <v>12000</v>
          </cell>
        </row>
        <row r="82">
          <cell r="B82" t="str">
            <v>Nuruzada Alipasa Mastali</v>
          </cell>
          <cell r="C82">
            <v>11</v>
          </cell>
          <cell r="D82">
            <v>53600</v>
          </cell>
        </row>
        <row r="83">
          <cell r="B83" t="str">
            <v>Qarayev Taryel Qara</v>
          </cell>
          <cell r="C83">
            <v>10</v>
          </cell>
          <cell r="D83">
            <v>29500</v>
          </cell>
        </row>
        <row r="84">
          <cell r="B84" t="str">
            <v>  SIRVAN</v>
          </cell>
          <cell r="C84">
            <v>19</v>
          </cell>
          <cell r="D84">
            <v>82900</v>
          </cell>
        </row>
        <row r="85">
          <cell r="B85" t="str">
            <v>Huseyinov Anar Tahir</v>
          </cell>
          <cell r="C85">
            <v>10</v>
          </cell>
          <cell r="D85">
            <v>33700</v>
          </cell>
        </row>
        <row r="86">
          <cell r="B86" t="str">
            <v>Qarayev Famil Yahya</v>
          </cell>
          <cell r="C86">
            <v>4</v>
          </cell>
          <cell r="D86">
            <v>13700</v>
          </cell>
        </row>
        <row r="87">
          <cell r="B87" t="str">
            <v>Sadiqov Ceyhun Siyaset</v>
          </cell>
          <cell r="C87">
            <v>5</v>
          </cell>
          <cell r="D87">
            <v>35500</v>
          </cell>
        </row>
        <row r="88">
          <cell r="B88" t="str">
            <v>  SUMQAYIT</v>
          </cell>
          <cell r="C88">
            <v>4</v>
          </cell>
          <cell r="D88">
            <v>10500</v>
          </cell>
        </row>
        <row r="89">
          <cell r="B89" t="str">
            <v>Safarov Kamil Aladdin</v>
          </cell>
          <cell r="C89">
            <v>4</v>
          </cell>
          <cell r="D89">
            <v>10500</v>
          </cell>
        </row>
        <row r="90">
          <cell r="B90" t="str">
            <v>  TOVUZ</v>
          </cell>
          <cell r="C90">
            <v>50</v>
          </cell>
          <cell r="D90">
            <v>174000</v>
          </cell>
        </row>
        <row r="91">
          <cell r="B91" t="str">
            <v>Ahmadov Qahraman Bahadir</v>
          </cell>
          <cell r="C91">
            <v>7</v>
          </cell>
          <cell r="D91">
            <v>19000</v>
          </cell>
        </row>
        <row r="92">
          <cell r="B92" t="str">
            <v>Akbarov Eldaniz Ayyub</v>
          </cell>
          <cell r="C92">
            <v>15</v>
          </cell>
          <cell r="D92">
            <v>57000</v>
          </cell>
        </row>
        <row r="93">
          <cell r="B93" t="str">
            <v>Civisov Babek Qarib</v>
          </cell>
          <cell r="C93">
            <v>10</v>
          </cell>
          <cell r="D93">
            <v>59600</v>
          </cell>
        </row>
        <row r="94">
          <cell r="B94" t="str">
            <v>Huseynov Azer Nizami</v>
          </cell>
          <cell r="C94">
            <v>18</v>
          </cell>
          <cell r="D94">
            <v>38400</v>
          </cell>
        </row>
        <row r="95">
          <cell r="B95" t="str">
            <v>  XACMAZ</v>
          </cell>
          <cell r="C95">
            <v>40</v>
          </cell>
          <cell r="D95">
            <v>141450</v>
          </cell>
        </row>
        <row r="96">
          <cell r="B96" t="str">
            <v>Abidov Tural Ibrahim</v>
          </cell>
          <cell r="C96">
            <v>15</v>
          </cell>
          <cell r="D96">
            <v>84500</v>
          </cell>
        </row>
        <row r="97">
          <cell r="B97" t="str">
            <v>Eldarova Aynura Xeyrulla</v>
          </cell>
          <cell r="C97">
            <v>10</v>
          </cell>
          <cell r="D97">
            <v>24350</v>
          </cell>
        </row>
        <row r="98">
          <cell r="B98" t="str">
            <v>Nazirov Elshan Qiyasaddin</v>
          </cell>
          <cell r="C98">
            <v>7</v>
          </cell>
          <cell r="D98">
            <v>15000</v>
          </cell>
        </row>
        <row r="99">
          <cell r="B99" t="str">
            <v>Qasimov Fuad Tahir</v>
          </cell>
          <cell r="C99">
            <v>8</v>
          </cell>
          <cell r="D99">
            <v>17600</v>
          </cell>
        </row>
        <row r="100">
          <cell r="B100" t="str">
            <v>  YASAMAL</v>
          </cell>
          <cell r="C100">
            <v>25</v>
          </cell>
          <cell r="D100">
            <v>85200</v>
          </cell>
        </row>
        <row r="101">
          <cell r="B101" t="str">
            <v>Feziyev Gunduz Mobil</v>
          </cell>
          <cell r="C101">
            <v>12</v>
          </cell>
          <cell r="D101">
            <v>40700</v>
          </cell>
        </row>
        <row r="102">
          <cell r="B102" t="str">
            <v>Sadiqov Ramiz Rasim</v>
          </cell>
          <cell r="C102">
            <v>13</v>
          </cell>
          <cell r="D102">
            <v>44500</v>
          </cell>
        </row>
        <row r="103">
          <cell r="B103" t="str">
            <v>  YEVLAX</v>
          </cell>
          <cell r="C103">
            <v>18</v>
          </cell>
          <cell r="D103">
            <v>107500</v>
          </cell>
        </row>
        <row r="104">
          <cell r="B104" t="str">
            <v>Cabbarli Amil Adil</v>
          </cell>
          <cell r="C104">
            <v>12</v>
          </cell>
          <cell r="D104">
            <v>64000</v>
          </cell>
        </row>
        <row r="105">
          <cell r="B105" t="str">
            <v>Yusifzada Orxan Ilqar</v>
          </cell>
          <cell r="C105">
            <v>6</v>
          </cell>
          <cell r="D105">
            <v>43500</v>
          </cell>
        </row>
        <row r="106">
          <cell r="B106" t="str">
            <v>  ZAQATALA</v>
          </cell>
          <cell r="C106">
            <v>51</v>
          </cell>
          <cell r="D106">
            <v>121500</v>
          </cell>
        </row>
        <row r="107">
          <cell r="B107" t="str">
            <v>Balayev Abdulla Mustafa</v>
          </cell>
          <cell r="C107">
            <v>19</v>
          </cell>
          <cell r="D107">
            <v>39900</v>
          </cell>
        </row>
        <row r="108">
          <cell r="B108" t="str">
            <v>Husanov Elmir Qurban</v>
          </cell>
          <cell r="C108">
            <v>12</v>
          </cell>
          <cell r="D108">
            <v>24800</v>
          </cell>
        </row>
        <row r="109">
          <cell r="B109" t="str">
            <v>Rasidov Hikmat M.</v>
          </cell>
          <cell r="C109">
            <v>11</v>
          </cell>
          <cell r="D109">
            <v>41700</v>
          </cell>
        </row>
        <row r="110">
          <cell r="B110" t="str">
            <v>Sabanov Rafiq Rauf</v>
          </cell>
          <cell r="C110">
            <v>9</v>
          </cell>
          <cell r="D110">
            <v>15100</v>
          </cell>
        </row>
      </sheetData>
      <sheetData sheetId="9"/>
      <sheetData sheetId="10">
        <row r="2">
          <cell r="B2" t="str">
            <v>Abbasov Ilham Rasid</v>
          </cell>
        </row>
      </sheetData>
      <sheetData sheetId="11">
        <row r="4">
          <cell r="D4" t="str">
            <v>Hamidov Tarlan Abdulhamid</v>
          </cell>
          <cell r="E4" t="str">
            <v>MEMAR</v>
          </cell>
          <cell r="F4">
            <v>26</v>
          </cell>
          <cell r="I4" t="str">
            <v>Hamidov Tarlan Abdulhamid</v>
          </cell>
          <cell r="J4" t="str">
            <v>MEMAR</v>
          </cell>
          <cell r="K4">
            <v>122800</v>
          </cell>
        </row>
        <row r="5">
          <cell r="D5" t="str">
            <v>Musayev Qalib Rauf</v>
          </cell>
          <cell r="E5" t="str">
            <v>NASIMI</v>
          </cell>
          <cell r="F5">
            <v>12</v>
          </cell>
          <cell r="I5" t="str">
            <v>Valiyev Niyazi Nazim</v>
          </cell>
          <cell r="J5" t="str">
            <v>BAKIXANOV</v>
          </cell>
          <cell r="K5">
            <v>80400</v>
          </cell>
        </row>
        <row r="6">
          <cell r="D6" t="str">
            <v>Mammadov Yasar Qurbat</v>
          </cell>
          <cell r="E6" t="str">
            <v>NEFTCILAR</v>
          </cell>
          <cell r="F6">
            <v>12</v>
          </cell>
          <cell r="I6" t="str">
            <v>Musayev Qalib Rauf</v>
          </cell>
          <cell r="J6" t="str">
            <v>NASIMI</v>
          </cell>
          <cell r="K6">
            <v>73000</v>
          </cell>
        </row>
        <row r="7">
          <cell r="D7" t="str">
            <v>Miriyev Adil Mirmohsum</v>
          </cell>
          <cell r="E7" t="str">
            <v>NEFTCILAR</v>
          </cell>
          <cell r="F7">
            <v>12</v>
          </cell>
          <cell r="I7" t="str">
            <v>Safarov Kamil Aladdin</v>
          </cell>
          <cell r="J7" t="str">
            <v>SUMQAYIT</v>
          </cell>
          <cell r="K7">
            <v>71800</v>
          </cell>
        </row>
        <row r="8">
          <cell r="D8" t="str">
            <v>Aliyev Vusal Avazaga</v>
          </cell>
          <cell r="E8" t="str">
            <v>BAKIXANOV</v>
          </cell>
          <cell r="F8">
            <v>11</v>
          </cell>
          <cell r="I8" t="str">
            <v>Miriyev Adil Mirmohsum</v>
          </cell>
          <cell r="J8" t="str">
            <v>NEFTCILAR</v>
          </cell>
          <cell r="K8">
            <v>62500</v>
          </cell>
        </row>
        <row r="9">
          <cell r="D9" t="str">
            <v>Zeynalov Emil Hasanqulu</v>
          </cell>
          <cell r="E9" t="str">
            <v>AGA NEMATULLA</v>
          </cell>
          <cell r="F9">
            <v>10</v>
          </cell>
          <cell r="I9" t="str">
            <v>Mammadov Elvin Alim</v>
          </cell>
          <cell r="J9" t="str">
            <v>NEFTCILAR</v>
          </cell>
          <cell r="K9">
            <v>50000</v>
          </cell>
        </row>
        <row r="10">
          <cell r="D10" t="str">
            <v>Ahmadov Agasif Shukur</v>
          </cell>
          <cell r="E10" t="str">
            <v>BAKIXANOV</v>
          </cell>
          <cell r="F10">
            <v>10</v>
          </cell>
          <cell r="I10" t="str">
            <v>Mammadov Yasar Qurbat</v>
          </cell>
          <cell r="J10" t="str">
            <v>NEFTCILAR</v>
          </cell>
          <cell r="K10">
            <v>49500</v>
          </cell>
        </row>
        <row r="11">
          <cell r="D11" t="str">
            <v>Safarov Kamil Aladdin</v>
          </cell>
          <cell r="E11" t="str">
            <v>SUMQAYIT</v>
          </cell>
          <cell r="F11">
            <v>9</v>
          </cell>
          <cell r="I11" t="str">
            <v>Zeynalov Emil Hasanqulu</v>
          </cell>
          <cell r="J11" t="str">
            <v>AGA NEMATULLA</v>
          </cell>
          <cell r="K11">
            <v>49000</v>
          </cell>
        </row>
        <row r="12">
          <cell r="D12" t="str">
            <v>Hasanov Zaur Huseyn</v>
          </cell>
          <cell r="E12" t="str">
            <v>AHMADLI</v>
          </cell>
          <cell r="F12">
            <v>9</v>
          </cell>
          <cell r="I12" t="str">
            <v>Aliyev Vusal Avazaga</v>
          </cell>
          <cell r="J12" t="str">
            <v>BAKIXANOV</v>
          </cell>
          <cell r="K12">
            <v>38100</v>
          </cell>
        </row>
        <row r="13">
          <cell r="D13" t="str">
            <v>Valiyev Niyazi Nazim</v>
          </cell>
          <cell r="E13" t="str">
            <v>BAKIXANOV</v>
          </cell>
          <cell r="F13">
            <v>9</v>
          </cell>
          <cell r="I13" t="str">
            <v>Hasanov Zaur Huseyn</v>
          </cell>
          <cell r="J13" t="str">
            <v>AHMADLI</v>
          </cell>
          <cell r="K13">
            <v>32000</v>
          </cell>
        </row>
        <row r="14">
          <cell r="D14" t="str">
            <v>Cafarov Elshan Zohrab</v>
          </cell>
          <cell r="E14" t="str">
            <v>MXD</v>
          </cell>
          <cell r="F14">
            <v>9</v>
          </cell>
          <cell r="I14" t="str">
            <v>Cafarov Elshan Zohrab</v>
          </cell>
          <cell r="J14" t="str">
            <v>MXD</v>
          </cell>
          <cell r="K14">
            <v>32000</v>
          </cell>
        </row>
        <row r="15">
          <cell r="D15" t="str">
            <v>Mehtiyev Nizami Telman</v>
          </cell>
          <cell r="E15" t="str">
            <v>BAKIXANOV</v>
          </cell>
          <cell r="F15">
            <v>7</v>
          </cell>
          <cell r="I15" t="str">
            <v>Feziyev Gunduz Mobil</v>
          </cell>
          <cell r="J15" t="str">
            <v>YASAMAL</v>
          </cell>
          <cell r="K15">
            <v>28000</v>
          </cell>
        </row>
        <row r="16">
          <cell r="D16" t="str">
            <v>Karimov Samir Aydamir</v>
          </cell>
          <cell r="E16" t="str">
            <v>NEFTCILAR</v>
          </cell>
          <cell r="F16">
            <v>7</v>
          </cell>
          <cell r="I16" t="str">
            <v>Mehtiyev Nizami Telman</v>
          </cell>
          <cell r="J16" t="str">
            <v>BAKIXANOV</v>
          </cell>
          <cell r="K16">
            <v>27500</v>
          </cell>
        </row>
        <row r="17">
          <cell r="D17" t="str">
            <v>Sadiqov Ramiz Rasim</v>
          </cell>
          <cell r="E17" t="str">
            <v>YASAMAL</v>
          </cell>
          <cell r="F17">
            <v>6</v>
          </cell>
          <cell r="I17" t="str">
            <v>Nasibov Etibar Kamil</v>
          </cell>
          <cell r="J17" t="str">
            <v>  NEFTCILAR</v>
          </cell>
          <cell r="K17">
            <v>25000</v>
          </cell>
        </row>
        <row r="18">
          <cell r="D18" t="str">
            <v>Mammadov Elvin Alim</v>
          </cell>
          <cell r="E18" t="str">
            <v>NEFTCILAR</v>
          </cell>
          <cell r="F18">
            <v>6</v>
          </cell>
          <cell r="I18" t="str">
            <v>Karimov Samir Aydamir</v>
          </cell>
          <cell r="J18" t="str">
            <v>NEFTCILAR</v>
          </cell>
          <cell r="K18">
            <v>18500</v>
          </cell>
        </row>
        <row r="19">
          <cell r="D19" t="str">
            <v>Mammadov Rasad Asif</v>
          </cell>
          <cell r="E19" t="str">
            <v>AHMADLI</v>
          </cell>
          <cell r="F19">
            <v>6</v>
          </cell>
          <cell r="I19" t="str">
            <v>Asgarov Huseyn Asgar</v>
          </cell>
          <cell r="J19" t="str">
            <v>AZNEFT</v>
          </cell>
          <cell r="K19">
            <v>17500</v>
          </cell>
        </row>
        <row r="20">
          <cell r="D20" t="str">
            <v>Amirov Elchin Mazahir</v>
          </cell>
          <cell r="E20" t="str">
            <v>AZADLIQ</v>
          </cell>
          <cell r="F20">
            <v>6</v>
          </cell>
          <cell r="I20" t="str">
            <v>Ahmadov Agasif Shukur</v>
          </cell>
          <cell r="J20" t="str">
            <v>BAKIXANOV</v>
          </cell>
          <cell r="K20">
            <v>16900</v>
          </cell>
        </row>
        <row r="21">
          <cell r="D21" t="str">
            <v>Nasibov Etibar Kamil</v>
          </cell>
          <cell r="E21" t="str">
            <v>  NEFTCILAR</v>
          </cell>
          <cell r="F21">
            <v>6</v>
          </cell>
          <cell r="I21" t="str">
            <v>Amirov Elchin Mazahir</v>
          </cell>
          <cell r="J21" t="str">
            <v>AZADLIQ</v>
          </cell>
          <cell r="K21">
            <v>16500</v>
          </cell>
        </row>
        <row r="22">
          <cell r="D22" t="str">
            <v>Feziyev Gunduz Mobil</v>
          </cell>
          <cell r="E22" t="str">
            <v>YASAMAL</v>
          </cell>
          <cell r="F22">
            <v>4</v>
          </cell>
          <cell r="I22" t="str">
            <v>Sadiqov Ramiz Rasim</v>
          </cell>
          <cell r="J22" t="str">
            <v>YASAMAL</v>
          </cell>
          <cell r="K22">
            <v>15000</v>
          </cell>
        </row>
        <row r="23">
          <cell r="D23" t="str">
            <v>Asgarov Huseyn Asgar</v>
          </cell>
          <cell r="E23" t="str">
            <v>AZNEFT</v>
          </cell>
          <cell r="F23">
            <v>4</v>
          </cell>
          <cell r="I23" t="str">
            <v>Aliyev Orxan Natiq</v>
          </cell>
          <cell r="J23" t="str">
            <v>NARIMANOV</v>
          </cell>
          <cell r="K23">
            <v>15000</v>
          </cell>
        </row>
        <row r="24">
          <cell r="D24" t="str">
            <v>Aliyev Subhan Akif</v>
          </cell>
          <cell r="E24" t="str">
            <v>BAKIXANOV</v>
          </cell>
          <cell r="F24">
            <v>4</v>
          </cell>
          <cell r="I24" t="str">
            <v>Aliyev Subhan Akif</v>
          </cell>
          <cell r="J24" t="str">
            <v>BAKIXANOV</v>
          </cell>
          <cell r="K24">
            <v>14500</v>
          </cell>
        </row>
        <row r="25">
          <cell r="D25" t="str">
            <v>Ibrahimov Anar Etibar</v>
          </cell>
          <cell r="E25" t="str">
            <v>AZNEFT</v>
          </cell>
          <cell r="F25">
            <v>3</v>
          </cell>
          <cell r="I25" t="str">
            <v>Mammadov Rasad Asif</v>
          </cell>
          <cell r="J25" t="str">
            <v>AHMADLI</v>
          </cell>
          <cell r="K25">
            <v>14000</v>
          </cell>
        </row>
        <row r="26">
          <cell r="D26" t="str">
            <v>Mikayilov Camsid Mammadaga</v>
          </cell>
          <cell r="E26" t="str">
            <v>  AZADLIQ</v>
          </cell>
          <cell r="F26">
            <v>3</v>
          </cell>
          <cell r="I26" t="str">
            <v>Quliyev Ziyad Ramil</v>
          </cell>
          <cell r="J26" t="str">
            <v>  NASIMI</v>
          </cell>
          <cell r="K26">
            <v>13000</v>
          </cell>
        </row>
        <row r="27">
          <cell r="D27" t="str">
            <v>Quliyev Ziyad Ramil</v>
          </cell>
          <cell r="E27" t="str">
            <v>  NASIMI</v>
          </cell>
          <cell r="F27">
            <v>2</v>
          </cell>
          <cell r="I27" t="str">
            <v>Mikayilov Camsid Mammadaga</v>
          </cell>
          <cell r="J27" t="str">
            <v>  AZADLIQ</v>
          </cell>
          <cell r="K27">
            <v>12000</v>
          </cell>
        </row>
        <row r="28">
          <cell r="D28" t="str">
            <v>Aliyev Orxan Natiq</v>
          </cell>
          <cell r="E28" t="str">
            <v>NARIMANOV</v>
          </cell>
          <cell r="F28">
            <v>1</v>
          </cell>
          <cell r="I28" t="str">
            <v>Ibrahimov Anar Etibar</v>
          </cell>
          <cell r="J28" t="str">
            <v>AZNEFT</v>
          </cell>
          <cell r="K28">
            <v>8600</v>
          </cell>
        </row>
        <row r="32">
          <cell r="D32" t="str">
            <v>Valizade Sahriyar Oktay</v>
          </cell>
          <cell r="E32" t="str">
            <v>GANCA</v>
          </cell>
          <cell r="F32">
            <v>21</v>
          </cell>
          <cell r="I32" t="str">
            <v>Abdiyev Vusal Xanoglan</v>
          </cell>
          <cell r="J32" t="str">
            <v>TOVUZ</v>
          </cell>
          <cell r="K32">
            <v>77400</v>
          </cell>
        </row>
        <row r="33">
          <cell r="D33" t="str">
            <v>Rahimov Mayis Mursud</v>
          </cell>
          <cell r="E33" t="str">
            <v>LANKARAN</v>
          </cell>
          <cell r="F33">
            <v>21</v>
          </cell>
          <cell r="I33" t="str">
            <v>Sadiqov Ceyhun Siyaset</v>
          </cell>
          <cell r="J33" t="str">
            <v>SIRVAN</v>
          </cell>
          <cell r="K33">
            <v>73700</v>
          </cell>
        </row>
        <row r="34">
          <cell r="D34" t="str">
            <v>Abdiyev Vusal Xanoglan</v>
          </cell>
          <cell r="E34" t="str">
            <v>TOVUZ</v>
          </cell>
          <cell r="F34">
            <v>20</v>
          </cell>
          <cell r="I34" t="str">
            <v>Valizade Sahriyar Oktay</v>
          </cell>
          <cell r="J34" t="str">
            <v>GANCA</v>
          </cell>
          <cell r="K34">
            <v>72400</v>
          </cell>
        </row>
        <row r="35">
          <cell r="D35" t="str">
            <v>Mammadov Ramin Ismayil</v>
          </cell>
          <cell r="E35" t="str">
            <v>GANCA</v>
          </cell>
          <cell r="F35">
            <v>17</v>
          </cell>
          <cell r="I35" t="str">
            <v>Ibrahimov Famil Farhad</v>
          </cell>
          <cell r="J35" t="str">
            <v>LANKARAN</v>
          </cell>
          <cell r="K35">
            <v>71000</v>
          </cell>
        </row>
        <row r="36">
          <cell r="D36" t="str">
            <v>Aliyev Taleh Allahyar</v>
          </cell>
          <cell r="E36" t="str">
            <v>LANKARAN</v>
          </cell>
          <cell r="F36">
            <v>16</v>
          </cell>
          <cell r="I36" t="str">
            <v>Mehdiyev Nicat Sarvar</v>
          </cell>
          <cell r="J36" t="str">
            <v>SABIRABAD</v>
          </cell>
          <cell r="K36">
            <v>62000</v>
          </cell>
        </row>
        <row r="37">
          <cell r="D37" t="str">
            <v>Eldarov Tural Eldar</v>
          </cell>
          <cell r="E37" t="str">
            <v>QAX</v>
          </cell>
          <cell r="F37">
            <v>16</v>
          </cell>
          <cell r="I37" t="str">
            <v>Cavadov Tahmaz Cabrail</v>
          </cell>
          <cell r="J37" t="str">
            <v>LANKARAN</v>
          </cell>
          <cell r="K37">
            <v>58800</v>
          </cell>
        </row>
        <row r="38">
          <cell r="D38" t="str">
            <v>Muxtarov Vasif Ahmad</v>
          </cell>
          <cell r="E38" t="str">
            <v>QAX</v>
          </cell>
          <cell r="F38">
            <v>16</v>
          </cell>
          <cell r="I38" t="str">
            <v>Mammadov Ramin Ismayil</v>
          </cell>
          <cell r="J38" t="str">
            <v>GANCA</v>
          </cell>
          <cell r="K38">
            <v>54300</v>
          </cell>
        </row>
        <row r="39">
          <cell r="D39" t="str">
            <v>Huseynov Amil Alim</v>
          </cell>
          <cell r="E39" t="str">
            <v>MASALLI</v>
          </cell>
          <cell r="F39">
            <v>16</v>
          </cell>
          <cell r="I39" t="str">
            <v>Huseynov Amil Alim</v>
          </cell>
          <cell r="J39" t="str">
            <v>MASALLI</v>
          </cell>
          <cell r="K39">
            <v>54000</v>
          </cell>
        </row>
        <row r="40">
          <cell r="D40" t="str">
            <v>Ibrahimov Famil Farhad</v>
          </cell>
          <cell r="E40" t="str">
            <v>LANKARAN</v>
          </cell>
          <cell r="F40">
            <v>15</v>
          </cell>
          <cell r="I40" t="str">
            <v>Qasimov Tural Rasid</v>
          </cell>
          <cell r="J40" t="str">
            <v>GANCA</v>
          </cell>
          <cell r="K40">
            <v>52700</v>
          </cell>
        </row>
        <row r="41">
          <cell r="D41" t="str">
            <v>Ahmadov Qahraman Bahadir</v>
          </cell>
          <cell r="E41" t="str">
            <v>TOVUZ</v>
          </cell>
          <cell r="F41">
            <v>15</v>
          </cell>
          <cell r="I41" t="str">
            <v>Nuruzada Alipasa Mastali</v>
          </cell>
          <cell r="J41" t="str">
            <v>SABIRABAD</v>
          </cell>
          <cell r="K41">
            <v>52400</v>
          </cell>
        </row>
        <row r="42">
          <cell r="D42" t="str">
            <v>Mammadov Firuz Iman</v>
          </cell>
          <cell r="E42" t="str">
            <v>TOVUZ</v>
          </cell>
          <cell r="F42">
            <v>15</v>
          </cell>
          <cell r="I42" t="str">
            <v>Yusifov Taliman Ibrahim</v>
          </cell>
          <cell r="J42" t="str">
            <v>MINGACEVIR</v>
          </cell>
          <cell r="K42">
            <v>45800</v>
          </cell>
        </row>
        <row r="43">
          <cell r="D43" t="str">
            <v>Sadiqov Afqan Bayram</v>
          </cell>
          <cell r="E43" t="str">
            <v>TOVUZ</v>
          </cell>
          <cell r="F43">
            <v>15</v>
          </cell>
          <cell r="I43" t="str">
            <v>Akbarov Rahim Babakisi</v>
          </cell>
          <cell r="J43" t="str">
            <v>  LANKARAN</v>
          </cell>
          <cell r="K43">
            <v>44700</v>
          </cell>
        </row>
        <row r="44">
          <cell r="D44" t="str">
            <v>Sadiqov Ceyhun Siyaset</v>
          </cell>
          <cell r="E44" t="str">
            <v>SIRVAN</v>
          </cell>
          <cell r="F44">
            <v>14</v>
          </cell>
          <cell r="I44" t="str">
            <v>Asgarov Saqif Agagul</v>
          </cell>
          <cell r="J44" t="str">
            <v>CALILABAD</v>
          </cell>
          <cell r="K44">
            <v>44000</v>
          </cell>
        </row>
        <row r="45">
          <cell r="D45" t="str">
            <v>Akbarov Rahim Babakisi</v>
          </cell>
          <cell r="E45" t="str">
            <v>  LANKARAN</v>
          </cell>
          <cell r="F45">
            <v>14</v>
          </cell>
          <cell r="I45" t="str">
            <v>Asadullayev Qosqar Namik</v>
          </cell>
          <cell r="J45" t="str">
            <v>QUBA</v>
          </cell>
          <cell r="K45">
            <v>41900</v>
          </cell>
        </row>
        <row r="46">
          <cell r="D46" t="str">
            <v>Cavadov Tahmaz Cabrail</v>
          </cell>
          <cell r="E46" t="str">
            <v>LANKARAN</v>
          </cell>
          <cell r="F46">
            <v>13</v>
          </cell>
          <cell r="I46" t="str">
            <v>Rahimov Mayis Mursud</v>
          </cell>
          <cell r="J46" t="str">
            <v>LANKARAN</v>
          </cell>
          <cell r="K46">
            <v>41700</v>
          </cell>
        </row>
        <row r="47">
          <cell r="D47" t="str">
            <v>Huseynov Azer Nizami</v>
          </cell>
          <cell r="E47" t="str">
            <v>TOVUZ</v>
          </cell>
          <cell r="F47">
            <v>13</v>
          </cell>
          <cell r="I47" t="str">
            <v>Haciyev Irfan Rafiq</v>
          </cell>
          <cell r="J47" t="str">
            <v>GANCA</v>
          </cell>
          <cell r="K47">
            <v>41520</v>
          </cell>
        </row>
        <row r="48">
          <cell r="D48" t="str">
            <v>Alhuseynov Tural Yasin</v>
          </cell>
          <cell r="E48" t="str">
            <v>QUBA</v>
          </cell>
          <cell r="F48">
            <v>13</v>
          </cell>
          <cell r="I48" t="str">
            <v>Rustamov Abulfaz Mammadali</v>
          </cell>
          <cell r="J48" t="str">
            <v>GANCA</v>
          </cell>
          <cell r="K48">
            <v>40800</v>
          </cell>
        </row>
        <row r="49">
          <cell r="D49" t="str">
            <v>Ahmadov Ravan Azaddin</v>
          </cell>
          <cell r="E49" t="str">
            <v>QAX</v>
          </cell>
          <cell r="F49">
            <v>13</v>
          </cell>
          <cell r="I49" t="str">
            <v>Eldarov Tural Eldar</v>
          </cell>
          <cell r="J49" t="str">
            <v>QAX</v>
          </cell>
          <cell r="K49">
            <v>40500</v>
          </cell>
        </row>
        <row r="50">
          <cell r="D50" t="str">
            <v>Rustamov Abulfaz Mammadali</v>
          </cell>
          <cell r="E50" t="str">
            <v>GANCA</v>
          </cell>
          <cell r="F50">
            <v>13</v>
          </cell>
          <cell r="I50" t="str">
            <v>Mammadov Firuz Iman</v>
          </cell>
          <cell r="J50" t="str">
            <v>TOVUZ</v>
          </cell>
          <cell r="K50">
            <v>40500</v>
          </cell>
        </row>
        <row r="51">
          <cell r="D51" t="str">
            <v>Haciyev Irfan Rafiq</v>
          </cell>
          <cell r="E51" t="str">
            <v>GANCA</v>
          </cell>
          <cell r="F51">
            <v>13</v>
          </cell>
          <cell r="I51" t="str">
            <v>Yusifzada Orxan Ilqar</v>
          </cell>
          <cell r="J51" t="str">
            <v>YEVLAX</v>
          </cell>
          <cell r="K51">
            <v>37800</v>
          </cell>
        </row>
        <row r="52">
          <cell r="D52" t="str">
            <v>Asadullayev Qosqar Namik</v>
          </cell>
          <cell r="E52" t="str">
            <v>QUBA</v>
          </cell>
          <cell r="F52">
            <v>13</v>
          </cell>
          <cell r="I52" t="str">
            <v>Aliyev Taleh Allahyar</v>
          </cell>
          <cell r="J52" t="str">
            <v>LANKARAN</v>
          </cell>
          <cell r="K52">
            <v>37300</v>
          </cell>
        </row>
        <row r="53">
          <cell r="D53" t="str">
            <v>Nuruzada Alipasa Mastali</v>
          </cell>
          <cell r="E53" t="str">
            <v>SABIRABAD</v>
          </cell>
          <cell r="F53">
            <v>13</v>
          </cell>
          <cell r="I53" t="str">
            <v>Abbasov Ilham Rasid</v>
          </cell>
          <cell r="J53" t="str">
            <v>GANCA</v>
          </cell>
          <cell r="K53">
            <v>36400</v>
          </cell>
        </row>
        <row r="54">
          <cell r="D54" t="str">
            <v>Suvarov Elcin Sahid oglu</v>
          </cell>
          <cell r="E54" t="str">
            <v>LANKARAN</v>
          </cell>
          <cell r="F54">
            <v>12</v>
          </cell>
          <cell r="I54" t="str">
            <v>Suvarov Elcin Sahid oglu</v>
          </cell>
          <cell r="J54" t="str">
            <v>LANKARAN</v>
          </cell>
          <cell r="K54">
            <v>36000</v>
          </cell>
        </row>
        <row r="55">
          <cell r="D55" t="str">
            <v>Xalafov Qurban Sabir</v>
          </cell>
          <cell r="E55" t="str">
            <v>BARDA</v>
          </cell>
          <cell r="F55">
            <v>12</v>
          </cell>
          <cell r="I55" t="str">
            <v>Alhuseynov Tural Yasin</v>
          </cell>
          <cell r="J55" t="str">
            <v>QUBA</v>
          </cell>
          <cell r="K55">
            <v>33800</v>
          </cell>
        </row>
        <row r="56">
          <cell r="D56" t="str">
            <v>Eldarova Aynura Xeyrulla</v>
          </cell>
          <cell r="E56" t="str">
            <v>XACMAZ</v>
          </cell>
          <cell r="F56">
            <v>12</v>
          </cell>
          <cell r="I56" t="str">
            <v>Xalafov Qurban Sabir</v>
          </cell>
          <cell r="J56" t="str">
            <v>BARDA</v>
          </cell>
          <cell r="K56">
            <v>33500</v>
          </cell>
        </row>
        <row r="57">
          <cell r="D57" t="str">
            <v>Nazirov Elshan Qiyasaddin</v>
          </cell>
          <cell r="E57" t="str">
            <v>XACMAZ</v>
          </cell>
          <cell r="F57">
            <v>12</v>
          </cell>
          <cell r="I57" t="str">
            <v>Ibrahimov Ismayil Matlab</v>
          </cell>
          <cell r="J57" t="str">
            <v>SABIRABAD</v>
          </cell>
          <cell r="K57">
            <v>32000</v>
          </cell>
        </row>
        <row r="58">
          <cell r="D58" t="str">
            <v>Qasimov Elcin Sahin</v>
          </cell>
          <cell r="E58" t="str">
            <v>BARDA</v>
          </cell>
          <cell r="F58">
            <v>12</v>
          </cell>
          <cell r="I58" t="str">
            <v>Qasimov Elcin Sahin</v>
          </cell>
          <cell r="J58" t="str">
            <v>BARDA</v>
          </cell>
          <cell r="K58">
            <v>30900</v>
          </cell>
        </row>
        <row r="59">
          <cell r="D59" t="str">
            <v>Hasanov Alizamin Firudin</v>
          </cell>
          <cell r="E59" t="str">
            <v>CALILABAD</v>
          </cell>
          <cell r="F59">
            <v>12</v>
          </cell>
          <cell r="I59" t="str">
            <v>Ahmadov Qahraman Bahadir</v>
          </cell>
          <cell r="J59" t="str">
            <v>TOVUZ</v>
          </cell>
          <cell r="K59">
            <v>30500</v>
          </cell>
        </row>
        <row r="60">
          <cell r="D60" t="str">
            <v>Manafov Rauf Zulfugar</v>
          </cell>
          <cell r="E60" t="str">
            <v>MASALLI</v>
          </cell>
          <cell r="F60">
            <v>12</v>
          </cell>
          <cell r="I60" t="str">
            <v>Sadiqov Afqan Bayram</v>
          </cell>
          <cell r="J60" t="str">
            <v>TOVUZ</v>
          </cell>
          <cell r="K60">
            <v>28500</v>
          </cell>
        </row>
        <row r="61">
          <cell r="D61" t="str">
            <v>Yusifov Taliman Ibrahim</v>
          </cell>
          <cell r="E61" t="str">
            <v>MINGACEVIR</v>
          </cell>
          <cell r="F61">
            <v>12</v>
          </cell>
          <cell r="I61" t="str">
            <v>Manafov Rauf Zulfugar</v>
          </cell>
          <cell r="J61" t="str">
            <v>MASALLI</v>
          </cell>
          <cell r="K61">
            <v>28300</v>
          </cell>
        </row>
        <row r="62">
          <cell r="D62" t="str">
            <v>Hasanov Babir Sabir</v>
          </cell>
          <cell r="E62" t="str">
            <v>GANCA</v>
          </cell>
          <cell r="F62">
            <v>11</v>
          </cell>
          <cell r="I62" t="str">
            <v>Mustafayev Sanan Cahangir</v>
          </cell>
          <cell r="J62" t="str">
            <v>GANCA</v>
          </cell>
          <cell r="K62">
            <v>27400</v>
          </cell>
        </row>
        <row r="63">
          <cell r="D63" t="str">
            <v>Mustafayev Sanan Cahangir</v>
          </cell>
          <cell r="E63" t="str">
            <v>GANCA</v>
          </cell>
          <cell r="F63">
            <v>11</v>
          </cell>
          <cell r="I63" t="str">
            <v>Qasimov Kamran Asaf</v>
          </cell>
          <cell r="J63" t="str">
            <v>BARDA</v>
          </cell>
          <cell r="K63">
            <v>27000</v>
          </cell>
        </row>
        <row r="64">
          <cell r="D64" t="str">
            <v>Orucov Elnur Qazanfar</v>
          </cell>
          <cell r="E64" t="str">
            <v>QAX</v>
          </cell>
          <cell r="F64">
            <v>11</v>
          </cell>
          <cell r="I64" t="str">
            <v>Hasanov Alizamin Firudin</v>
          </cell>
          <cell r="J64" t="str">
            <v>CALILABAD</v>
          </cell>
          <cell r="K64">
            <v>26600</v>
          </cell>
        </row>
        <row r="65">
          <cell r="D65" t="str">
            <v>Asgarov Saqif Agagul</v>
          </cell>
          <cell r="E65" t="str">
            <v>CALILABAD</v>
          </cell>
          <cell r="F65">
            <v>11</v>
          </cell>
          <cell r="I65" t="str">
            <v>Huseynov Azer Nizami</v>
          </cell>
          <cell r="J65" t="str">
            <v>TOVUZ</v>
          </cell>
          <cell r="K65">
            <v>26500</v>
          </cell>
        </row>
        <row r="66">
          <cell r="D66" t="str">
            <v>Husanov Elmir Qurban</v>
          </cell>
          <cell r="E66" t="str">
            <v>ZAQATALA</v>
          </cell>
          <cell r="F66">
            <v>11</v>
          </cell>
          <cell r="I66" t="str">
            <v>Karimov Orxan Alik</v>
          </cell>
          <cell r="J66" t="str">
            <v>QUBA</v>
          </cell>
          <cell r="K66">
            <v>26200</v>
          </cell>
        </row>
        <row r="67">
          <cell r="D67" t="str">
            <v>Qasimov Tural Rasid</v>
          </cell>
          <cell r="E67" t="str">
            <v>GANCA</v>
          </cell>
          <cell r="F67">
            <v>11</v>
          </cell>
          <cell r="I67" t="str">
            <v>Agayev Abulfaz Isabala</v>
          </cell>
          <cell r="J67" t="str">
            <v>  CALILABAD</v>
          </cell>
          <cell r="K67">
            <v>26000</v>
          </cell>
        </row>
        <row r="68">
          <cell r="D68" t="str">
            <v>Karimov Heydar Fariz</v>
          </cell>
          <cell r="E68" t="str">
            <v>MASALLI</v>
          </cell>
          <cell r="F68">
            <v>11</v>
          </cell>
          <cell r="I68" t="str">
            <v>Hasanov Babir Sabir</v>
          </cell>
          <cell r="J68" t="str">
            <v>GANCA</v>
          </cell>
          <cell r="K68">
            <v>25800</v>
          </cell>
        </row>
        <row r="69">
          <cell r="D69" t="str">
            <v>Cabbarli Vaqif Refail</v>
          </cell>
          <cell r="E69" t="str">
            <v>BARDA</v>
          </cell>
          <cell r="F69">
            <v>10</v>
          </cell>
          <cell r="I69" t="str">
            <v>Huseyinov Anar Tahir</v>
          </cell>
          <cell r="J69" t="str">
            <v>SIRVAN</v>
          </cell>
          <cell r="K69">
            <v>25000</v>
          </cell>
        </row>
        <row r="70">
          <cell r="D70" t="str">
            <v>Huseynov Zaur Qazanfar</v>
          </cell>
          <cell r="E70" t="str">
            <v>CALILABAD</v>
          </cell>
          <cell r="F70">
            <v>10</v>
          </cell>
          <cell r="I70" t="str">
            <v>Mammadov Adis Humbat</v>
          </cell>
          <cell r="J70" t="str">
            <v>SABIRABAD</v>
          </cell>
          <cell r="K70">
            <v>24250</v>
          </cell>
        </row>
        <row r="71">
          <cell r="D71" t="str">
            <v>Abbasov Ilham Rasid</v>
          </cell>
          <cell r="E71" t="str">
            <v>GANCA</v>
          </cell>
          <cell r="F71">
            <v>10</v>
          </cell>
          <cell r="I71" t="str">
            <v>Qaffarov Elxan Etiqat</v>
          </cell>
          <cell r="J71" t="str">
            <v>YEVLAX</v>
          </cell>
          <cell r="K71">
            <v>23200</v>
          </cell>
        </row>
        <row r="72">
          <cell r="D72" t="str">
            <v>Ismayilov Agamoglan Israfil</v>
          </cell>
          <cell r="E72" t="str">
            <v>BARDA</v>
          </cell>
          <cell r="F72">
            <v>10</v>
          </cell>
          <cell r="I72" t="str">
            <v>Nazirov Elshan Qiyasaddin</v>
          </cell>
          <cell r="J72" t="str">
            <v>XACMAZ</v>
          </cell>
          <cell r="K72">
            <v>22800</v>
          </cell>
        </row>
        <row r="73">
          <cell r="D73" t="str">
            <v>Aliyev Tural Mohraddin</v>
          </cell>
          <cell r="E73" t="str">
            <v>MINGACEVIR</v>
          </cell>
          <cell r="F73">
            <v>10</v>
          </cell>
          <cell r="I73" t="str">
            <v>Ahmadov Ravan Azaddin</v>
          </cell>
          <cell r="J73" t="str">
            <v>QAX</v>
          </cell>
          <cell r="K73">
            <v>22700</v>
          </cell>
        </row>
        <row r="74">
          <cell r="D74" t="str">
            <v>Qarayev Taryel Qara</v>
          </cell>
          <cell r="E74" t="str">
            <v>SABIRABAD</v>
          </cell>
          <cell r="F74">
            <v>10</v>
          </cell>
          <cell r="I74" t="str">
            <v>Abidov Tural Ibrahim</v>
          </cell>
          <cell r="J74" t="str">
            <v>XACMAZ</v>
          </cell>
          <cell r="K74">
            <v>22600</v>
          </cell>
        </row>
        <row r="75">
          <cell r="D75" t="str">
            <v>Karimov Ulvi Feyzullah</v>
          </cell>
          <cell r="E75" t="str">
            <v>ZAQATALA</v>
          </cell>
          <cell r="F75">
            <v>10</v>
          </cell>
          <cell r="I75" t="str">
            <v>Nacafli Anar Hidayat</v>
          </cell>
          <cell r="J75" t="str">
            <v>MINGACEVIR</v>
          </cell>
          <cell r="K75">
            <v>21600</v>
          </cell>
        </row>
        <row r="76">
          <cell r="D76" t="str">
            <v>Mohumayev Eldar Racab</v>
          </cell>
          <cell r="E76" t="str">
            <v>ZAQATALA</v>
          </cell>
          <cell r="F76">
            <v>10</v>
          </cell>
          <cell r="I76" t="str">
            <v>Huseynov Zaur Qazanfar</v>
          </cell>
          <cell r="J76" t="str">
            <v>CALILABAD</v>
          </cell>
          <cell r="K76">
            <v>21100</v>
          </cell>
        </row>
        <row r="77">
          <cell r="D77" t="str">
            <v>Huseyinov Anar Tahir</v>
          </cell>
          <cell r="E77" t="str">
            <v>SIRVAN</v>
          </cell>
          <cell r="F77">
            <v>9</v>
          </cell>
          <cell r="I77" t="str">
            <v>Husanov Elmir Qurban</v>
          </cell>
          <cell r="J77" t="str">
            <v>ZAQATALA</v>
          </cell>
          <cell r="K77">
            <v>20500</v>
          </cell>
        </row>
        <row r="78">
          <cell r="D78" t="str">
            <v>Qaffarov Elxan Etiqat</v>
          </cell>
          <cell r="E78" t="str">
            <v>YEVLAX</v>
          </cell>
          <cell r="F78">
            <v>9</v>
          </cell>
          <cell r="I78" t="str">
            <v>Mammadov Islam Avaz</v>
          </cell>
          <cell r="J78" t="str">
            <v>GANCA</v>
          </cell>
          <cell r="K78">
            <v>20000</v>
          </cell>
        </row>
        <row r="79">
          <cell r="D79" t="str">
            <v>Qasimov Fuad Tahir</v>
          </cell>
          <cell r="E79" t="str">
            <v>XACMAZ</v>
          </cell>
          <cell r="F79">
            <v>9</v>
          </cell>
          <cell r="I79" t="str">
            <v>Nasirzade Saleh Mirtagi</v>
          </cell>
          <cell r="J79" t="str">
            <v>LANKARAN</v>
          </cell>
          <cell r="K79">
            <v>20000</v>
          </cell>
        </row>
        <row r="80">
          <cell r="D80" t="str">
            <v>Mammadov Vusal Abid</v>
          </cell>
          <cell r="E80" t="str">
            <v>ZAQATALA</v>
          </cell>
          <cell r="F80">
            <v>9</v>
          </cell>
          <cell r="I80" t="str">
            <v>Eldarova Aynura Xeyrulla</v>
          </cell>
          <cell r="J80" t="str">
            <v>XACMAZ</v>
          </cell>
          <cell r="K80">
            <v>19800</v>
          </cell>
        </row>
        <row r="81">
          <cell r="D81" t="str">
            <v>Valiyev Elsan Novruz</v>
          </cell>
          <cell r="E81" t="str">
            <v>CALILABAD</v>
          </cell>
          <cell r="F81">
            <v>9</v>
          </cell>
          <cell r="I81" t="str">
            <v>Aliyev Tural Mohraddin</v>
          </cell>
          <cell r="J81" t="str">
            <v>MINGACEVIR</v>
          </cell>
          <cell r="K81">
            <v>19600</v>
          </cell>
        </row>
        <row r="82">
          <cell r="D82" t="str">
            <v>Yusifzada Orxan Ilqar</v>
          </cell>
          <cell r="E82" t="str">
            <v>YEVLAX</v>
          </cell>
          <cell r="F82">
            <v>9</v>
          </cell>
          <cell r="I82" t="str">
            <v>Muxtarov Vasif Ahmad</v>
          </cell>
          <cell r="J82" t="str">
            <v>QAX</v>
          </cell>
          <cell r="K82">
            <v>19500</v>
          </cell>
        </row>
        <row r="83">
          <cell r="D83" t="str">
            <v>Rasidov Hikmat M.</v>
          </cell>
          <cell r="E83" t="str">
            <v>ZAQATALA</v>
          </cell>
          <cell r="F83">
            <v>9</v>
          </cell>
          <cell r="I83" t="str">
            <v>Ahadov Natiq Nadir</v>
          </cell>
          <cell r="J83" t="str">
            <v>SABIRABAD</v>
          </cell>
          <cell r="K83">
            <v>19400</v>
          </cell>
        </row>
        <row r="84">
          <cell r="D84" t="str">
            <v>Agayev Abulfaz Isabala</v>
          </cell>
          <cell r="E84" t="str">
            <v>  CALILABAD</v>
          </cell>
          <cell r="F84">
            <v>9</v>
          </cell>
          <cell r="I84" t="str">
            <v>Mammadov Vusal Abid</v>
          </cell>
          <cell r="J84" t="str">
            <v>ZAQATALA</v>
          </cell>
          <cell r="K84">
            <v>19000</v>
          </cell>
        </row>
        <row r="85">
          <cell r="D85" t="str">
            <v>Alixanov Murad Ziynaddin</v>
          </cell>
          <cell r="E85" t="str">
            <v>QUBA</v>
          </cell>
          <cell r="F85">
            <v>9</v>
          </cell>
          <cell r="I85" t="str">
            <v>Ismayilov Agamoglan Israfil</v>
          </cell>
          <cell r="J85" t="str">
            <v>BARDA</v>
          </cell>
          <cell r="K85">
            <v>18950</v>
          </cell>
        </row>
        <row r="86">
          <cell r="D86" t="str">
            <v>Mammadzade Orxan Famil</v>
          </cell>
          <cell r="E86" t="str">
            <v>BARDA</v>
          </cell>
          <cell r="F86">
            <v>8</v>
          </cell>
          <cell r="I86" t="str">
            <v>Mammadzade Orxan Famil</v>
          </cell>
          <cell r="J86" t="str">
            <v>BARDA</v>
          </cell>
          <cell r="K86">
            <v>18250</v>
          </cell>
        </row>
        <row r="87">
          <cell r="D87" t="str">
            <v>Nagiyev Elnur Alaskar</v>
          </cell>
          <cell r="E87" t="str">
            <v>CALILABAD</v>
          </cell>
          <cell r="F87">
            <v>8</v>
          </cell>
          <cell r="I87" t="str">
            <v>Qarayev Kanan Mirza</v>
          </cell>
          <cell r="J87" t="str">
            <v>YEVLAX</v>
          </cell>
          <cell r="K87">
            <v>18000</v>
          </cell>
        </row>
        <row r="88">
          <cell r="D88" t="str">
            <v>Karimov Orxan Alik</v>
          </cell>
          <cell r="E88" t="str">
            <v>QUBA</v>
          </cell>
          <cell r="F88">
            <v>8</v>
          </cell>
          <cell r="I88" t="str">
            <v>Rasidov Hikmat M.</v>
          </cell>
          <cell r="J88" t="str">
            <v>ZAQATALA</v>
          </cell>
          <cell r="K88">
            <v>17300</v>
          </cell>
        </row>
        <row r="89">
          <cell r="D89" t="str">
            <v>Qasimov Kamran Asaf</v>
          </cell>
          <cell r="E89" t="str">
            <v>BARDA</v>
          </cell>
          <cell r="F89">
            <v>8</v>
          </cell>
          <cell r="I89" t="str">
            <v>Orucov Elnur Qazanfar</v>
          </cell>
          <cell r="J89" t="str">
            <v>QAX</v>
          </cell>
          <cell r="K89">
            <v>16500</v>
          </cell>
        </row>
        <row r="90">
          <cell r="D90" t="str">
            <v>Nacafli Anar Hidayat</v>
          </cell>
          <cell r="E90" t="str">
            <v>MINGACEVIR</v>
          </cell>
          <cell r="F90">
            <v>8</v>
          </cell>
          <cell r="I90" t="str">
            <v>Nabiyev Taleh Camaleddin</v>
          </cell>
          <cell r="J90" t="str">
            <v>YEVLAX</v>
          </cell>
          <cell r="K90">
            <v>16500</v>
          </cell>
        </row>
        <row r="91">
          <cell r="D91" t="str">
            <v>Mammadov Adis Humbat</v>
          </cell>
          <cell r="E91" t="str">
            <v>SABIRABAD</v>
          </cell>
          <cell r="F91">
            <v>8</v>
          </cell>
          <cell r="I91" t="str">
            <v>Karimov Heydar Fariz</v>
          </cell>
          <cell r="J91" t="str">
            <v>MASALLI</v>
          </cell>
          <cell r="K91">
            <v>16400</v>
          </cell>
        </row>
        <row r="92">
          <cell r="D92" t="str">
            <v>Hasanov Sahin Sukur</v>
          </cell>
          <cell r="E92" t="str">
            <v>  CALILABAD</v>
          </cell>
          <cell r="F92">
            <v>8</v>
          </cell>
          <cell r="I92" t="str">
            <v>Cabbarli Amil Adil</v>
          </cell>
          <cell r="J92" t="str">
            <v>YEVLAX</v>
          </cell>
          <cell r="K92">
            <v>16000</v>
          </cell>
        </row>
        <row r="93">
          <cell r="D93" t="str">
            <v>Muradov Parviz Alim</v>
          </cell>
          <cell r="E93" t="str">
            <v>  LANKARAN</v>
          </cell>
          <cell r="F93">
            <v>8</v>
          </cell>
          <cell r="I93" t="str">
            <v>Cabbarli Vaqif Refail</v>
          </cell>
          <cell r="J93" t="str">
            <v>BARDA</v>
          </cell>
          <cell r="K93">
            <v>15500</v>
          </cell>
        </row>
        <row r="94">
          <cell r="D94" t="str">
            <v>Nasirzade Saleh Mirtagi</v>
          </cell>
          <cell r="E94" t="str">
            <v>LANKARAN</v>
          </cell>
          <cell r="F94">
            <v>7</v>
          </cell>
          <cell r="I94" t="str">
            <v>Alixanov Murad Ziynaddin</v>
          </cell>
          <cell r="J94" t="str">
            <v>QUBA</v>
          </cell>
          <cell r="K94">
            <v>15400</v>
          </cell>
        </row>
        <row r="95">
          <cell r="D95" t="str">
            <v>Ibrahimov Ismayil Matlab</v>
          </cell>
          <cell r="E95" t="str">
            <v>SABIRABAD</v>
          </cell>
          <cell r="F95">
            <v>7</v>
          </cell>
          <cell r="I95" t="str">
            <v>Karimov Ulvi Feyzullah</v>
          </cell>
          <cell r="J95" t="str">
            <v>ZAQATALA</v>
          </cell>
          <cell r="K95">
            <v>15200</v>
          </cell>
        </row>
        <row r="96">
          <cell r="D96" t="str">
            <v>Yusifov Tarlan Vasif</v>
          </cell>
          <cell r="E96" t="str">
            <v>MINGACEVIR</v>
          </cell>
          <cell r="F96">
            <v>7</v>
          </cell>
          <cell r="I96" t="str">
            <v>Qarayev Taryel Qara</v>
          </cell>
          <cell r="J96" t="str">
            <v>SABIRABAD</v>
          </cell>
          <cell r="K96">
            <v>14400</v>
          </cell>
        </row>
        <row r="97">
          <cell r="D97" t="str">
            <v>Tacaddinov Aziz Isaq</v>
          </cell>
          <cell r="E97" t="str">
            <v>QUBA</v>
          </cell>
          <cell r="F97">
            <v>7</v>
          </cell>
          <cell r="I97" t="str">
            <v>Hasanov Sahin Sukur</v>
          </cell>
          <cell r="J97" t="str">
            <v>  CALILABAD</v>
          </cell>
          <cell r="K97">
            <v>14300</v>
          </cell>
        </row>
        <row r="98">
          <cell r="D98" t="str">
            <v>Ramazanov Fariz Rafiq</v>
          </cell>
          <cell r="E98" t="str">
            <v>LANKARAN</v>
          </cell>
          <cell r="F98">
            <v>7</v>
          </cell>
          <cell r="I98" t="str">
            <v>Mohumayev Eldar Racab</v>
          </cell>
          <cell r="J98" t="str">
            <v>ZAQATALA</v>
          </cell>
          <cell r="K98">
            <v>14200</v>
          </cell>
        </row>
        <row r="99">
          <cell r="D99" t="str">
            <v>Mehdiyev Nicat Sarvar</v>
          </cell>
          <cell r="E99" t="str">
            <v>SABIRABAD</v>
          </cell>
          <cell r="F99">
            <v>7</v>
          </cell>
          <cell r="I99" t="str">
            <v>Qasimov Fuad Tahir</v>
          </cell>
          <cell r="J99" t="str">
            <v>XACMAZ</v>
          </cell>
          <cell r="K99">
            <v>13600</v>
          </cell>
        </row>
        <row r="100">
          <cell r="D100" t="str">
            <v>Nabiyev Taleh Camaleddin</v>
          </cell>
          <cell r="E100" t="str">
            <v>YEVLAX</v>
          </cell>
          <cell r="F100">
            <v>7</v>
          </cell>
          <cell r="I100" t="str">
            <v>Nagiyev Elnur Alaskar</v>
          </cell>
          <cell r="J100" t="str">
            <v>CALILABAD</v>
          </cell>
          <cell r="K100">
            <v>13200</v>
          </cell>
        </row>
        <row r="101">
          <cell r="D101" t="str">
            <v>Sabanov Rafiq Rauf</v>
          </cell>
          <cell r="E101" t="str">
            <v>ZAQATALA</v>
          </cell>
          <cell r="F101">
            <v>7</v>
          </cell>
          <cell r="I101" t="str">
            <v>Yusifov Tarlan Vasif</v>
          </cell>
          <cell r="J101" t="str">
            <v>MINGACEVIR</v>
          </cell>
          <cell r="K101">
            <v>12700</v>
          </cell>
        </row>
        <row r="102">
          <cell r="D102" t="str">
            <v>Abidov Tural Ibrahim</v>
          </cell>
          <cell r="E102" t="str">
            <v>XACMAZ</v>
          </cell>
          <cell r="F102">
            <v>6</v>
          </cell>
          <cell r="I102" t="str">
            <v>Valiyev Elsan Novruz</v>
          </cell>
          <cell r="J102" t="str">
            <v>CALILABAD</v>
          </cell>
          <cell r="K102">
            <v>12200</v>
          </cell>
        </row>
        <row r="103">
          <cell r="D103" t="str">
            <v>Ahadov Natiq Nadir</v>
          </cell>
          <cell r="E103" t="str">
            <v>SABIRABAD</v>
          </cell>
          <cell r="F103">
            <v>6</v>
          </cell>
          <cell r="I103" t="str">
            <v>Ramazanov Fariz Rafiq</v>
          </cell>
          <cell r="J103" t="str">
            <v>LANKARAN</v>
          </cell>
          <cell r="K103">
            <v>11800</v>
          </cell>
        </row>
        <row r="104">
          <cell r="D104" t="str">
            <v>Mejdunov Elnur Yusif</v>
          </cell>
          <cell r="E104" t="str">
            <v>MINGACEVIR</v>
          </cell>
          <cell r="F104">
            <v>6</v>
          </cell>
          <cell r="I104" t="str">
            <v>Latifov Zaur Sahib</v>
          </cell>
          <cell r="J104" t="str">
            <v>QAX</v>
          </cell>
          <cell r="K104">
            <v>11000</v>
          </cell>
        </row>
        <row r="105">
          <cell r="D105" t="str">
            <v>Latifov Zaur Sahib</v>
          </cell>
          <cell r="E105" t="str">
            <v>QAX</v>
          </cell>
          <cell r="F105">
            <v>6</v>
          </cell>
          <cell r="I105" t="str">
            <v>Aydinov Aydin Haci</v>
          </cell>
          <cell r="J105" t="str">
            <v>QUBA</v>
          </cell>
          <cell r="K105">
            <v>9500</v>
          </cell>
        </row>
        <row r="106">
          <cell r="D106" t="str">
            <v>Qarayev Kanan Mirza</v>
          </cell>
          <cell r="E106" t="str">
            <v>YEVLAX</v>
          </cell>
          <cell r="F106">
            <v>6</v>
          </cell>
          <cell r="I106" t="str">
            <v>Mammadov Cavid Mohubbat</v>
          </cell>
          <cell r="J106" t="str">
            <v>  BARDA</v>
          </cell>
          <cell r="K106">
            <v>9200</v>
          </cell>
        </row>
        <row r="107">
          <cell r="D107" t="str">
            <v>Cabbarli Amil Adil</v>
          </cell>
          <cell r="E107" t="str">
            <v>YEVLAX</v>
          </cell>
          <cell r="F107">
            <v>5</v>
          </cell>
          <cell r="I107" t="str">
            <v>Ibisov Samxal Cabrayil</v>
          </cell>
          <cell r="J107" t="str">
            <v>MASALLI</v>
          </cell>
          <cell r="K107">
            <v>8700</v>
          </cell>
        </row>
        <row r="108">
          <cell r="D108" t="str">
            <v>Ibisov Samxal Cabrayil</v>
          </cell>
          <cell r="E108" t="str">
            <v>MASALLI</v>
          </cell>
          <cell r="F108">
            <v>5</v>
          </cell>
          <cell r="I108" t="str">
            <v>Tacaddinov Aziz Isaq</v>
          </cell>
          <cell r="J108" t="str">
            <v>QUBA</v>
          </cell>
          <cell r="K108">
            <v>8600</v>
          </cell>
        </row>
        <row r="109">
          <cell r="D109" t="str">
            <v>Aydinov Aydin Haci</v>
          </cell>
          <cell r="E109" t="str">
            <v>QUBA</v>
          </cell>
          <cell r="F109">
            <v>5</v>
          </cell>
          <cell r="I109" t="str">
            <v>Agasiyev Azar Adil</v>
          </cell>
          <cell r="J109" t="str">
            <v>  XACMAZ</v>
          </cell>
          <cell r="K109">
            <v>8500</v>
          </cell>
        </row>
        <row r="110">
          <cell r="D110" t="str">
            <v>Agacanov Emin Imanverdi</v>
          </cell>
          <cell r="E110" t="str">
            <v>MASALLI</v>
          </cell>
          <cell r="F110">
            <v>5</v>
          </cell>
          <cell r="I110" t="str">
            <v>Mejdunov Elnur Yusif</v>
          </cell>
          <cell r="J110" t="str">
            <v>MINGACEVIR</v>
          </cell>
          <cell r="K110">
            <v>8400</v>
          </cell>
        </row>
        <row r="111">
          <cell r="D111" t="str">
            <v>Agasiyev Azar Adil</v>
          </cell>
          <cell r="E111" t="str">
            <v>  XACMAZ</v>
          </cell>
          <cell r="F111">
            <v>5</v>
          </cell>
          <cell r="I111" t="str">
            <v>Rzayev Sabuhi Sahin</v>
          </cell>
          <cell r="J111" t="str">
            <v>GANCA</v>
          </cell>
          <cell r="K111">
            <v>8000</v>
          </cell>
        </row>
        <row r="112">
          <cell r="D112" t="str">
            <v>Mammadov Cavid Mohubbat</v>
          </cell>
          <cell r="E112" t="str">
            <v>  BARDA</v>
          </cell>
          <cell r="F112">
            <v>5</v>
          </cell>
          <cell r="I112" t="str">
            <v>Muradov Parviz Alim</v>
          </cell>
          <cell r="J112" t="str">
            <v>  LANKARAN</v>
          </cell>
          <cell r="K112">
            <v>7500</v>
          </cell>
        </row>
        <row r="113">
          <cell r="D113" t="str">
            <v>Balayev Abdulla Mustafa</v>
          </cell>
          <cell r="E113" t="str">
            <v>ZAQATALA</v>
          </cell>
          <cell r="F113">
            <v>4</v>
          </cell>
          <cell r="I113" t="str">
            <v>Sabanov Rafiq Rauf</v>
          </cell>
          <cell r="J113" t="str">
            <v>ZAQATALA</v>
          </cell>
          <cell r="K113">
            <v>7400</v>
          </cell>
        </row>
        <row r="114">
          <cell r="D114" t="str">
            <v>Mammadov Islam Avaz</v>
          </cell>
          <cell r="E114" t="str">
            <v>GANCA</v>
          </cell>
          <cell r="F114">
            <v>3</v>
          </cell>
          <cell r="I114" t="str">
            <v>Agacanov Emin Imanverdi</v>
          </cell>
          <cell r="J114" t="str">
            <v>MASALLI</v>
          </cell>
          <cell r="K114">
            <v>6500</v>
          </cell>
        </row>
        <row r="115">
          <cell r="D115" t="str">
            <v>Yunusov Sabuhi Mirxan</v>
          </cell>
          <cell r="E115" t="str">
            <v>  MASALLI</v>
          </cell>
          <cell r="F115">
            <v>3</v>
          </cell>
          <cell r="I115" t="str">
            <v>Balayev Abdulla Mustafa</v>
          </cell>
          <cell r="J115" t="str">
            <v>ZAQATALA</v>
          </cell>
          <cell r="K115">
            <v>6300</v>
          </cell>
        </row>
        <row r="116">
          <cell r="D116" t="str">
            <v>Rzayev Sabuhi Sahin</v>
          </cell>
          <cell r="E116" t="str">
            <v>GANCA</v>
          </cell>
          <cell r="F116">
            <v>2</v>
          </cell>
          <cell r="I116" t="str">
            <v>Yunusov Sabuhi Mirxan</v>
          </cell>
          <cell r="J116" t="str">
            <v>  MASALLI</v>
          </cell>
          <cell r="K116">
            <v>3800</v>
          </cell>
        </row>
      </sheetData>
      <sheetData sheetId="12"/>
      <sheetData sheetId="13"/>
      <sheetData sheetId="14">
        <row r="46">
          <cell r="K46">
            <v>0</v>
          </cell>
        </row>
      </sheetData>
      <sheetData sheetId="15"/>
      <sheetData sheetId="16"/>
      <sheetData sheetId="17"/>
      <sheetData sheetId="18"/>
      <sheetData sheetId="19"/>
      <sheetData sheetId="20">
        <row r="118">
          <cell r="D118">
            <v>145</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salK"/>
      <sheetName val="Test-salY"/>
      <sheetName val="bonusK-KM"/>
      <sheetName val="salary-K"/>
      <sheetName val="Sheet2"/>
      <sheetName val="bonusK-QR"/>
      <sheetName val="QR-QR"/>
      <sheetName val="COMPARE"/>
      <sheetName val="BonusK-QRR"/>
      <sheetName val="bonusY-KM"/>
      <sheetName val="TOTAL-YENI"/>
      <sheetName val="salary-Y"/>
      <sheetName val="Base"/>
      <sheetName val="base 1"/>
      <sheetName val="Plan-bonusY-QR"/>
      <sheetName val="BonusY-QRR"/>
      <sheetName val="standartY-KM"/>
      <sheetName val="AH"/>
      <sheetName val="km-emlak"/>
      <sheetName val="km-qizil"/>
      <sheetName val="qr-qizil"/>
      <sheetName val="Sheet1"/>
    </sheetNames>
    <sheetDataSet>
      <sheetData sheetId="0"/>
      <sheetData sheetId="1"/>
      <sheetData sheetId="2"/>
      <sheetData sheetId="3">
        <row r="15">
          <cell r="C15" t="str">
            <v>552117</v>
          </cell>
          <cell r="D15" t="str">
            <v>Ahmadov Agasif Shukur</v>
          </cell>
          <cell r="E15">
            <v>12</v>
          </cell>
          <cell r="F15">
            <v>94000</v>
          </cell>
          <cell r="G15">
            <v>147</v>
          </cell>
          <cell r="H15">
            <v>609858.74999999988</v>
          </cell>
          <cell r="I15">
            <v>586654.06999999983</v>
          </cell>
          <cell r="J15">
            <v>23204.680000000051</v>
          </cell>
          <cell r="K15">
            <v>4242.5999999999995</v>
          </cell>
          <cell r="L15">
            <v>4466.01</v>
          </cell>
          <cell r="M15">
            <v>223.41000000000076</v>
          </cell>
          <cell r="N15">
            <v>1E-3</v>
          </cell>
          <cell r="O15">
            <v>140</v>
          </cell>
          <cell r="P15">
            <v>147</v>
          </cell>
          <cell r="Q15">
            <v>419.85874999999987</v>
          </cell>
          <cell r="R15">
            <v>58.011700000000133</v>
          </cell>
          <cell r="S15">
            <v>0.60320700000000205</v>
          </cell>
          <cell r="T15">
            <v>0.60320700000000205</v>
          </cell>
          <cell r="U15">
            <v>765.473657</v>
          </cell>
          <cell r="V15">
            <v>-15.30947314</v>
          </cell>
          <cell r="W15">
            <v>750.16418385999998</v>
          </cell>
          <cell r="X15">
            <v>456</v>
          </cell>
          <cell r="Y15">
            <v>7623.2343749999982</v>
          </cell>
          <cell r="Z15">
            <v>500</v>
          </cell>
          <cell r="AA15">
            <v>1206.1641838599999</v>
          </cell>
          <cell r="AB15">
            <v>1206.1641838599999</v>
          </cell>
          <cell r="AC15">
            <v>1789</v>
          </cell>
          <cell r="AD15">
            <v>1206.1641838599999</v>
          </cell>
          <cell r="AE15">
            <v>1206.1641838599999</v>
          </cell>
        </row>
        <row r="16">
          <cell r="C16" t="str">
            <v>552381</v>
          </cell>
          <cell r="D16" t="str">
            <v>Mehtiyev Nizami Telman</v>
          </cell>
          <cell r="E16">
            <v>0</v>
          </cell>
          <cell r="F16">
            <v>0</v>
          </cell>
          <cell r="G16">
            <v>1</v>
          </cell>
          <cell r="H16">
            <v>373.59</v>
          </cell>
          <cell r="I16">
            <v>552.91999999999996</v>
          </cell>
          <cell r="J16">
            <v>-179.32999999999998</v>
          </cell>
          <cell r="K16">
            <v>1348.797</v>
          </cell>
          <cell r="L16">
            <v>1568.471</v>
          </cell>
          <cell r="M16">
            <v>219.67399999999998</v>
          </cell>
          <cell r="N16">
            <v>0</v>
          </cell>
          <cell r="O16">
            <v>0</v>
          </cell>
          <cell r="P16">
            <v>1</v>
          </cell>
          <cell r="Q16">
            <v>0</v>
          </cell>
          <cell r="R16">
            <v>0</v>
          </cell>
          <cell r="S16">
            <v>0.59311979999999997</v>
          </cell>
          <cell r="T16">
            <v>0.59311979999999997</v>
          </cell>
          <cell r="U16">
            <v>1.5931198</v>
          </cell>
          <cell r="V16">
            <v>0</v>
          </cell>
          <cell r="W16">
            <v>1.5931198</v>
          </cell>
          <cell r="X16">
            <v>456</v>
          </cell>
          <cell r="Y16">
            <v>4.6698749999999993</v>
          </cell>
          <cell r="Z16">
            <v>500</v>
          </cell>
          <cell r="AA16">
            <v>500</v>
          </cell>
          <cell r="AB16">
            <v>500</v>
          </cell>
          <cell r="AC16">
            <v>1789</v>
          </cell>
          <cell r="AD16">
            <v>500</v>
          </cell>
          <cell r="AE16">
            <v>500</v>
          </cell>
        </row>
        <row r="17">
          <cell r="C17" t="str">
            <v>229845</v>
          </cell>
          <cell r="D17" t="str">
            <v>Aliyev Vusal Avazaga</v>
          </cell>
          <cell r="E17">
            <v>9</v>
          </cell>
          <cell r="F17">
            <v>24300</v>
          </cell>
          <cell r="G17">
            <v>102</v>
          </cell>
          <cell r="H17">
            <v>272729.96999999991</v>
          </cell>
          <cell r="I17">
            <v>276138.11000000004</v>
          </cell>
          <cell r="J17">
            <v>-3408.1400000001304</v>
          </cell>
          <cell r="K17">
            <v>975</v>
          </cell>
          <cell r="L17">
            <v>1445.71</v>
          </cell>
          <cell r="M17">
            <v>470.71000000000004</v>
          </cell>
          <cell r="N17">
            <v>1E-3</v>
          </cell>
          <cell r="O17">
            <v>90</v>
          </cell>
          <cell r="P17">
            <v>102</v>
          </cell>
          <cell r="Q17">
            <v>150.91097899999994</v>
          </cell>
          <cell r="R17">
            <v>-5.1122100000001955</v>
          </cell>
          <cell r="S17">
            <v>1.2709170000000001</v>
          </cell>
          <cell r="T17">
            <v>1.2709170000000001</v>
          </cell>
          <cell r="U17">
            <v>339.06968599999976</v>
          </cell>
          <cell r="V17">
            <v>-6.7813937199999952</v>
          </cell>
          <cell r="W17">
            <v>332.28829227999978</v>
          </cell>
          <cell r="X17">
            <v>456</v>
          </cell>
          <cell r="Y17">
            <v>3409.1246249999986</v>
          </cell>
          <cell r="Z17">
            <v>500</v>
          </cell>
          <cell r="AA17">
            <v>788.28829227999972</v>
          </cell>
          <cell r="AB17">
            <v>788.28829227999972</v>
          </cell>
          <cell r="AC17">
            <v>1789</v>
          </cell>
          <cell r="AD17">
            <v>788.28829227999972</v>
          </cell>
          <cell r="AE17">
            <v>788.28829227999972</v>
          </cell>
        </row>
        <row r="18">
          <cell r="C18" t="str">
            <v>455509</v>
          </cell>
          <cell r="D18" t="str">
            <v>Maharramov Sahin Camil</v>
          </cell>
          <cell r="E18">
            <v>15</v>
          </cell>
          <cell r="F18">
            <v>80000</v>
          </cell>
          <cell r="G18">
            <v>78</v>
          </cell>
          <cell r="H18">
            <v>331508.68000000005</v>
          </cell>
          <cell r="I18">
            <v>276109.38</v>
          </cell>
          <cell r="J18">
            <v>55399.300000000047</v>
          </cell>
          <cell r="K18">
            <v>15403.952000000001</v>
          </cell>
          <cell r="L18">
            <v>16064.005000000001</v>
          </cell>
          <cell r="M18">
            <v>660.05299999999988</v>
          </cell>
          <cell r="N18">
            <v>3.0000000000000001E-3</v>
          </cell>
          <cell r="O18">
            <v>200</v>
          </cell>
          <cell r="P18">
            <v>78</v>
          </cell>
          <cell r="Q18">
            <v>192.05607600000002</v>
          </cell>
          <cell r="R18">
            <v>83.098950000000073</v>
          </cell>
          <cell r="S18">
            <v>1.7821430999999999</v>
          </cell>
          <cell r="T18">
            <v>1.7821430999999999</v>
          </cell>
          <cell r="U18">
            <v>554.93716910000012</v>
          </cell>
          <cell r="V18">
            <v>-33.296230146000006</v>
          </cell>
          <cell r="W18">
            <v>521.64093895400015</v>
          </cell>
          <cell r="X18">
            <v>456</v>
          </cell>
          <cell r="Y18">
            <v>4143.8585000000003</v>
          </cell>
          <cell r="Z18">
            <v>845</v>
          </cell>
          <cell r="AA18">
            <v>977.64093895400015</v>
          </cell>
          <cell r="AB18">
            <v>977.64093895400015</v>
          </cell>
          <cell r="AC18">
            <v>1789</v>
          </cell>
          <cell r="AD18">
            <v>977.64093895400015</v>
          </cell>
          <cell r="AE18">
            <v>977.64093895400015</v>
          </cell>
        </row>
        <row r="19">
          <cell r="C19" t="str">
            <v>612248</v>
          </cell>
          <cell r="D19" t="str">
            <v>Mammadov Emin Sahib</v>
          </cell>
          <cell r="E19">
            <v>16</v>
          </cell>
          <cell r="F19">
            <v>134600</v>
          </cell>
          <cell r="G19">
            <v>99</v>
          </cell>
          <cell r="H19">
            <v>533867.31999999995</v>
          </cell>
          <cell r="I19">
            <v>440423.12</v>
          </cell>
          <cell r="J19">
            <v>93444.199999999953</v>
          </cell>
          <cell r="K19">
            <v>3571.107</v>
          </cell>
          <cell r="L19">
            <v>4410.4129999999996</v>
          </cell>
          <cell r="M19">
            <v>839.30599999999959</v>
          </cell>
          <cell r="N19">
            <v>0</v>
          </cell>
          <cell r="O19">
            <v>220</v>
          </cell>
          <cell r="P19">
            <v>99</v>
          </cell>
          <cell r="Q19">
            <v>343.86731999999995</v>
          </cell>
          <cell r="R19">
            <v>233.61049999999989</v>
          </cell>
          <cell r="S19">
            <v>2.2661261999999991</v>
          </cell>
          <cell r="T19">
            <v>2.2661261999999991</v>
          </cell>
          <cell r="U19">
            <v>898.74394619999987</v>
          </cell>
          <cell r="V19">
            <v>0</v>
          </cell>
          <cell r="W19">
            <v>898.74394619999987</v>
          </cell>
          <cell r="X19">
            <v>456</v>
          </cell>
          <cell r="Y19">
            <v>6673.3414999999986</v>
          </cell>
          <cell r="Z19">
            <v>1205</v>
          </cell>
          <cell r="AA19">
            <v>1354.7439461999998</v>
          </cell>
          <cell r="AB19">
            <v>1354.7439461999998</v>
          </cell>
          <cell r="AC19">
            <v>1789</v>
          </cell>
          <cell r="AD19">
            <v>1354.7439461999998</v>
          </cell>
          <cell r="AE19">
            <v>1354.7439461999998</v>
          </cell>
        </row>
        <row r="20">
          <cell r="C20" t="str">
            <v>619687</v>
          </cell>
          <cell r="D20" t="str">
            <v>Cabrayilov Ahmad Cabrayil</v>
          </cell>
          <cell r="E20">
            <v>13</v>
          </cell>
          <cell r="F20">
            <v>121000</v>
          </cell>
          <cell r="G20">
            <v>76</v>
          </cell>
          <cell r="H20">
            <v>313747.57999999996</v>
          </cell>
          <cell r="I20">
            <v>230301.10000000003</v>
          </cell>
          <cell r="J20">
            <v>83446.479999999923</v>
          </cell>
          <cell r="K20">
            <v>15979.52</v>
          </cell>
          <cell r="L20">
            <v>18062.439999999999</v>
          </cell>
          <cell r="M20">
            <v>2082.9199999999983</v>
          </cell>
          <cell r="N20">
            <v>0</v>
          </cell>
          <cell r="O20">
            <v>160</v>
          </cell>
          <cell r="P20">
            <v>76</v>
          </cell>
          <cell r="Q20">
            <v>179.62330599999996</v>
          </cell>
          <cell r="R20">
            <v>125.16971999999988</v>
          </cell>
          <cell r="S20">
            <v>5.6238839999999959</v>
          </cell>
          <cell r="T20">
            <v>5.6238839999999959</v>
          </cell>
          <cell r="U20">
            <v>546.4169099999998</v>
          </cell>
          <cell r="V20">
            <v>0</v>
          </cell>
          <cell r="W20">
            <v>546.4169099999998</v>
          </cell>
          <cell r="X20">
            <v>697</v>
          </cell>
          <cell r="Y20">
            <v>3921.8447499999993</v>
          </cell>
          <cell r="Z20">
            <v>1325</v>
          </cell>
          <cell r="AA20">
            <v>1243.4169099999999</v>
          </cell>
          <cell r="AB20">
            <v>1325</v>
          </cell>
          <cell r="AC20">
            <v>2552</v>
          </cell>
          <cell r="AD20">
            <v>1325</v>
          </cell>
          <cell r="AE20">
            <v>1325</v>
          </cell>
        </row>
        <row r="21">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t="b">
            <v>0</v>
          </cell>
          <cell r="Y21">
            <v>0</v>
          </cell>
          <cell r="Z21">
            <v>0</v>
          </cell>
          <cell r="AA21">
            <v>0</v>
          </cell>
          <cell r="AB21">
            <v>0</v>
          </cell>
          <cell r="AC21" t="b">
            <v>0</v>
          </cell>
          <cell r="AD21">
            <v>0</v>
          </cell>
          <cell r="AE21">
            <v>0</v>
          </cell>
        </row>
        <row r="22">
          <cell r="C22">
            <v>0</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t="b">
            <v>0</v>
          </cell>
          <cell r="Y22">
            <v>0</v>
          </cell>
          <cell r="Z22">
            <v>0</v>
          </cell>
          <cell r="AA22">
            <v>0</v>
          </cell>
          <cell r="AB22">
            <v>0</v>
          </cell>
          <cell r="AC22" t="b">
            <v>0</v>
          </cell>
          <cell r="AD22">
            <v>0</v>
          </cell>
          <cell r="AE22">
            <v>0</v>
          </cell>
        </row>
        <row r="23">
          <cell r="C23">
            <v>0</v>
          </cell>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t="b">
            <v>0</v>
          </cell>
          <cell r="Y23">
            <v>0</v>
          </cell>
          <cell r="Z23">
            <v>0</v>
          </cell>
          <cell r="AA23">
            <v>0</v>
          </cell>
          <cell r="AB23">
            <v>0</v>
          </cell>
          <cell r="AC23" t="b">
            <v>0</v>
          </cell>
          <cell r="AD23">
            <v>0</v>
          </cell>
          <cell r="AE23">
            <v>0</v>
          </cell>
        </row>
        <row r="24">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row>
        <row r="25">
          <cell r="C25">
            <v>0</v>
          </cell>
          <cell r="D25">
            <v>6</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row>
        <row r="26">
          <cell r="C26" t="str">
            <v>612402</v>
          </cell>
          <cell r="D26" t="str">
            <v>Hacıyev Əziz Əhməd</v>
          </cell>
          <cell r="E26">
            <v>10.833333333333334</v>
          </cell>
          <cell r="F26">
            <v>75650</v>
          </cell>
          <cell r="G26">
            <v>503</v>
          </cell>
          <cell r="H26">
            <v>2062085.8899999997</v>
          </cell>
          <cell r="I26">
            <v>1810178.7000000002</v>
          </cell>
          <cell r="J26">
            <v>251907.18999999948</v>
          </cell>
          <cell r="K26">
            <v>41520.976000000002</v>
          </cell>
          <cell r="L26">
            <v>46017.048999999999</v>
          </cell>
          <cell r="M26">
            <v>4496.0729999999967</v>
          </cell>
          <cell r="N26">
            <v>1E-3</v>
          </cell>
          <cell r="O26">
            <v>68.333333333333343</v>
          </cell>
          <cell r="P26">
            <v>100.60000000000001</v>
          </cell>
          <cell r="Q26">
            <v>1203.4601229999998</v>
          </cell>
          <cell r="R26">
            <v>251.90718999999947</v>
          </cell>
          <cell r="S26">
            <v>5.3952875999999952</v>
          </cell>
          <cell r="T26">
            <v>5.3952875999999952</v>
          </cell>
          <cell r="U26">
            <v>1629.6959339333328</v>
          </cell>
          <cell r="V26">
            <v>-32.593918678666654</v>
          </cell>
          <cell r="W26">
            <v>1597.1020152546662</v>
          </cell>
          <cell r="X26">
            <v>818</v>
          </cell>
          <cell r="Y26">
            <v>19624.236263705992</v>
          </cell>
          <cell r="Z26">
            <v>2050</v>
          </cell>
          <cell r="AA26">
            <v>2415.1020152546662</v>
          </cell>
          <cell r="AB26">
            <v>2415.1020152546662</v>
          </cell>
          <cell r="AC26">
            <v>3112</v>
          </cell>
          <cell r="AD26">
            <v>0</v>
          </cell>
          <cell r="AE26">
            <v>0</v>
          </cell>
        </row>
        <row r="27">
          <cell r="C27">
            <v>0</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row>
        <row r="28">
          <cell r="C28">
            <v>0</v>
          </cell>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row>
        <row r="29">
          <cell r="C29" t="str">
            <v>CIF</v>
          </cell>
          <cell r="D29" t="str">
            <v>Mütəxəssis</v>
          </cell>
          <cell r="E29" t="str">
            <v>Say cari ay</v>
          </cell>
          <cell r="F29" t="str">
            <v>Məbləğ cari ay</v>
          </cell>
          <cell r="G29" t="str">
            <v>Say portfel</v>
          </cell>
          <cell r="H29" t="str">
            <v>Yeni portfel</v>
          </cell>
          <cell r="I29">
            <v>0</v>
          </cell>
          <cell r="J29">
            <v>0</v>
          </cell>
          <cell r="K29" t="str">
            <v>Köhnə portfel</v>
          </cell>
          <cell r="L29">
            <v>0</v>
          </cell>
          <cell r="M29">
            <v>0</v>
          </cell>
          <cell r="N29" t="str">
            <v>PAR</v>
          </cell>
          <cell r="O29" t="str">
            <v>Bonus</v>
          </cell>
          <cell r="P29">
            <v>0</v>
          </cell>
          <cell r="Q29">
            <v>0</v>
          </cell>
          <cell r="R29">
            <v>0</v>
          </cell>
          <cell r="S29">
            <v>0</v>
          </cell>
          <cell r="T29">
            <v>0</v>
          </cell>
          <cell r="U29">
            <v>0</v>
          </cell>
          <cell r="V29">
            <v>0</v>
          </cell>
          <cell r="W29" t="str">
            <v>Net bonus</v>
          </cell>
          <cell r="X29" t="str">
            <v>Baza</v>
          </cell>
          <cell r="Y29" t="str">
            <v>Portfelin gəliri</v>
          </cell>
          <cell r="Z29" t="str">
            <v>Fakt</v>
          </cell>
          <cell r="AA29" t="str">
            <v>Təklif</v>
          </cell>
          <cell r="AB29">
            <v>0</v>
          </cell>
          <cell r="AC29" t="str">
            <v>Max limit</v>
          </cell>
          <cell r="AD29" t="str">
            <v>Hesablanmış salary</v>
          </cell>
          <cell r="AE29" t="str">
            <v>Salary-end</v>
          </cell>
        </row>
        <row r="30">
          <cell r="C30">
            <v>0</v>
          </cell>
          <cell r="D30">
            <v>0</v>
          </cell>
          <cell r="E30">
            <v>0</v>
          </cell>
          <cell r="F30">
            <v>0</v>
          </cell>
          <cell r="G30">
            <v>0</v>
          </cell>
          <cell r="H30" t="str">
            <v>Cari ay portfel</v>
          </cell>
          <cell r="I30" t="str">
            <v>Son ay portfel</v>
          </cell>
          <cell r="J30" t="str">
            <v>Artım portfel</v>
          </cell>
          <cell r="K30" t="str">
            <v>Cari ay portfel</v>
          </cell>
          <cell r="L30" t="str">
            <v>Son ay portfel</v>
          </cell>
          <cell r="M30" t="str">
            <v>Azalma portfel</v>
          </cell>
          <cell r="N30">
            <v>0</v>
          </cell>
          <cell r="O30" t="str">
            <v>Say cari ay</v>
          </cell>
          <cell r="P30" t="str">
            <v>Say portfel</v>
          </cell>
          <cell r="Q30" t="str">
            <v>Cari yeni portfel</v>
          </cell>
          <cell r="R30" t="str">
            <v>Artım yeni portfel</v>
          </cell>
          <cell r="S30" t="str">
            <v>Artım köhnə portfel</v>
          </cell>
          <cell r="T30">
            <v>0</v>
          </cell>
          <cell r="U30" t="str">
            <v>Ümumi bonus</v>
          </cell>
          <cell r="V30" t="str">
            <v>Cərimə</v>
          </cell>
          <cell r="W30">
            <v>0</v>
          </cell>
          <cell r="X30">
            <v>0</v>
          </cell>
          <cell r="Y30">
            <v>0</v>
          </cell>
          <cell r="Z30">
            <v>0</v>
          </cell>
          <cell r="AA30" t="str">
            <v>gəlir&gt;fakt/ bonus</v>
          </cell>
          <cell r="AB30" t="str">
            <v>gəlir&gt;fakt və bonus/bonus</v>
          </cell>
          <cell r="AC30">
            <v>0</v>
          </cell>
          <cell r="AD30">
            <v>0</v>
          </cell>
          <cell r="AE30" t="str">
            <v>Max limit/fakt/salary</v>
          </cell>
        </row>
        <row r="31">
          <cell r="C31" t="str">
            <v>553046</v>
          </cell>
          <cell r="D31" t="str">
            <v>Hamidov Tarlan Abdulhamid</v>
          </cell>
          <cell r="E31">
            <v>12</v>
          </cell>
          <cell r="F31">
            <v>49500</v>
          </cell>
          <cell r="G31">
            <v>98</v>
          </cell>
          <cell r="H31">
            <v>437254.44000000018</v>
          </cell>
          <cell r="I31">
            <v>425829.27999999997</v>
          </cell>
          <cell r="J31">
            <v>11425.160000000207</v>
          </cell>
          <cell r="K31">
            <v>13530.393</v>
          </cell>
          <cell r="L31">
            <v>15349.447</v>
          </cell>
          <cell r="M31">
            <v>1819.0540000000001</v>
          </cell>
          <cell r="N31">
            <v>0</v>
          </cell>
          <cell r="O31">
            <v>140</v>
          </cell>
          <cell r="P31">
            <v>98</v>
          </cell>
          <cell r="Q31">
            <v>266.07810800000016</v>
          </cell>
          <cell r="R31">
            <v>17.13774000000031</v>
          </cell>
          <cell r="S31">
            <v>4.9114458000000001</v>
          </cell>
          <cell r="T31">
            <v>4.9114458000000001</v>
          </cell>
          <cell r="U31">
            <v>526.12729380000053</v>
          </cell>
          <cell r="V31">
            <v>0</v>
          </cell>
          <cell r="W31">
            <v>526.12729380000053</v>
          </cell>
          <cell r="X31">
            <v>577</v>
          </cell>
          <cell r="Y31">
            <v>5465.6805000000013</v>
          </cell>
          <cell r="Z31">
            <v>500</v>
          </cell>
          <cell r="AA31">
            <v>1103.1272938000006</v>
          </cell>
          <cell r="AB31">
            <v>1103.1272938000006</v>
          </cell>
          <cell r="AC31">
            <v>2152</v>
          </cell>
          <cell r="AD31">
            <v>1103.1272938000006</v>
          </cell>
          <cell r="AE31">
            <v>1103.1272938000006</v>
          </cell>
        </row>
        <row r="32">
          <cell r="C32" t="str">
            <v>597046</v>
          </cell>
          <cell r="D32" t="str">
            <v>Mustafayev Elnur Qasim</v>
          </cell>
          <cell r="E32">
            <v>10</v>
          </cell>
          <cell r="F32">
            <v>55550</v>
          </cell>
          <cell r="G32">
            <v>64</v>
          </cell>
          <cell r="H32">
            <v>243755.46</v>
          </cell>
          <cell r="I32">
            <v>212485.90000000002</v>
          </cell>
          <cell r="J32">
            <v>31269.559999999969</v>
          </cell>
          <cell r="K32">
            <v>0</v>
          </cell>
          <cell r="L32">
            <v>0</v>
          </cell>
          <cell r="M32">
            <v>0</v>
          </cell>
          <cell r="N32">
            <v>0</v>
          </cell>
          <cell r="O32">
            <v>100</v>
          </cell>
          <cell r="P32">
            <v>64</v>
          </cell>
          <cell r="Q32">
            <v>130.62882199999999</v>
          </cell>
          <cell r="R32">
            <v>46.904339999999955</v>
          </cell>
          <cell r="S32">
            <v>0</v>
          </cell>
          <cell r="T32">
            <v>0</v>
          </cell>
          <cell r="U32">
            <v>341.53316199999995</v>
          </cell>
          <cell r="V32">
            <v>0</v>
          </cell>
          <cell r="W32">
            <v>341.53316199999995</v>
          </cell>
          <cell r="X32">
            <v>456</v>
          </cell>
          <cell r="Y32">
            <v>3046.9432499999998</v>
          </cell>
          <cell r="Z32">
            <v>964</v>
          </cell>
          <cell r="AA32">
            <v>797.53316199999995</v>
          </cell>
          <cell r="AB32">
            <v>964</v>
          </cell>
          <cell r="AC32">
            <v>1789</v>
          </cell>
          <cell r="AD32">
            <v>964</v>
          </cell>
          <cell r="AE32">
            <v>964</v>
          </cell>
        </row>
        <row r="33">
          <cell r="C33">
            <v>0</v>
          </cell>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t="b">
            <v>0</v>
          </cell>
          <cell r="Y33">
            <v>0</v>
          </cell>
          <cell r="Z33">
            <v>456</v>
          </cell>
          <cell r="AA33">
            <v>456</v>
          </cell>
          <cell r="AB33">
            <v>456</v>
          </cell>
          <cell r="AC33" t="b">
            <v>0</v>
          </cell>
          <cell r="AD33">
            <v>456</v>
          </cell>
          <cell r="AE33">
            <v>456</v>
          </cell>
        </row>
        <row r="34">
          <cell r="C34" t="str">
            <v>195724</v>
          </cell>
          <cell r="D34" t="str">
            <v>Azizov Vusal Nazir</v>
          </cell>
          <cell r="E34">
            <v>9</v>
          </cell>
          <cell r="F34">
            <v>58500</v>
          </cell>
          <cell r="G34">
            <v>35</v>
          </cell>
          <cell r="H34">
            <v>145781.89999999997</v>
          </cell>
          <cell r="I34">
            <v>93127.67</v>
          </cell>
          <cell r="J34">
            <v>52654.229999999967</v>
          </cell>
          <cell r="K34">
            <v>0</v>
          </cell>
          <cell r="L34">
            <v>0</v>
          </cell>
          <cell r="M34">
            <v>0</v>
          </cell>
          <cell r="N34">
            <v>0</v>
          </cell>
          <cell r="O34">
            <v>90</v>
          </cell>
          <cell r="P34">
            <v>35</v>
          </cell>
          <cell r="Q34">
            <v>72.890949999999989</v>
          </cell>
          <cell r="R34">
            <v>52.65422999999997</v>
          </cell>
          <cell r="S34">
            <v>0</v>
          </cell>
          <cell r="T34">
            <v>0</v>
          </cell>
          <cell r="U34">
            <v>250.54517999999996</v>
          </cell>
          <cell r="V34">
            <v>0</v>
          </cell>
          <cell r="W34">
            <v>250.54517999999996</v>
          </cell>
          <cell r="X34">
            <v>456</v>
          </cell>
          <cell r="Y34">
            <v>1822.2737499999994</v>
          </cell>
          <cell r="Z34">
            <v>456</v>
          </cell>
          <cell r="AA34">
            <v>706.54517999999996</v>
          </cell>
          <cell r="AB34">
            <v>706.54517999999996</v>
          </cell>
          <cell r="AC34">
            <v>1789</v>
          </cell>
          <cell r="AD34">
            <v>706.54517999999996</v>
          </cell>
          <cell r="AE34">
            <v>706.54517999999996</v>
          </cell>
        </row>
        <row r="35">
          <cell r="C35" t="str">
            <v>621072</v>
          </cell>
          <cell r="D35" t="str">
            <v>Karimov Emin Ziyafat</v>
          </cell>
          <cell r="E35">
            <v>7</v>
          </cell>
          <cell r="F35">
            <v>50000</v>
          </cell>
          <cell r="G35">
            <v>31</v>
          </cell>
          <cell r="H35">
            <v>170441.81000000003</v>
          </cell>
          <cell r="I35">
            <v>128668.49999999997</v>
          </cell>
          <cell r="J35">
            <v>41773.310000000056</v>
          </cell>
          <cell r="K35">
            <v>0</v>
          </cell>
          <cell r="L35">
            <v>0</v>
          </cell>
          <cell r="M35">
            <v>0</v>
          </cell>
          <cell r="N35">
            <v>0</v>
          </cell>
          <cell r="O35">
            <v>70</v>
          </cell>
          <cell r="P35">
            <v>31</v>
          </cell>
          <cell r="Q35">
            <v>85.220905000000016</v>
          </cell>
          <cell r="R35">
            <v>41.773310000000059</v>
          </cell>
          <cell r="S35">
            <v>0</v>
          </cell>
          <cell r="T35">
            <v>0</v>
          </cell>
          <cell r="U35">
            <v>227.99421500000008</v>
          </cell>
          <cell r="V35">
            <v>0</v>
          </cell>
          <cell r="W35">
            <v>227.99421500000008</v>
          </cell>
          <cell r="X35">
            <v>456</v>
          </cell>
          <cell r="Y35">
            <v>2130.5226250000001</v>
          </cell>
          <cell r="Z35">
            <v>845</v>
          </cell>
          <cell r="AA35">
            <v>683.99421500000005</v>
          </cell>
          <cell r="AB35">
            <v>845</v>
          </cell>
          <cell r="AC35">
            <v>1789</v>
          </cell>
          <cell r="AD35">
            <v>845</v>
          </cell>
          <cell r="AE35">
            <v>845</v>
          </cell>
        </row>
        <row r="36">
          <cell r="C36" t="str">
            <v>618925</v>
          </cell>
          <cell r="D36" t="str">
            <v>Haciyev Tarlan Mahir</v>
          </cell>
          <cell r="E36">
            <v>2</v>
          </cell>
          <cell r="F36">
            <v>9000</v>
          </cell>
          <cell r="G36">
            <v>3</v>
          </cell>
          <cell r="H36">
            <v>10263.57</v>
          </cell>
          <cell r="I36">
            <v>1500</v>
          </cell>
          <cell r="J36">
            <v>8763.57</v>
          </cell>
          <cell r="K36">
            <v>0</v>
          </cell>
          <cell r="L36">
            <v>0</v>
          </cell>
          <cell r="M36">
            <v>0</v>
          </cell>
          <cell r="N36">
            <v>0</v>
          </cell>
          <cell r="O36">
            <v>20</v>
          </cell>
          <cell r="P36">
            <v>3</v>
          </cell>
          <cell r="Q36">
            <v>0</v>
          </cell>
          <cell r="R36">
            <v>0</v>
          </cell>
          <cell r="S36">
            <v>0</v>
          </cell>
          <cell r="T36">
            <v>0</v>
          </cell>
          <cell r="U36">
            <v>23</v>
          </cell>
          <cell r="V36">
            <v>0</v>
          </cell>
          <cell r="W36">
            <v>23</v>
          </cell>
          <cell r="X36">
            <v>336</v>
          </cell>
          <cell r="Y36">
            <v>128.294625</v>
          </cell>
          <cell r="Z36">
            <v>336</v>
          </cell>
          <cell r="AA36">
            <v>336</v>
          </cell>
          <cell r="AB36">
            <v>336</v>
          </cell>
          <cell r="AC36">
            <v>1425</v>
          </cell>
          <cell r="AD36">
            <v>336</v>
          </cell>
          <cell r="AE36">
            <v>336</v>
          </cell>
        </row>
        <row r="37">
          <cell r="C37">
            <v>0</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t="b">
            <v>0</v>
          </cell>
          <cell r="Y37">
            <v>0</v>
          </cell>
          <cell r="Z37">
            <v>0</v>
          </cell>
          <cell r="AA37">
            <v>0</v>
          </cell>
          <cell r="AB37">
            <v>0</v>
          </cell>
          <cell r="AC37" t="b">
            <v>0</v>
          </cell>
          <cell r="AD37">
            <v>0</v>
          </cell>
          <cell r="AE37">
            <v>0</v>
          </cell>
        </row>
        <row r="38">
          <cell r="C38">
            <v>0</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t="b">
            <v>0</v>
          </cell>
          <cell r="Y38">
            <v>0</v>
          </cell>
          <cell r="Z38">
            <v>0</v>
          </cell>
          <cell r="AA38">
            <v>0</v>
          </cell>
          <cell r="AB38">
            <v>0</v>
          </cell>
          <cell r="AC38" t="b">
            <v>0</v>
          </cell>
          <cell r="AD38">
            <v>0</v>
          </cell>
          <cell r="AE38">
            <v>0</v>
          </cell>
        </row>
        <row r="39">
          <cell r="C39">
            <v>0</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t="b">
            <v>0</v>
          </cell>
          <cell r="Y39">
            <v>0</v>
          </cell>
          <cell r="Z39">
            <v>0</v>
          </cell>
          <cell r="AA39">
            <v>0</v>
          </cell>
          <cell r="AB39">
            <v>0</v>
          </cell>
          <cell r="AC39" t="b">
            <v>0</v>
          </cell>
          <cell r="AD39">
            <v>0</v>
          </cell>
          <cell r="AE39">
            <v>0</v>
          </cell>
        </row>
        <row r="40">
          <cell r="C40">
            <v>0</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t="b">
            <v>0</v>
          </cell>
          <cell r="Y40">
            <v>0</v>
          </cell>
          <cell r="Z40">
            <v>0</v>
          </cell>
          <cell r="AA40">
            <v>0</v>
          </cell>
          <cell r="AB40">
            <v>0</v>
          </cell>
          <cell r="AC40" t="b">
            <v>0</v>
          </cell>
          <cell r="AD40">
            <v>0</v>
          </cell>
          <cell r="AE40">
            <v>0</v>
          </cell>
        </row>
        <row r="41">
          <cell r="C41">
            <v>0</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row>
        <row r="42">
          <cell r="C42">
            <v>0</v>
          </cell>
          <cell r="D42">
            <v>5</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row>
        <row r="43">
          <cell r="C43">
            <v>0</v>
          </cell>
          <cell r="D43">
            <v>0</v>
          </cell>
          <cell r="E43">
            <v>8</v>
          </cell>
          <cell r="F43">
            <v>44510</v>
          </cell>
          <cell r="G43">
            <v>231</v>
          </cell>
          <cell r="H43">
            <v>1007497.18</v>
          </cell>
          <cell r="I43">
            <v>861611.35</v>
          </cell>
          <cell r="J43">
            <v>145885.83000000007</v>
          </cell>
          <cell r="K43">
            <v>13530.393</v>
          </cell>
          <cell r="L43">
            <v>15349.447</v>
          </cell>
          <cell r="M43">
            <v>1819.0540000000001</v>
          </cell>
          <cell r="N43">
            <v>0</v>
          </cell>
          <cell r="O43">
            <v>40</v>
          </cell>
          <cell r="P43">
            <v>46.2</v>
          </cell>
          <cell r="Q43">
            <v>503.74859000000004</v>
          </cell>
          <cell r="R43">
            <v>102.12008100000006</v>
          </cell>
          <cell r="S43">
            <v>2.1828647999999999</v>
          </cell>
          <cell r="T43">
            <v>2.1828647999999999</v>
          </cell>
          <cell r="U43">
            <v>694.25153580000006</v>
          </cell>
          <cell r="V43">
            <v>0</v>
          </cell>
          <cell r="W43">
            <v>694.25153580000006</v>
          </cell>
          <cell r="X43">
            <v>818</v>
          </cell>
          <cell r="Y43">
            <v>8183.042276199998</v>
          </cell>
          <cell r="Z43">
            <v>1500</v>
          </cell>
          <cell r="AA43">
            <v>1512.2515358000001</v>
          </cell>
          <cell r="AB43">
            <v>1512.2515358000001</v>
          </cell>
          <cell r="AC43">
            <v>3112</v>
          </cell>
          <cell r="AD43">
            <v>0</v>
          </cell>
          <cell r="AE43">
            <v>0</v>
          </cell>
        </row>
        <row r="44">
          <cell r="C44">
            <v>0</v>
          </cell>
          <cell r="D44">
            <v>0</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row>
        <row r="45">
          <cell r="C45">
            <v>0</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row>
        <row r="46">
          <cell r="C46" t="str">
            <v>CIF</v>
          </cell>
          <cell r="D46" t="str">
            <v>Mütəxəssis</v>
          </cell>
          <cell r="E46" t="str">
            <v>Say cari ay</v>
          </cell>
          <cell r="F46" t="str">
            <v>Məbləğ cari ay</v>
          </cell>
          <cell r="G46" t="str">
            <v>Say portfel</v>
          </cell>
          <cell r="H46" t="str">
            <v>Yeni portfel</v>
          </cell>
          <cell r="I46">
            <v>0</v>
          </cell>
          <cell r="J46">
            <v>0</v>
          </cell>
          <cell r="K46" t="str">
            <v>Köhnə portfel</v>
          </cell>
          <cell r="L46">
            <v>0</v>
          </cell>
          <cell r="M46">
            <v>0</v>
          </cell>
          <cell r="N46" t="str">
            <v>PAR</v>
          </cell>
          <cell r="O46" t="str">
            <v>Bonus</v>
          </cell>
          <cell r="P46">
            <v>0</v>
          </cell>
          <cell r="Q46">
            <v>0</v>
          </cell>
          <cell r="R46">
            <v>0</v>
          </cell>
          <cell r="S46">
            <v>0</v>
          </cell>
          <cell r="T46">
            <v>0</v>
          </cell>
          <cell r="U46">
            <v>0</v>
          </cell>
          <cell r="V46">
            <v>0</v>
          </cell>
          <cell r="W46" t="str">
            <v>Net bonus</v>
          </cell>
          <cell r="X46" t="str">
            <v>Baza</v>
          </cell>
          <cell r="Y46" t="str">
            <v>Portfelin gəliri</v>
          </cell>
          <cell r="Z46" t="str">
            <v>Fakt</v>
          </cell>
          <cell r="AA46" t="str">
            <v>Təklif</v>
          </cell>
          <cell r="AB46">
            <v>0</v>
          </cell>
          <cell r="AC46" t="str">
            <v>Max limit</v>
          </cell>
          <cell r="AD46" t="str">
            <v>Hesablanmış salary</v>
          </cell>
          <cell r="AE46" t="str">
            <v>Salary-end</v>
          </cell>
        </row>
        <row r="47">
          <cell r="C47">
            <v>0</v>
          </cell>
          <cell r="D47">
            <v>0</v>
          </cell>
          <cell r="E47">
            <v>0</v>
          </cell>
          <cell r="F47">
            <v>0</v>
          </cell>
          <cell r="G47">
            <v>0</v>
          </cell>
          <cell r="H47" t="str">
            <v>Cari ay portfel</v>
          </cell>
          <cell r="I47" t="str">
            <v>Son ay portfel</v>
          </cell>
          <cell r="J47" t="str">
            <v>Artım portfel</v>
          </cell>
          <cell r="K47" t="str">
            <v>Cari ay portfel</v>
          </cell>
          <cell r="L47" t="str">
            <v>Son ay portfel</v>
          </cell>
          <cell r="M47" t="str">
            <v>Azalma portfel</v>
          </cell>
          <cell r="N47">
            <v>0</v>
          </cell>
          <cell r="O47" t="str">
            <v>Say cari ay</v>
          </cell>
          <cell r="P47" t="str">
            <v>Say portfel</v>
          </cell>
          <cell r="Q47" t="str">
            <v>Cari yeni portfel</v>
          </cell>
          <cell r="R47" t="str">
            <v>Artım yeni portfel</v>
          </cell>
          <cell r="S47" t="str">
            <v>Artım köhnə portfel</v>
          </cell>
          <cell r="T47">
            <v>0</v>
          </cell>
          <cell r="U47" t="str">
            <v>Ümumi bonus</v>
          </cell>
          <cell r="V47" t="str">
            <v>Cərimə</v>
          </cell>
          <cell r="W47">
            <v>0</v>
          </cell>
          <cell r="X47">
            <v>0</v>
          </cell>
          <cell r="Y47">
            <v>0</v>
          </cell>
          <cell r="Z47">
            <v>0</v>
          </cell>
          <cell r="AA47" t="str">
            <v>gəlir&gt;fakt/ bonus</v>
          </cell>
          <cell r="AB47" t="str">
            <v>gəlir&gt;fakt və bonus/bonus</v>
          </cell>
          <cell r="AC47">
            <v>0</v>
          </cell>
          <cell r="AD47">
            <v>0</v>
          </cell>
          <cell r="AE47" t="str">
            <v>Max limit/fakt/salary</v>
          </cell>
        </row>
        <row r="48">
          <cell r="C48" t="str">
            <v>552930</v>
          </cell>
          <cell r="D48" t="str">
            <v>Musayev Qalib Rauf</v>
          </cell>
          <cell r="E48">
            <v>11</v>
          </cell>
          <cell r="F48">
            <v>103500</v>
          </cell>
          <cell r="G48">
            <v>142</v>
          </cell>
          <cell r="H48">
            <v>777819.15000000014</v>
          </cell>
          <cell r="I48">
            <v>743902.35000000021</v>
          </cell>
          <cell r="J48">
            <v>33916.79999999993</v>
          </cell>
          <cell r="K48">
            <v>35354.86</v>
          </cell>
          <cell r="L48">
            <v>46041.464</v>
          </cell>
          <cell r="M48">
            <v>10686.603999999999</v>
          </cell>
          <cell r="N48">
            <v>2E-3</v>
          </cell>
          <cell r="O48">
            <v>120</v>
          </cell>
          <cell r="P48">
            <v>142</v>
          </cell>
          <cell r="Q48">
            <v>587.81915000000015</v>
          </cell>
          <cell r="R48">
            <v>84.791999999999831</v>
          </cell>
          <cell r="S48">
            <v>24.579189199999998</v>
          </cell>
          <cell r="T48">
            <v>24.579189199999998</v>
          </cell>
          <cell r="U48">
            <v>959.19033919999993</v>
          </cell>
          <cell r="V48">
            <v>-38.367613567999996</v>
          </cell>
          <cell r="W48">
            <v>920.8227256319999</v>
          </cell>
          <cell r="X48">
            <v>577</v>
          </cell>
          <cell r="Y48">
            <v>9722.739375000001</v>
          </cell>
          <cell r="Z48">
            <v>500</v>
          </cell>
          <cell r="AA48">
            <v>1497.8227256319999</v>
          </cell>
          <cell r="AB48">
            <v>1497.8227256319999</v>
          </cell>
          <cell r="AC48">
            <v>2152</v>
          </cell>
          <cell r="AD48">
            <v>1497.8227256319999</v>
          </cell>
          <cell r="AE48">
            <v>1497.8227256319999</v>
          </cell>
        </row>
        <row r="49">
          <cell r="C49" t="str">
            <v>500635</v>
          </cell>
          <cell r="D49" t="str">
            <v>Quliyev Ziyad Ramil</v>
          </cell>
          <cell r="E49">
            <v>9</v>
          </cell>
          <cell r="F49">
            <v>138500</v>
          </cell>
          <cell r="G49">
            <v>67</v>
          </cell>
          <cell r="H49">
            <v>502713.31000000006</v>
          </cell>
          <cell r="I49">
            <v>400502.91000000009</v>
          </cell>
          <cell r="J49">
            <v>102210.39999999997</v>
          </cell>
          <cell r="K49">
            <v>0</v>
          </cell>
          <cell r="L49">
            <v>0</v>
          </cell>
          <cell r="M49">
            <v>0</v>
          </cell>
          <cell r="N49">
            <v>0</v>
          </cell>
          <cell r="O49">
            <v>90</v>
          </cell>
          <cell r="P49">
            <v>67</v>
          </cell>
          <cell r="Q49">
            <v>312.71331000000004</v>
          </cell>
          <cell r="R49">
            <v>255.52599999999993</v>
          </cell>
          <cell r="S49">
            <v>0</v>
          </cell>
          <cell r="T49">
            <v>0</v>
          </cell>
          <cell r="U49">
            <v>725.23930999999993</v>
          </cell>
          <cell r="V49">
            <v>0</v>
          </cell>
          <cell r="W49">
            <v>725.23930999999993</v>
          </cell>
          <cell r="X49">
            <v>456</v>
          </cell>
          <cell r="Y49">
            <v>6283.9163749999998</v>
          </cell>
          <cell r="Z49">
            <v>456</v>
          </cell>
          <cell r="AA49">
            <v>1181.2393099999999</v>
          </cell>
          <cell r="AB49">
            <v>1181.2393099999999</v>
          </cell>
          <cell r="AC49">
            <v>1789</v>
          </cell>
          <cell r="AD49">
            <v>1181.2393099999999</v>
          </cell>
          <cell r="AE49">
            <v>1181.2393099999999</v>
          </cell>
        </row>
        <row r="50">
          <cell r="C50" t="str">
            <v>609292</v>
          </cell>
          <cell r="D50" t="str">
            <v>Isayev Ramin Ramiz</v>
          </cell>
          <cell r="E50">
            <v>4</v>
          </cell>
          <cell r="F50">
            <v>17500</v>
          </cell>
          <cell r="G50">
            <v>40</v>
          </cell>
          <cell r="H50">
            <v>116692.15000000001</v>
          </cell>
          <cell r="I50">
            <v>106574.28</v>
          </cell>
          <cell r="J50">
            <v>10117.87000000001</v>
          </cell>
          <cell r="K50">
            <v>0</v>
          </cell>
          <cell r="L50">
            <v>0</v>
          </cell>
          <cell r="M50">
            <v>0</v>
          </cell>
          <cell r="N50">
            <v>0</v>
          </cell>
          <cell r="O50">
            <v>40</v>
          </cell>
          <cell r="P50">
            <v>40</v>
          </cell>
          <cell r="Q50">
            <v>58.346075000000006</v>
          </cell>
          <cell r="R50">
            <v>10.117870000000011</v>
          </cell>
          <cell r="S50">
            <v>0</v>
          </cell>
          <cell r="T50">
            <v>0</v>
          </cell>
          <cell r="U50">
            <v>148.46394500000002</v>
          </cell>
          <cell r="V50">
            <v>0</v>
          </cell>
          <cell r="W50">
            <v>148.46394500000002</v>
          </cell>
          <cell r="X50">
            <v>456</v>
          </cell>
          <cell r="Y50">
            <v>1458.651875</v>
          </cell>
          <cell r="Z50">
            <v>603</v>
          </cell>
          <cell r="AA50">
            <v>604.46394499999997</v>
          </cell>
          <cell r="AB50">
            <v>604.46394499999997</v>
          </cell>
          <cell r="AC50">
            <v>1789</v>
          </cell>
          <cell r="AD50">
            <v>604.46394499999997</v>
          </cell>
          <cell r="AE50">
            <v>604.46394499999997</v>
          </cell>
        </row>
        <row r="51">
          <cell r="C51" t="str">
            <v>639817</v>
          </cell>
          <cell r="D51" t="str">
            <v>Nuriyev Ilqar Alovsat</v>
          </cell>
          <cell r="E51">
            <v>7</v>
          </cell>
          <cell r="F51">
            <v>36400</v>
          </cell>
          <cell r="G51">
            <v>9</v>
          </cell>
          <cell r="H51">
            <v>68569.52</v>
          </cell>
          <cell r="I51">
            <v>33000</v>
          </cell>
          <cell r="J51">
            <v>35569.520000000004</v>
          </cell>
          <cell r="K51">
            <v>0</v>
          </cell>
          <cell r="L51">
            <v>0</v>
          </cell>
          <cell r="M51">
            <v>0</v>
          </cell>
          <cell r="N51">
            <v>0</v>
          </cell>
          <cell r="O51">
            <v>70</v>
          </cell>
          <cell r="P51">
            <v>9</v>
          </cell>
          <cell r="Q51">
            <v>34.284760000000006</v>
          </cell>
          <cell r="R51">
            <v>35.569520000000004</v>
          </cell>
          <cell r="S51">
            <v>0</v>
          </cell>
          <cell r="T51">
            <v>0</v>
          </cell>
          <cell r="U51">
            <v>148.85428000000002</v>
          </cell>
          <cell r="V51">
            <v>0</v>
          </cell>
          <cell r="W51">
            <v>148.85428000000002</v>
          </cell>
          <cell r="X51">
            <v>577</v>
          </cell>
          <cell r="Y51">
            <v>857.11900000000003</v>
          </cell>
          <cell r="Z51">
            <v>606</v>
          </cell>
          <cell r="AA51">
            <v>725.85428000000002</v>
          </cell>
          <cell r="AB51">
            <v>725.85428000000002</v>
          </cell>
          <cell r="AC51">
            <v>2152</v>
          </cell>
          <cell r="AD51">
            <v>725.85428000000002</v>
          </cell>
          <cell r="AE51">
            <v>725.85428000000002</v>
          </cell>
        </row>
        <row r="52">
          <cell r="C52" t="str">
            <v>425890</v>
          </cell>
          <cell r="D52" t="str">
            <v>Muradov Babek Yusif</v>
          </cell>
          <cell r="E52">
            <v>4</v>
          </cell>
          <cell r="F52">
            <v>22500</v>
          </cell>
          <cell r="G52">
            <v>6</v>
          </cell>
          <cell r="H52">
            <v>27334.06</v>
          </cell>
          <cell r="I52">
            <v>5000</v>
          </cell>
          <cell r="J52">
            <v>22334.06</v>
          </cell>
          <cell r="K52">
            <v>0</v>
          </cell>
          <cell r="L52">
            <v>0</v>
          </cell>
          <cell r="M52">
            <v>0</v>
          </cell>
          <cell r="N52">
            <v>0</v>
          </cell>
          <cell r="O52">
            <v>40</v>
          </cell>
          <cell r="P52">
            <v>6</v>
          </cell>
          <cell r="Q52">
            <v>0</v>
          </cell>
          <cell r="R52">
            <v>0</v>
          </cell>
          <cell r="S52">
            <v>0</v>
          </cell>
          <cell r="T52">
            <v>0</v>
          </cell>
          <cell r="U52">
            <v>46</v>
          </cell>
          <cell r="V52">
            <v>0</v>
          </cell>
          <cell r="W52">
            <v>46</v>
          </cell>
          <cell r="X52">
            <v>577</v>
          </cell>
          <cell r="Y52">
            <v>341.67574999999999</v>
          </cell>
          <cell r="Z52">
            <v>940</v>
          </cell>
          <cell r="AA52">
            <v>940</v>
          </cell>
          <cell r="AB52">
            <v>940</v>
          </cell>
          <cell r="AC52">
            <v>2152</v>
          </cell>
          <cell r="AD52">
            <v>940</v>
          </cell>
          <cell r="AE52">
            <v>940</v>
          </cell>
        </row>
        <row r="53">
          <cell r="C53">
            <v>0</v>
          </cell>
          <cell r="D53">
            <v>0</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v>0</v>
          </cell>
          <cell r="X53" t="b">
            <v>0</v>
          </cell>
          <cell r="Y53">
            <v>0</v>
          </cell>
          <cell r="Z53">
            <v>0</v>
          </cell>
          <cell r="AA53">
            <v>0</v>
          </cell>
          <cell r="AB53">
            <v>0</v>
          </cell>
          <cell r="AC53" t="b">
            <v>0</v>
          </cell>
          <cell r="AD53">
            <v>0</v>
          </cell>
          <cell r="AE53">
            <v>0</v>
          </cell>
        </row>
        <row r="54">
          <cell r="C54">
            <v>0</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t="b">
            <v>0</v>
          </cell>
          <cell r="Y54">
            <v>0</v>
          </cell>
          <cell r="Z54">
            <v>0</v>
          </cell>
          <cell r="AA54">
            <v>0</v>
          </cell>
          <cell r="AB54">
            <v>0</v>
          </cell>
          <cell r="AC54" t="b">
            <v>0</v>
          </cell>
          <cell r="AD54">
            <v>0</v>
          </cell>
          <cell r="AE54">
            <v>0</v>
          </cell>
        </row>
        <row r="55">
          <cell r="C55">
            <v>0</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t="b">
            <v>0</v>
          </cell>
          <cell r="Y55">
            <v>0</v>
          </cell>
          <cell r="Z55">
            <v>0</v>
          </cell>
          <cell r="AA55">
            <v>0</v>
          </cell>
          <cell r="AB55">
            <v>0</v>
          </cell>
          <cell r="AC55" t="b">
            <v>0</v>
          </cell>
          <cell r="AD55">
            <v>0</v>
          </cell>
          <cell r="AE55">
            <v>0</v>
          </cell>
        </row>
        <row r="56">
          <cell r="C56">
            <v>0</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cell r="X56" t="b">
            <v>0</v>
          </cell>
          <cell r="Y56">
            <v>0</v>
          </cell>
          <cell r="Z56">
            <v>0</v>
          </cell>
          <cell r="AA56">
            <v>0</v>
          </cell>
          <cell r="AB56">
            <v>0</v>
          </cell>
          <cell r="AC56" t="b">
            <v>0</v>
          </cell>
          <cell r="AD56">
            <v>0</v>
          </cell>
          <cell r="AE56">
            <v>0</v>
          </cell>
        </row>
        <row r="57">
          <cell r="C57">
            <v>0</v>
          </cell>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t="b">
            <v>0</v>
          </cell>
          <cell r="Y57">
            <v>0</v>
          </cell>
          <cell r="Z57">
            <v>0</v>
          </cell>
          <cell r="AA57">
            <v>0</v>
          </cell>
          <cell r="AB57">
            <v>0</v>
          </cell>
          <cell r="AC57" t="b">
            <v>0</v>
          </cell>
          <cell r="AD57">
            <v>0</v>
          </cell>
          <cell r="AE57">
            <v>0</v>
          </cell>
        </row>
        <row r="58">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row>
        <row r="59">
          <cell r="C59">
            <v>0</v>
          </cell>
          <cell r="D59">
            <v>5</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cell r="AD59">
            <v>0</v>
          </cell>
          <cell r="AE59">
            <v>0</v>
          </cell>
        </row>
        <row r="60">
          <cell r="C60">
            <v>0</v>
          </cell>
          <cell r="D60">
            <v>0</v>
          </cell>
          <cell r="E60">
            <v>7</v>
          </cell>
          <cell r="F60">
            <v>63680</v>
          </cell>
          <cell r="G60">
            <v>264</v>
          </cell>
          <cell r="H60">
            <v>1493128.1900000002</v>
          </cell>
          <cell r="I60">
            <v>1288979.5400000003</v>
          </cell>
          <cell r="J60">
            <v>204148.64999999991</v>
          </cell>
          <cell r="K60">
            <v>35354.86</v>
          </cell>
          <cell r="L60">
            <v>46041.464</v>
          </cell>
          <cell r="M60">
            <v>10686.603999999999</v>
          </cell>
          <cell r="N60">
            <v>1E-3</v>
          </cell>
          <cell r="O60">
            <v>35</v>
          </cell>
          <cell r="P60">
            <v>52.800000000000004</v>
          </cell>
          <cell r="Q60">
            <v>805.18973300000016</v>
          </cell>
          <cell r="R60">
            <v>204.14864999999992</v>
          </cell>
          <cell r="S60">
            <v>12.823924799999999</v>
          </cell>
          <cell r="T60">
            <v>12.823924799999999</v>
          </cell>
          <cell r="U60">
            <v>1109.9623078</v>
          </cell>
          <cell r="V60">
            <v>-22.199246156000001</v>
          </cell>
          <cell r="W60">
            <v>1087.7630616439999</v>
          </cell>
          <cell r="X60">
            <v>818</v>
          </cell>
          <cell r="Y60">
            <v>13714.722114368</v>
          </cell>
          <cell r="Z60">
            <v>1500</v>
          </cell>
          <cell r="AA60">
            <v>1905.7630616439999</v>
          </cell>
          <cell r="AB60">
            <v>1905.7630616439999</v>
          </cell>
          <cell r="AC60">
            <v>3112</v>
          </cell>
          <cell r="AD60">
            <v>0</v>
          </cell>
          <cell r="AE60">
            <v>0</v>
          </cell>
        </row>
        <row r="61">
          <cell r="C61">
            <v>0</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cell r="AD61">
            <v>0</v>
          </cell>
          <cell r="AE61">
            <v>0</v>
          </cell>
        </row>
        <row r="62">
          <cell r="C62">
            <v>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cell r="AE62">
            <v>0</v>
          </cell>
        </row>
        <row r="63">
          <cell r="C63" t="str">
            <v>CIF</v>
          </cell>
          <cell r="D63" t="str">
            <v>Mütəxəssis</v>
          </cell>
          <cell r="E63" t="str">
            <v>Say cari ay</v>
          </cell>
          <cell r="F63" t="str">
            <v>Məbləğ cari ay</v>
          </cell>
          <cell r="G63" t="str">
            <v>Say portfel</v>
          </cell>
          <cell r="H63" t="str">
            <v>Yeni portfel</v>
          </cell>
          <cell r="I63">
            <v>0</v>
          </cell>
          <cell r="J63">
            <v>0</v>
          </cell>
          <cell r="K63" t="str">
            <v>Köhnə portfel</v>
          </cell>
          <cell r="L63">
            <v>0</v>
          </cell>
          <cell r="M63">
            <v>0</v>
          </cell>
          <cell r="N63" t="str">
            <v>PAR</v>
          </cell>
          <cell r="O63" t="str">
            <v>Bonus</v>
          </cell>
          <cell r="P63">
            <v>0</v>
          </cell>
          <cell r="Q63">
            <v>0</v>
          </cell>
          <cell r="R63">
            <v>0</v>
          </cell>
          <cell r="S63">
            <v>0</v>
          </cell>
          <cell r="T63">
            <v>0</v>
          </cell>
          <cell r="U63">
            <v>0</v>
          </cell>
          <cell r="V63">
            <v>0</v>
          </cell>
          <cell r="W63" t="str">
            <v>Net bonus</v>
          </cell>
          <cell r="X63" t="str">
            <v>Baza</v>
          </cell>
          <cell r="Y63" t="str">
            <v>Portfelin gəliri</v>
          </cell>
          <cell r="Z63" t="str">
            <v>Fakt</v>
          </cell>
          <cell r="AA63" t="str">
            <v>Təklif</v>
          </cell>
          <cell r="AB63">
            <v>0</v>
          </cell>
          <cell r="AC63" t="str">
            <v>Max limit</v>
          </cell>
          <cell r="AD63" t="str">
            <v>Hesablanmış salary</v>
          </cell>
          <cell r="AE63" t="str">
            <v>Salary-end</v>
          </cell>
        </row>
        <row r="64">
          <cell r="C64">
            <v>0</v>
          </cell>
          <cell r="D64">
            <v>0</v>
          </cell>
          <cell r="E64">
            <v>0</v>
          </cell>
          <cell r="F64">
            <v>0</v>
          </cell>
          <cell r="G64">
            <v>0</v>
          </cell>
          <cell r="H64" t="str">
            <v>Cari ay portfel</v>
          </cell>
          <cell r="I64" t="str">
            <v>Son ay portfel</v>
          </cell>
          <cell r="J64" t="str">
            <v>Artım portfel</v>
          </cell>
          <cell r="K64" t="str">
            <v>Cari ay portfel</v>
          </cell>
          <cell r="L64" t="str">
            <v>Son ay portfel</v>
          </cell>
          <cell r="M64" t="str">
            <v>Azalma portfel</v>
          </cell>
          <cell r="N64">
            <v>0</v>
          </cell>
          <cell r="O64" t="str">
            <v>Say cari ay</v>
          </cell>
          <cell r="P64" t="str">
            <v>Say portfel</v>
          </cell>
          <cell r="Q64" t="str">
            <v>Cari yeni portfel</v>
          </cell>
          <cell r="R64" t="str">
            <v>Artım yeni portfel</v>
          </cell>
          <cell r="S64" t="str">
            <v>Artım köhnə portfel</v>
          </cell>
          <cell r="T64">
            <v>0</v>
          </cell>
          <cell r="U64" t="str">
            <v>Ümumi bonus</v>
          </cell>
          <cell r="V64" t="str">
            <v>Cərimə</v>
          </cell>
          <cell r="W64">
            <v>0</v>
          </cell>
          <cell r="X64">
            <v>0</v>
          </cell>
          <cell r="Y64">
            <v>0</v>
          </cell>
          <cell r="Z64">
            <v>0</v>
          </cell>
          <cell r="AA64" t="str">
            <v>gəlir&gt;fakt/ bonus</v>
          </cell>
          <cell r="AB64" t="str">
            <v>gəlir&gt;fakt və bonus/bonus</v>
          </cell>
          <cell r="AC64">
            <v>0</v>
          </cell>
          <cell r="AD64">
            <v>0</v>
          </cell>
          <cell r="AE64" t="str">
            <v>Max limit/fakt/salary</v>
          </cell>
        </row>
        <row r="65">
          <cell r="C65" t="str">
            <v>634873</v>
          </cell>
          <cell r="D65" t="str">
            <v>Asgarli Agasirin Afat</v>
          </cell>
          <cell r="E65">
            <v>9</v>
          </cell>
          <cell r="F65">
            <v>36800</v>
          </cell>
          <cell r="G65">
            <v>16</v>
          </cell>
          <cell r="H65">
            <v>95562.5</v>
          </cell>
          <cell r="I65">
            <v>59500</v>
          </cell>
          <cell r="J65">
            <v>36062.5</v>
          </cell>
          <cell r="K65">
            <v>0</v>
          </cell>
          <cell r="L65">
            <v>0</v>
          </cell>
          <cell r="M65">
            <v>0</v>
          </cell>
          <cell r="N65">
            <v>0</v>
          </cell>
          <cell r="O65">
            <v>90</v>
          </cell>
          <cell r="P65">
            <v>16</v>
          </cell>
          <cell r="Q65">
            <v>47.78125</v>
          </cell>
          <cell r="R65">
            <v>36.0625</v>
          </cell>
          <cell r="S65">
            <v>0</v>
          </cell>
          <cell r="T65">
            <v>0</v>
          </cell>
          <cell r="U65">
            <v>189.84375</v>
          </cell>
          <cell r="V65">
            <v>0</v>
          </cell>
          <cell r="W65">
            <v>189.84375</v>
          </cell>
          <cell r="X65">
            <v>456</v>
          </cell>
          <cell r="Y65">
            <v>1194.53125</v>
          </cell>
          <cell r="Z65">
            <v>844</v>
          </cell>
          <cell r="AA65">
            <v>645.84375</v>
          </cell>
          <cell r="AB65">
            <v>844</v>
          </cell>
          <cell r="AC65">
            <v>1789</v>
          </cell>
          <cell r="AD65">
            <v>844</v>
          </cell>
          <cell r="AE65">
            <v>844</v>
          </cell>
        </row>
        <row r="66">
          <cell r="C66" t="str">
            <v>299871</v>
          </cell>
          <cell r="D66" t="str">
            <v>Safaraliyev Samir Kamil</v>
          </cell>
          <cell r="E66">
            <v>9</v>
          </cell>
          <cell r="F66">
            <v>51300</v>
          </cell>
          <cell r="G66">
            <v>18</v>
          </cell>
          <cell r="H66">
            <v>86488.51</v>
          </cell>
          <cell r="I66">
            <v>35800</v>
          </cell>
          <cell r="J66">
            <v>50688.509999999995</v>
          </cell>
          <cell r="K66">
            <v>0</v>
          </cell>
          <cell r="L66">
            <v>0</v>
          </cell>
          <cell r="M66">
            <v>0</v>
          </cell>
          <cell r="N66">
            <v>0</v>
          </cell>
          <cell r="O66">
            <v>90</v>
          </cell>
          <cell r="P66">
            <v>18</v>
          </cell>
          <cell r="Q66">
            <v>43.244254999999995</v>
          </cell>
          <cell r="R66">
            <v>50.688509999999994</v>
          </cell>
          <cell r="S66">
            <v>0</v>
          </cell>
          <cell r="T66">
            <v>0</v>
          </cell>
          <cell r="U66">
            <v>201.93276500000002</v>
          </cell>
          <cell r="V66">
            <v>0</v>
          </cell>
          <cell r="W66">
            <v>201.93276500000002</v>
          </cell>
          <cell r="X66">
            <v>456</v>
          </cell>
          <cell r="Y66">
            <v>1081.1063749999998</v>
          </cell>
          <cell r="Z66">
            <v>965</v>
          </cell>
          <cell r="AA66">
            <v>657.93276500000002</v>
          </cell>
          <cell r="AB66">
            <v>965</v>
          </cell>
          <cell r="AC66">
            <v>1789</v>
          </cell>
          <cell r="AD66">
            <v>965</v>
          </cell>
          <cell r="AE66">
            <v>965</v>
          </cell>
        </row>
        <row r="67">
          <cell r="C67" t="str">
            <v>527419</v>
          </cell>
          <cell r="D67" t="str">
            <v>Hidayatov Anar Mamed</v>
          </cell>
          <cell r="E67">
            <v>7</v>
          </cell>
          <cell r="F67">
            <v>23500</v>
          </cell>
          <cell r="G67">
            <v>11</v>
          </cell>
          <cell r="H67">
            <v>39690.65</v>
          </cell>
          <cell r="I67">
            <v>18000</v>
          </cell>
          <cell r="J67">
            <v>21690.65</v>
          </cell>
          <cell r="K67">
            <v>0</v>
          </cell>
          <cell r="L67">
            <v>0</v>
          </cell>
          <cell r="M67">
            <v>0</v>
          </cell>
          <cell r="N67">
            <v>0</v>
          </cell>
          <cell r="O67">
            <v>70</v>
          </cell>
          <cell r="P67">
            <v>11</v>
          </cell>
          <cell r="Q67">
            <v>0</v>
          </cell>
          <cell r="R67">
            <v>0</v>
          </cell>
          <cell r="S67">
            <v>0</v>
          </cell>
          <cell r="T67">
            <v>0</v>
          </cell>
          <cell r="U67">
            <v>81</v>
          </cell>
          <cell r="V67">
            <v>0</v>
          </cell>
          <cell r="W67">
            <v>81</v>
          </cell>
          <cell r="X67">
            <v>456</v>
          </cell>
          <cell r="Y67">
            <v>496.13312499999995</v>
          </cell>
          <cell r="Z67">
            <v>725</v>
          </cell>
          <cell r="AA67">
            <v>725</v>
          </cell>
          <cell r="AB67">
            <v>725</v>
          </cell>
          <cell r="AC67">
            <v>1789</v>
          </cell>
          <cell r="AD67">
            <v>725</v>
          </cell>
          <cell r="AE67">
            <v>725</v>
          </cell>
        </row>
        <row r="68">
          <cell r="C68" t="str">
            <v>635243</v>
          </cell>
          <cell r="D68" t="str">
            <v>Sixkarimov Samir Tofiq</v>
          </cell>
          <cell r="E68">
            <v>6</v>
          </cell>
          <cell r="F68">
            <v>49000</v>
          </cell>
          <cell r="G68">
            <v>8</v>
          </cell>
          <cell r="H68">
            <v>50927</v>
          </cell>
          <cell r="I68">
            <v>2000</v>
          </cell>
          <cell r="J68">
            <v>48927</v>
          </cell>
          <cell r="K68">
            <v>0</v>
          </cell>
          <cell r="L68">
            <v>0</v>
          </cell>
          <cell r="M68">
            <v>0</v>
          </cell>
          <cell r="N68">
            <v>0</v>
          </cell>
          <cell r="O68">
            <v>60</v>
          </cell>
          <cell r="P68">
            <v>8</v>
          </cell>
          <cell r="Q68">
            <v>0</v>
          </cell>
          <cell r="R68">
            <v>0</v>
          </cell>
          <cell r="S68">
            <v>0</v>
          </cell>
          <cell r="T68">
            <v>0</v>
          </cell>
          <cell r="U68">
            <v>68</v>
          </cell>
          <cell r="V68">
            <v>0</v>
          </cell>
          <cell r="W68">
            <v>68</v>
          </cell>
          <cell r="X68">
            <v>456</v>
          </cell>
          <cell r="Y68">
            <v>636.58749999999998</v>
          </cell>
          <cell r="Z68">
            <v>785</v>
          </cell>
          <cell r="AA68">
            <v>785</v>
          </cell>
          <cell r="AB68">
            <v>785</v>
          </cell>
          <cell r="AC68">
            <v>1789</v>
          </cell>
          <cell r="AD68">
            <v>785</v>
          </cell>
          <cell r="AE68">
            <v>785</v>
          </cell>
        </row>
        <row r="69">
          <cell r="C69" t="str">
            <v>636151</v>
          </cell>
          <cell r="D69" t="str">
            <v>Safarli Ilkin Nusrat</v>
          </cell>
          <cell r="E69">
            <v>7</v>
          </cell>
          <cell r="F69">
            <v>43000</v>
          </cell>
          <cell r="G69">
            <v>12</v>
          </cell>
          <cell r="H69">
            <v>48763.45</v>
          </cell>
          <cell r="I69">
            <v>6100</v>
          </cell>
          <cell r="J69">
            <v>42663.45</v>
          </cell>
          <cell r="K69">
            <v>0</v>
          </cell>
          <cell r="L69">
            <v>0</v>
          </cell>
          <cell r="M69">
            <v>0</v>
          </cell>
          <cell r="N69">
            <v>0</v>
          </cell>
          <cell r="O69">
            <v>70</v>
          </cell>
          <cell r="P69">
            <v>12</v>
          </cell>
          <cell r="Q69">
            <v>0</v>
          </cell>
          <cell r="R69">
            <v>0</v>
          </cell>
          <cell r="S69">
            <v>0</v>
          </cell>
          <cell r="T69">
            <v>0</v>
          </cell>
          <cell r="U69">
            <v>82</v>
          </cell>
          <cell r="V69">
            <v>0</v>
          </cell>
          <cell r="W69">
            <v>82</v>
          </cell>
          <cell r="X69">
            <v>456</v>
          </cell>
          <cell r="Y69">
            <v>609.54312499999992</v>
          </cell>
          <cell r="Z69">
            <v>725</v>
          </cell>
          <cell r="AA69">
            <v>725</v>
          </cell>
          <cell r="AB69">
            <v>725</v>
          </cell>
          <cell r="AC69">
            <v>1789</v>
          </cell>
          <cell r="AD69">
            <v>725</v>
          </cell>
          <cell r="AE69">
            <v>725</v>
          </cell>
        </row>
        <row r="70">
          <cell r="C70" t="str">
            <v>638941</v>
          </cell>
          <cell r="D70" t="str">
            <v>Basirli Alizamin Sabir</v>
          </cell>
          <cell r="E70">
            <v>7</v>
          </cell>
          <cell r="F70">
            <v>47500</v>
          </cell>
          <cell r="G70">
            <v>11</v>
          </cell>
          <cell r="H70">
            <v>57641.11</v>
          </cell>
          <cell r="I70">
            <v>10500</v>
          </cell>
          <cell r="J70">
            <v>47141.11</v>
          </cell>
          <cell r="K70">
            <v>0</v>
          </cell>
          <cell r="L70">
            <v>0</v>
          </cell>
          <cell r="M70">
            <v>0</v>
          </cell>
          <cell r="N70">
            <v>0</v>
          </cell>
          <cell r="O70">
            <v>70</v>
          </cell>
          <cell r="P70">
            <v>11</v>
          </cell>
          <cell r="Q70">
            <v>0</v>
          </cell>
          <cell r="R70">
            <v>0</v>
          </cell>
          <cell r="S70">
            <v>0</v>
          </cell>
          <cell r="T70">
            <v>0</v>
          </cell>
          <cell r="U70">
            <v>81</v>
          </cell>
          <cell r="V70">
            <v>0</v>
          </cell>
          <cell r="W70">
            <v>81</v>
          </cell>
          <cell r="X70">
            <v>336</v>
          </cell>
          <cell r="Y70">
            <v>720.51387499999998</v>
          </cell>
          <cell r="Z70">
            <v>603</v>
          </cell>
          <cell r="AA70">
            <v>417</v>
          </cell>
          <cell r="AB70">
            <v>603</v>
          </cell>
          <cell r="AC70">
            <v>1425</v>
          </cell>
          <cell r="AD70">
            <v>603</v>
          </cell>
          <cell r="AE70">
            <v>603</v>
          </cell>
        </row>
        <row r="71">
          <cell r="C71" t="str">
            <v>637149</v>
          </cell>
          <cell r="D71" t="str">
            <v>Novruzov Cafar Zafar</v>
          </cell>
          <cell r="E71">
            <v>13</v>
          </cell>
          <cell r="F71">
            <v>96000</v>
          </cell>
          <cell r="G71">
            <v>22</v>
          </cell>
          <cell r="H71">
            <v>148281.97</v>
          </cell>
          <cell r="I71">
            <v>54500</v>
          </cell>
          <cell r="J71">
            <v>93781.97</v>
          </cell>
          <cell r="K71">
            <v>0</v>
          </cell>
          <cell r="L71">
            <v>0</v>
          </cell>
          <cell r="M71">
            <v>0</v>
          </cell>
          <cell r="N71">
            <v>0</v>
          </cell>
          <cell r="O71">
            <v>160</v>
          </cell>
          <cell r="P71">
            <v>22</v>
          </cell>
          <cell r="Q71">
            <v>74.140985000000001</v>
          </cell>
          <cell r="R71">
            <v>93.781970000000001</v>
          </cell>
          <cell r="S71">
            <v>0</v>
          </cell>
          <cell r="T71">
            <v>0</v>
          </cell>
          <cell r="U71">
            <v>349.922955</v>
          </cell>
          <cell r="V71">
            <v>0</v>
          </cell>
          <cell r="W71">
            <v>349.922955</v>
          </cell>
          <cell r="X71">
            <v>456</v>
          </cell>
          <cell r="Y71">
            <v>1853.5246249999998</v>
          </cell>
          <cell r="Z71">
            <v>965</v>
          </cell>
          <cell r="AA71">
            <v>805.922955</v>
          </cell>
          <cell r="AB71">
            <v>965</v>
          </cell>
          <cell r="AC71">
            <v>1789</v>
          </cell>
          <cell r="AD71">
            <v>965</v>
          </cell>
          <cell r="AE71">
            <v>965</v>
          </cell>
        </row>
        <row r="72">
          <cell r="C72">
            <v>0</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t="b">
            <v>0</v>
          </cell>
          <cell r="AD72">
            <v>0</v>
          </cell>
          <cell r="AE72">
            <v>0</v>
          </cell>
        </row>
        <row r="73">
          <cell r="C73">
            <v>0</v>
          </cell>
          <cell r="D73">
            <v>0</v>
          </cell>
          <cell r="E73">
            <v>0</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t="b">
            <v>0</v>
          </cell>
          <cell r="AD73">
            <v>0</v>
          </cell>
          <cell r="AE73">
            <v>0</v>
          </cell>
        </row>
        <row r="74">
          <cell r="C74">
            <v>0</v>
          </cell>
          <cell r="D74">
            <v>0</v>
          </cell>
          <cell r="E74">
            <v>0</v>
          </cell>
          <cell r="F74">
            <v>0</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t="b">
            <v>0</v>
          </cell>
          <cell r="AD74">
            <v>0</v>
          </cell>
          <cell r="AE74">
            <v>0</v>
          </cell>
        </row>
        <row r="75">
          <cell r="C75">
            <v>0</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row>
        <row r="76">
          <cell r="C76">
            <v>0</v>
          </cell>
          <cell r="D76">
            <v>7</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E76">
            <v>0</v>
          </cell>
        </row>
        <row r="77">
          <cell r="C77" t="str">
            <v>506549</v>
          </cell>
          <cell r="D77" t="str">
            <v>Mehralıyev Elman Süleyman</v>
          </cell>
          <cell r="E77">
            <v>8.2857142857142865</v>
          </cell>
          <cell r="F77">
            <v>49585.714285714283</v>
          </cell>
          <cell r="G77">
            <v>98</v>
          </cell>
          <cell r="H77">
            <v>527355.19000000006</v>
          </cell>
          <cell r="I77">
            <v>186400</v>
          </cell>
          <cell r="J77">
            <v>340955.19000000006</v>
          </cell>
          <cell r="K77">
            <v>0</v>
          </cell>
          <cell r="L77">
            <v>0</v>
          </cell>
          <cell r="M77">
            <v>0</v>
          </cell>
          <cell r="N77">
            <v>0</v>
          </cell>
          <cell r="O77">
            <v>42.857142857142861</v>
          </cell>
          <cell r="P77">
            <v>19.600000000000001</v>
          </cell>
          <cell r="Q77">
            <v>263.67759500000005</v>
          </cell>
          <cell r="R77">
            <v>238.66863300000003</v>
          </cell>
          <cell r="S77">
            <v>0</v>
          </cell>
          <cell r="T77">
            <v>0</v>
          </cell>
          <cell r="U77">
            <v>564.80337085714291</v>
          </cell>
          <cell r="V77">
            <v>0</v>
          </cell>
          <cell r="W77">
            <v>564.80337085714291</v>
          </cell>
          <cell r="X77">
            <v>0</v>
          </cell>
          <cell r="Y77">
            <v>979.93987499999912</v>
          </cell>
          <cell r="Z77">
            <v>1810</v>
          </cell>
          <cell r="AA77">
            <v>1810</v>
          </cell>
          <cell r="AB77">
            <v>1810</v>
          </cell>
          <cell r="AC77">
            <v>3112</v>
          </cell>
          <cell r="AD77">
            <v>0</v>
          </cell>
          <cell r="AE77">
            <v>0</v>
          </cell>
        </row>
        <row r="78">
          <cell r="C78">
            <v>0</v>
          </cell>
          <cell r="D78">
            <v>0</v>
          </cell>
          <cell r="E78">
            <v>0</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cell r="AE78">
            <v>0</v>
          </cell>
        </row>
        <row r="79">
          <cell r="C79">
            <v>0</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C80" t="str">
            <v>CIF</v>
          </cell>
          <cell r="D80" t="str">
            <v>Mütəxəssis</v>
          </cell>
          <cell r="E80" t="str">
            <v>Say cari ay</v>
          </cell>
          <cell r="F80" t="str">
            <v>Məbləğ cari ay</v>
          </cell>
          <cell r="G80" t="str">
            <v>Say portfel</v>
          </cell>
          <cell r="H80" t="str">
            <v>Yeni portfel</v>
          </cell>
          <cell r="I80">
            <v>0</v>
          </cell>
          <cell r="J80">
            <v>0</v>
          </cell>
          <cell r="K80" t="str">
            <v>Köhnə portfel</v>
          </cell>
          <cell r="L80">
            <v>0</v>
          </cell>
          <cell r="M80">
            <v>0</v>
          </cell>
          <cell r="N80" t="str">
            <v>PAR</v>
          </cell>
          <cell r="O80" t="str">
            <v>Bonus</v>
          </cell>
          <cell r="P80">
            <v>0</v>
          </cell>
          <cell r="Q80">
            <v>0</v>
          </cell>
          <cell r="R80">
            <v>0</v>
          </cell>
          <cell r="S80">
            <v>0</v>
          </cell>
          <cell r="T80">
            <v>0</v>
          </cell>
          <cell r="U80">
            <v>0</v>
          </cell>
          <cell r="V80">
            <v>0</v>
          </cell>
          <cell r="W80" t="str">
            <v>Net bonus</v>
          </cell>
          <cell r="X80" t="str">
            <v>Baza</v>
          </cell>
          <cell r="Y80" t="str">
            <v>Portfelin gəliri</v>
          </cell>
          <cell r="Z80" t="str">
            <v>Fakt</v>
          </cell>
          <cell r="AA80" t="str">
            <v>Təklif</v>
          </cell>
          <cell r="AB80">
            <v>0</v>
          </cell>
          <cell r="AC80" t="str">
            <v>Max limit</v>
          </cell>
          <cell r="AD80" t="str">
            <v>Hesablanmış salary</v>
          </cell>
          <cell r="AE80" t="str">
            <v>Salary-end</v>
          </cell>
        </row>
        <row r="81">
          <cell r="C81">
            <v>0</v>
          </cell>
          <cell r="D81">
            <v>0</v>
          </cell>
          <cell r="E81">
            <v>0</v>
          </cell>
          <cell r="F81">
            <v>0</v>
          </cell>
          <cell r="G81">
            <v>0</v>
          </cell>
          <cell r="H81" t="str">
            <v>Cari ay portfel</v>
          </cell>
          <cell r="I81" t="str">
            <v>Son ay portfel</v>
          </cell>
          <cell r="J81" t="str">
            <v>Artım portfel</v>
          </cell>
          <cell r="K81" t="str">
            <v>Cari ay portfel</v>
          </cell>
          <cell r="L81" t="str">
            <v>Son ay portfel</v>
          </cell>
          <cell r="M81" t="str">
            <v>Azalma portfel</v>
          </cell>
          <cell r="N81">
            <v>0</v>
          </cell>
          <cell r="O81" t="str">
            <v>Say cari ay</v>
          </cell>
          <cell r="P81" t="str">
            <v>Say portfel</v>
          </cell>
          <cell r="Q81" t="str">
            <v>Cari yeni portfel</v>
          </cell>
          <cell r="R81" t="str">
            <v>Artım yeni portfel</v>
          </cell>
          <cell r="S81" t="str">
            <v>Artım köhnə portfel</v>
          </cell>
          <cell r="T81">
            <v>0</v>
          </cell>
          <cell r="U81" t="str">
            <v>Ümumi bonus</v>
          </cell>
          <cell r="V81" t="str">
            <v>Cərimə</v>
          </cell>
          <cell r="W81">
            <v>0</v>
          </cell>
          <cell r="X81">
            <v>0</v>
          </cell>
          <cell r="Y81">
            <v>0</v>
          </cell>
          <cell r="Z81">
            <v>0</v>
          </cell>
          <cell r="AA81" t="str">
            <v>gəlir&gt;fakt/ bonus</v>
          </cell>
          <cell r="AB81" t="str">
            <v>gəlir&gt;fakt və bonus/bonus</v>
          </cell>
          <cell r="AC81">
            <v>0</v>
          </cell>
          <cell r="AD81">
            <v>0</v>
          </cell>
          <cell r="AE81" t="str">
            <v>Max limit/fakt/salary</v>
          </cell>
        </row>
        <row r="82">
          <cell r="C82">
            <v>0</v>
          </cell>
          <cell r="D82" t="str">
            <v>Zeynalov Emil Hasanqulu</v>
          </cell>
          <cell r="E82">
            <v>0</v>
          </cell>
          <cell r="F82">
            <v>0</v>
          </cell>
          <cell r="G82">
            <v>104</v>
          </cell>
          <cell r="H82">
            <v>197302.96</v>
          </cell>
          <cell r="I82">
            <v>218798.2</v>
          </cell>
          <cell r="J82">
            <v>-21495.24000000002</v>
          </cell>
          <cell r="K82">
            <v>5375.2</v>
          </cell>
          <cell r="L82">
            <v>5375.2</v>
          </cell>
          <cell r="M82">
            <v>0</v>
          </cell>
          <cell r="N82">
            <v>0</v>
          </cell>
          <cell r="O82">
            <v>0</v>
          </cell>
          <cell r="P82">
            <v>104</v>
          </cell>
          <cell r="Q82">
            <v>98.651479999999992</v>
          </cell>
          <cell r="R82">
            <v>-21.49524000000002</v>
          </cell>
          <cell r="S82">
            <v>0</v>
          </cell>
          <cell r="T82">
            <v>0</v>
          </cell>
          <cell r="U82">
            <v>181.15623999999997</v>
          </cell>
          <cell r="V82">
            <v>0</v>
          </cell>
          <cell r="W82">
            <v>181.15623999999997</v>
          </cell>
          <cell r="X82">
            <v>456</v>
          </cell>
          <cell r="Y82">
            <v>2466.2869999999998</v>
          </cell>
          <cell r="Z82">
            <v>0</v>
          </cell>
          <cell r="AA82">
            <v>637.15624000000003</v>
          </cell>
          <cell r="AB82">
            <v>637.15624000000003</v>
          </cell>
          <cell r="AC82">
            <v>1789</v>
          </cell>
          <cell r="AD82">
            <v>637.15624000000003</v>
          </cell>
          <cell r="AE82">
            <v>637.15624000000003</v>
          </cell>
        </row>
        <row r="83">
          <cell r="C83" t="str">
            <v>233592</v>
          </cell>
          <cell r="D83" t="str">
            <v>Zeynalov Emil Huseyn</v>
          </cell>
          <cell r="E83">
            <v>8</v>
          </cell>
          <cell r="F83">
            <v>24000</v>
          </cell>
          <cell r="G83">
            <v>9</v>
          </cell>
          <cell r="H83">
            <v>24926.39</v>
          </cell>
          <cell r="I83">
            <v>1000</v>
          </cell>
          <cell r="J83">
            <v>23926.39</v>
          </cell>
          <cell r="K83">
            <v>0</v>
          </cell>
          <cell r="L83">
            <v>0</v>
          </cell>
          <cell r="M83">
            <v>0</v>
          </cell>
          <cell r="N83">
            <v>0</v>
          </cell>
          <cell r="O83">
            <v>80</v>
          </cell>
          <cell r="P83">
            <v>9</v>
          </cell>
          <cell r="Q83">
            <v>0</v>
          </cell>
          <cell r="R83">
            <v>0</v>
          </cell>
          <cell r="S83">
            <v>0</v>
          </cell>
          <cell r="T83">
            <v>0</v>
          </cell>
          <cell r="U83">
            <v>89</v>
          </cell>
          <cell r="V83">
            <v>0</v>
          </cell>
          <cell r="W83">
            <v>89</v>
          </cell>
          <cell r="X83">
            <v>456</v>
          </cell>
          <cell r="Y83">
            <v>311.57987499999996</v>
          </cell>
          <cell r="Z83">
            <v>516</v>
          </cell>
          <cell r="AA83">
            <v>516</v>
          </cell>
          <cell r="AB83">
            <v>516</v>
          </cell>
          <cell r="AC83">
            <v>1789</v>
          </cell>
          <cell r="AD83">
            <v>516</v>
          </cell>
          <cell r="AE83">
            <v>516</v>
          </cell>
        </row>
        <row r="84">
          <cell r="C84" t="str">
            <v>647825</v>
          </cell>
          <cell r="D84" t="str">
            <v>Mammadov Vuqar Allahverdi</v>
          </cell>
          <cell r="E84">
            <v>4</v>
          </cell>
          <cell r="F84">
            <v>30500</v>
          </cell>
          <cell r="G84">
            <v>4</v>
          </cell>
          <cell r="H84">
            <v>30500</v>
          </cell>
          <cell r="I84">
            <v>0</v>
          </cell>
          <cell r="J84">
            <v>30500</v>
          </cell>
          <cell r="K84">
            <v>0</v>
          </cell>
          <cell r="L84">
            <v>0</v>
          </cell>
          <cell r="M84">
            <v>0</v>
          </cell>
          <cell r="N84">
            <v>0</v>
          </cell>
          <cell r="O84">
            <v>40</v>
          </cell>
          <cell r="P84">
            <v>4</v>
          </cell>
          <cell r="Q84">
            <v>0</v>
          </cell>
          <cell r="R84">
            <v>0</v>
          </cell>
          <cell r="S84">
            <v>0</v>
          </cell>
          <cell r="T84">
            <v>0</v>
          </cell>
          <cell r="U84">
            <v>44</v>
          </cell>
          <cell r="V84">
            <v>0</v>
          </cell>
          <cell r="W84">
            <v>44</v>
          </cell>
          <cell r="X84">
            <v>456</v>
          </cell>
          <cell r="Y84">
            <v>381.24999999999994</v>
          </cell>
          <cell r="Z84">
            <v>577</v>
          </cell>
          <cell r="AA84">
            <v>577</v>
          </cell>
          <cell r="AB84">
            <v>577</v>
          </cell>
          <cell r="AC84">
            <v>1789</v>
          </cell>
          <cell r="AD84">
            <v>577</v>
          </cell>
          <cell r="AE84">
            <v>577</v>
          </cell>
        </row>
        <row r="85">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t="b">
            <v>0</v>
          </cell>
          <cell r="Y85">
            <v>0</v>
          </cell>
          <cell r="Z85">
            <v>0</v>
          </cell>
          <cell r="AA85">
            <v>0</v>
          </cell>
          <cell r="AB85">
            <v>0</v>
          </cell>
          <cell r="AC85" t="b">
            <v>0</v>
          </cell>
          <cell r="AD85">
            <v>0</v>
          </cell>
          <cell r="AE85">
            <v>0</v>
          </cell>
        </row>
        <row r="86">
          <cell r="C86">
            <v>0</v>
          </cell>
          <cell r="D86">
            <v>0</v>
          </cell>
          <cell r="E86">
            <v>0</v>
          </cell>
          <cell r="F86">
            <v>0</v>
          </cell>
          <cell r="G86">
            <v>0</v>
          </cell>
          <cell r="H86">
            <v>0</v>
          </cell>
          <cell r="I86">
            <v>0</v>
          </cell>
          <cell r="J86">
            <v>0</v>
          </cell>
          <cell r="K86">
            <v>0</v>
          </cell>
          <cell r="L86">
            <v>0</v>
          </cell>
          <cell r="M86">
            <v>0</v>
          </cell>
          <cell r="N86">
            <v>0</v>
          </cell>
          <cell r="O86">
            <v>0</v>
          </cell>
          <cell r="P86">
            <v>0</v>
          </cell>
          <cell r="Q86">
            <v>0</v>
          </cell>
          <cell r="R86">
            <v>0</v>
          </cell>
          <cell r="S86">
            <v>0</v>
          </cell>
          <cell r="T86">
            <v>0</v>
          </cell>
          <cell r="U86">
            <v>0</v>
          </cell>
          <cell r="V86">
            <v>0</v>
          </cell>
          <cell r="W86">
            <v>0</v>
          </cell>
          <cell r="X86" t="b">
            <v>0</v>
          </cell>
          <cell r="Y86">
            <v>0</v>
          </cell>
          <cell r="Z86">
            <v>0</v>
          </cell>
          <cell r="AA86">
            <v>0</v>
          </cell>
          <cell r="AB86">
            <v>0</v>
          </cell>
          <cell r="AC86" t="b">
            <v>0</v>
          </cell>
          <cell r="AD86">
            <v>0</v>
          </cell>
          <cell r="AE86">
            <v>0</v>
          </cell>
        </row>
        <row r="87">
          <cell r="C87">
            <v>0</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t="b">
            <v>0</v>
          </cell>
          <cell r="Y87">
            <v>0</v>
          </cell>
          <cell r="Z87">
            <v>0</v>
          </cell>
          <cell r="AA87">
            <v>0</v>
          </cell>
          <cell r="AB87">
            <v>0</v>
          </cell>
          <cell r="AC87" t="b">
            <v>0</v>
          </cell>
          <cell r="AD87">
            <v>0</v>
          </cell>
          <cell r="AE87">
            <v>0</v>
          </cell>
        </row>
        <row r="88">
          <cell r="C88">
            <v>0</v>
          </cell>
          <cell r="D88">
            <v>0</v>
          </cell>
          <cell r="E88">
            <v>0</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cell r="U88">
            <v>0</v>
          </cell>
          <cell r="V88">
            <v>0</v>
          </cell>
          <cell r="W88">
            <v>0</v>
          </cell>
          <cell r="X88" t="b">
            <v>0</v>
          </cell>
          <cell r="Y88">
            <v>0</v>
          </cell>
          <cell r="Z88">
            <v>0</v>
          </cell>
          <cell r="AA88">
            <v>0</v>
          </cell>
          <cell r="AB88">
            <v>0</v>
          </cell>
          <cell r="AC88" t="b">
            <v>0</v>
          </cell>
          <cell r="AD88">
            <v>0</v>
          </cell>
          <cell r="AE88">
            <v>0</v>
          </cell>
        </row>
        <row r="89">
          <cell r="C89">
            <v>0</v>
          </cell>
          <cell r="D89">
            <v>0</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cell r="V89">
            <v>0</v>
          </cell>
          <cell r="W89">
            <v>0</v>
          </cell>
          <cell r="X89" t="b">
            <v>0</v>
          </cell>
          <cell r="Y89">
            <v>0</v>
          </cell>
          <cell r="Z89">
            <v>0</v>
          </cell>
          <cell r="AA89">
            <v>0</v>
          </cell>
          <cell r="AB89">
            <v>0</v>
          </cell>
          <cell r="AC89" t="b">
            <v>0</v>
          </cell>
          <cell r="AD89">
            <v>0</v>
          </cell>
          <cell r="AE89">
            <v>0</v>
          </cell>
        </row>
        <row r="90">
          <cell r="C90">
            <v>0</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t="b">
            <v>0</v>
          </cell>
          <cell r="Y90">
            <v>0</v>
          </cell>
          <cell r="Z90">
            <v>0</v>
          </cell>
          <cell r="AA90">
            <v>0</v>
          </cell>
          <cell r="AB90">
            <v>0</v>
          </cell>
          <cell r="AC90" t="b">
            <v>0</v>
          </cell>
          <cell r="AD90">
            <v>0</v>
          </cell>
          <cell r="AE90">
            <v>0</v>
          </cell>
        </row>
        <row r="91">
          <cell r="C91">
            <v>0</v>
          </cell>
          <cell r="D91">
            <v>0</v>
          </cell>
          <cell r="E91">
            <v>0</v>
          </cell>
          <cell r="F91">
            <v>0</v>
          </cell>
          <cell r="G91">
            <v>0</v>
          </cell>
          <cell r="H91">
            <v>0</v>
          </cell>
          <cell r="I91">
            <v>0</v>
          </cell>
          <cell r="J91">
            <v>0</v>
          </cell>
          <cell r="K91">
            <v>0</v>
          </cell>
          <cell r="L91">
            <v>0</v>
          </cell>
          <cell r="M91">
            <v>0</v>
          </cell>
          <cell r="N91">
            <v>0</v>
          </cell>
          <cell r="O91">
            <v>0</v>
          </cell>
          <cell r="P91">
            <v>0</v>
          </cell>
          <cell r="Q91">
            <v>0</v>
          </cell>
          <cell r="R91">
            <v>0</v>
          </cell>
          <cell r="S91">
            <v>0</v>
          </cell>
          <cell r="T91">
            <v>0</v>
          </cell>
          <cell r="U91">
            <v>0</v>
          </cell>
          <cell r="V91">
            <v>0</v>
          </cell>
          <cell r="W91">
            <v>0</v>
          </cell>
          <cell r="X91" t="b">
            <v>0</v>
          </cell>
          <cell r="Y91">
            <v>0</v>
          </cell>
          <cell r="Z91">
            <v>0</v>
          </cell>
          <cell r="AA91">
            <v>0</v>
          </cell>
          <cell r="AB91">
            <v>0</v>
          </cell>
          <cell r="AC91" t="b">
            <v>0</v>
          </cell>
          <cell r="AD91">
            <v>0</v>
          </cell>
          <cell r="AE91">
            <v>0</v>
          </cell>
        </row>
        <row r="92">
          <cell r="C92">
            <v>0</v>
          </cell>
          <cell r="D92">
            <v>0</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0</v>
          </cell>
          <cell r="AD92">
            <v>0</v>
          </cell>
          <cell r="AE92">
            <v>0</v>
          </cell>
        </row>
        <row r="93">
          <cell r="C93">
            <v>0</v>
          </cell>
          <cell r="D93">
            <v>3</v>
          </cell>
          <cell r="E93">
            <v>0</v>
          </cell>
          <cell r="F93">
            <v>0</v>
          </cell>
          <cell r="G93">
            <v>0</v>
          </cell>
          <cell r="H93">
            <v>0</v>
          </cell>
          <cell r="I93">
            <v>0</v>
          </cell>
          <cell r="J93">
            <v>0</v>
          </cell>
          <cell r="K93">
            <v>0</v>
          </cell>
          <cell r="L93">
            <v>0</v>
          </cell>
          <cell r="M93">
            <v>0</v>
          </cell>
          <cell r="N93">
            <v>0</v>
          </cell>
          <cell r="O93">
            <v>0</v>
          </cell>
          <cell r="P93">
            <v>0</v>
          </cell>
          <cell r="Q93">
            <v>0</v>
          </cell>
          <cell r="R93">
            <v>0</v>
          </cell>
          <cell r="S93">
            <v>0</v>
          </cell>
          <cell r="T93">
            <v>0</v>
          </cell>
          <cell r="U93">
            <v>0</v>
          </cell>
          <cell r="V93">
            <v>0</v>
          </cell>
          <cell r="W93">
            <v>0</v>
          </cell>
          <cell r="X93">
            <v>0</v>
          </cell>
          <cell r="Y93">
            <v>0</v>
          </cell>
          <cell r="Z93">
            <v>0</v>
          </cell>
          <cell r="AA93">
            <v>0</v>
          </cell>
          <cell r="AB93">
            <v>0</v>
          </cell>
          <cell r="AC93">
            <v>0</v>
          </cell>
          <cell r="AD93">
            <v>0</v>
          </cell>
          <cell r="AE93">
            <v>0</v>
          </cell>
        </row>
        <row r="94">
          <cell r="C94">
            <v>0</v>
          </cell>
          <cell r="D94">
            <v>0</v>
          </cell>
          <cell r="E94">
            <v>4</v>
          </cell>
          <cell r="F94">
            <v>18166.666666666668</v>
          </cell>
          <cell r="G94">
            <v>117</v>
          </cell>
          <cell r="H94">
            <v>252729.34999999998</v>
          </cell>
          <cell r="I94">
            <v>219798.2</v>
          </cell>
          <cell r="J94">
            <v>32931.149999999965</v>
          </cell>
          <cell r="K94">
            <v>5375.2</v>
          </cell>
          <cell r="L94">
            <v>5375.2</v>
          </cell>
          <cell r="M94">
            <v>0</v>
          </cell>
          <cell r="N94">
            <v>0</v>
          </cell>
          <cell r="O94">
            <v>20</v>
          </cell>
          <cell r="P94">
            <v>23.400000000000002</v>
          </cell>
          <cell r="Q94">
            <v>0</v>
          </cell>
          <cell r="R94">
            <v>0</v>
          </cell>
          <cell r="S94">
            <v>0</v>
          </cell>
          <cell r="T94">
            <v>0</v>
          </cell>
          <cell r="U94">
            <v>43.400000000000006</v>
          </cell>
          <cell r="V94">
            <v>0</v>
          </cell>
          <cell r="W94">
            <v>43.400000000000006</v>
          </cell>
          <cell r="X94">
            <v>818</v>
          </cell>
          <cell r="Y94">
            <v>1428.9606349999997</v>
          </cell>
          <cell r="Z94">
            <v>1500</v>
          </cell>
          <cell r="AA94">
            <v>1500</v>
          </cell>
          <cell r="AB94">
            <v>1500</v>
          </cell>
          <cell r="AC94">
            <v>3112</v>
          </cell>
          <cell r="AD94">
            <v>0</v>
          </cell>
          <cell r="AE94">
            <v>0</v>
          </cell>
        </row>
        <row r="95">
          <cell r="C95">
            <v>0</v>
          </cell>
          <cell r="D95">
            <v>0</v>
          </cell>
          <cell r="E95">
            <v>0</v>
          </cell>
          <cell r="F95">
            <v>0</v>
          </cell>
          <cell r="G95">
            <v>0</v>
          </cell>
          <cell r="H95">
            <v>0</v>
          </cell>
          <cell r="I95">
            <v>0</v>
          </cell>
          <cell r="J95">
            <v>0</v>
          </cell>
          <cell r="K95">
            <v>0</v>
          </cell>
          <cell r="L95">
            <v>0</v>
          </cell>
          <cell r="M95">
            <v>0</v>
          </cell>
          <cell r="N95">
            <v>0</v>
          </cell>
          <cell r="O95">
            <v>0</v>
          </cell>
          <cell r="P95">
            <v>0</v>
          </cell>
          <cell r="Q95">
            <v>0</v>
          </cell>
          <cell r="R95">
            <v>0</v>
          </cell>
          <cell r="S95">
            <v>0</v>
          </cell>
          <cell r="T95">
            <v>0</v>
          </cell>
          <cell r="U95">
            <v>0</v>
          </cell>
          <cell r="V95">
            <v>0</v>
          </cell>
          <cell r="W95">
            <v>0</v>
          </cell>
          <cell r="X95">
            <v>0</v>
          </cell>
          <cell r="Y95">
            <v>0</v>
          </cell>
          <cell r="Z95">
            <v>0</v>
          </cell>
          <cell r="AA95">
            <v>0</v>
          </cell>
          <cell r="AB95">
            <v>0</v>
          </cell>
          <cell r="AC95">
            <v>0</v>
          </cell>
          <cell r="AD95">
            <v>0</v>
          </cell>
          <cell r="AE95">
            <v>0</v>
          </cell>
        </row>
        <row r="96">
          <cell r="C96">
            <v>0</v>
          </cell>
          <cell r="D96">
            <v>0</v>
          </cell>
          <cell r="E96">
            <v>0</v>
          </cell>
          <cell r="F96">
            <v>0</v>
          </cell>
          <cell r="G96">
            <v>0</v>
          </cell>
          <cell r="H96">
            <v>0</v>
          </cell>
          <cell r="I96">
            <v>0</v>
          </cell>
          <cell r="J96">
            <v>0</v>
          </cell>
          <cell r="K96">
            <v>0</v>
          </cell>
          <cell r="L96">
            <v>0</v>
          </cell>
          <cell r="M96">
            <v>0</v>
          </cell>
          <cell r="N96">
            <v>0</v>
          </cell>
          <cell r="O96">
            <v>0</v>
          </cell>
          <cell r="P96">
            <v>0</v>
          </cell>
          <cell r="Q96">
            <v>0</v>
          </cell>
          <cell r="R96">
            <v>0</v>
          </cell>
          <cell r="S96">
            <v>0</v>
          </cell>
          <cell r="T96">
            <v>0</v>
          </cell>
          <cell r="U96">
            <v>0</v>
          </cell>
          <cell r="V96">
            <v>0</v>
          </cell>
          <cell r="W96">
            <v>0</v>
          </cell>
          <cell r="X96">
            <v>0</v>
          </cell>
          <cell r="Y96">
            <v>0</v>
          </cell>
          <cell r="Z96">
            <v>0</v>
          </cell>
          <cell r="AA96">
            <v>0</v>
          </cell>
          <cell r="AB96">
            <v>0</v>
          </cell>
          <cell r="AC96">
            <v>0</v>
          </cell>
          <cell r="AD96">
            <v>0</v>
          </cell>
          <cell r="AE96">
            <v>0</v>
          </cell>
        </row>
        <row r="97">
          <cell r="C97" t="str">
            <v>CIF</v>
          </cell>
          <cell r="D97" t="str">
            <v>Mütəxəssis</v>
          </cell>
          <cell r="E97" t="str">
            <v>Say cari ay</v>
          </cell>
          <cell r="F97" t="str">
            <v>Məbləğ cari ay</v>
          </cell>
          <cell r="G97" t="str">
            <v>Say portfel</v>
          </cell>
          <cell r="H97" t="str">
            <v>Yeni portfel</v>
          </cell>
          <cell r="I97">
            <v>0</v>
          </cell>
          <cell r="J97">
            <v>0</v>
          </cell>
          <cell r="K97" t="str">
            <v>Köhnə portfel</v>
          </cell>
          <cell r="L97">
            <v>0</v>
          </cell>
          <cell r="M97">
            <v>0</v>
          </cell>
          <cell r="N97" t="str">
            <v>PAR</v>
          </cell>
          <cell r="O97" t="str">
            <v>Bonus</v>
          </cell>
          <cell r="P97">
            <v>0</v>
          </cell>
          <cell r="Q97">
            <v>0</v>
          </cell>
          <cell r="R97">
            <v>0</v>
          </cell>
          <cell r="S97">
            <v>0</v>
          </cell>
          <cell r="T97">
            <v>0</v>
          </cell>
          <cell r="U97">
            <v>0</v>
          </cell>
          <cell r="V97">
            <v>0</v>
          </cell>
          <cell r="W97" t="str">
            <v>Net bonus</v>
          </cell>
          <cell r="X97" t="str">
            <v>Baza</v>
          </cell>
          <cell r="Y97" t="str">
            <v>Portfelin gəliri</v>
          </cell>
          <cell r="Z97" t="str">
            <v>Fakt</v>
          </cell>
          <cell r="AA97" t="str">
            <v>Təklif</v>
          </cell>
          <cell r="AB97">
            <v>0</v>
          </cell>
          <cell r="AC97" t="str">
            <v>Max limit</v>
          </cell>
          <cell r="AD97" t="str">
            <v>Hesablanmış salary</v>
          </cell>
          <cell r="AE97" t="str">
            <v>Salary-end</v>
          </cell>
        </row>
        <row r="98">
          <cell r="C98">
            <v>0</v>
          </cell>
          <cell r="D98">
            <v>0</v>
          </cell>
          <cell r="E98">
            <v>0</v>
          </cell>
          <cell r="F98">
            <v>0</v>
          </cell>
          <cell r="G98">
            <v>0</v>
          </cell>
          <cell r="H98" t="str">
            <v>Cari ay portfel</v>
          </cell>
          <cell r="I98" t="str">
            <v>Son ay portfel</v>
          </cell>
          <cell r="J98" t="str">
            <v>Artım portfel</v>
          </cell>
          <cell r="K98" t="str">
            <v>Cari ay portfel</v>
          </cell>
          <cell r="L98" t="str">
            <v>Son ay portfel</v>
          </cell>
          <cell r="M98" t="str">
            <v>Azalma portfel</v>
          </cell>
          <cell r="N98">
            <v>0</v>
          </cell>
          <cell r="O98" t="str">
            <v>Say cari ay</v>
          </cell>
          <cell r="P98" t="str">
            <v>Say portfel</v>
          </cell>
          <cell r="Q98" t="str">
            <v>Cari yeni portfel</v>
          </cell>
          <cell r="R98" t="str">
            <v>Artım yeni portfel</v>
          </cell>
          <cell r="S98" t="str">
            <v>Artım köhnə portfel</v>
          </cell>
          <cell r="T98">
            <v>0</v>
          </cell>
          <cell r="U98" t="str">
            <v>Ümumi bonus</v>
          </cell>
          <cell r="V98" t="str">
            <v>Cərimə</v>
          </cell>
          <cell r="W98">
            <v>0</v>
          </cell>
          <cell r="X98">
            <v>0</v>
          </cell>
          <cell r="Y98">
            <v>0</v>
          </cell>
          <cell r="Z98">
            <v>0</v>
          </cell>
          <cell r="AA98" t="str">
            <v>gəlir&gt;fakt/ bonus</v>
          </cell>
          <cell r="AB98" t="str">
            <v>gəlir&gt;fakt və bonus/bonus</v>
          </cell>
          <cell r="AC98">
            <v>0</v>
          </cell>
          <cell r="AD98">
            <v>0</v>
          </cell>
          <cell r="AE98" t="str">
            <v>Max limit/fakt/salary</v>
          </cell>
        </row>
        <row r="99">
          <cell r="C99" t="str">
            <v>508159</v>
          </cell>
          <cell r="D99" t="str">
            <v>Amirov Elchin Mazahir</v>
          </cell>
          <cell r="E99">
            <v>9</v>
          </cell>
          <cell r="F99">
            <v>28800</v>
          </cell>
          <cell r="G99">
            <v>82</v>
          </cell>
          <cell r="H99">
            <v>284834.20000000007</v>
          </cell>
          <cell r="I99">
            <v>280471.50999999995</v>
          </cell>
          <cell r="J99">
            <v>4362.6900000001187</v>
          </cell>
          <cell r="K99">
            <v>25196.462000000003</v>
          </cell>
          <cell r="L99">
            <v>36252.591999999997</v>
          </cell>
          <cell r="M99">
            <v>11056.129999999994</v>
          </cell>
          <cell r="N99">
            <v>2E-3</v>
          </cell>
          <cell r="O99">
            <v>90</v>
          </cell>
          <cell r="P99">
            <v>82</v>
          </cell>
          <cell r="Q99">
            <v>159.38394000000005</v>
          </cell>
          <cell r="R99">
            <v>6.5440350000001786</v>
          </cell>
          <cell r="S99">
            <v>27.640324999999986</v>
          </cell>
          <cell r="T99">
            <v>27.640324999999986</v>
          </cell>
          <cell r="U99">
            <v>365.56830000000019</v>
          </cell>
          <cell r="V99">
            <v>-14.622732000000008</v>
          </cell>
          <cell r="W99">
            <v>350.94556800000021</v>
          </cell>
          <cell r="X99">
            <v>456</v>
          </cell>
          <cell r="Y99">
            <v>3560.4275000000007</v>
          </cell>
          <cell r="Z99">
            <v>500</v>
          </cell>
          <cell r="AA99">
            <v>806.94556800000021</v>
          </cell>
          <cell r="AB99">
            <v>806.94556800000021</v>
          </cell>
          <cell r="AC99">
            <v>1789</v>
          </cell>
          <cell r="AD99">
            <v>806.94556800000021</v>
          </cell>
          <cell r="AE99">
            <v>806.94556800000021</v>
          </cell>
        </row>
        <row r="100">
          <cell r="C100">
            <v>0</v>
          </cell>
          <cell r="D100">
            <v>0</v>
          </cell>
          <cell r="E100">
            <v>0</v>
          </cell>
          <cell r="F100">
            <v>0</v>
          </cell>
          <cell r="G100">
            <v>0</v>
          </cell>
          <cell r="H100">
            <v>0</v>
          </cell>
          <cell r="I100">
            <v>0</v>
          </cell>
          <cell r="J100">
            <v>0</v>
          </cell>
          <cell r="K100">
            <v>0</v>
          </cell>
          <cell r="L100">
            <v>0</v>
          </cell>
          <cell r="M100">
            <v>0</v>
          </cell>
          <cell r="N100">
            <v>0</v>
          </cell>
          <cell r="O100">
            <v>0</v>
          </cell>
          <cell r="P100">
            <v>0</v>
          </cell>
          <cell r="Q100">
            <v>0</v>
          </cell>
          <cell r="R100">
            <v>0</v>
          </cell>
          <cell r="S100">
            <v>0</v>
          </cell>
          <cell r="T100">
            <v>0</v>
          </cell>
          <cell r="U100">
            <v>0</v>
          </cell>
          <cell r="V100">
            <v>0</v>
          </cell>
          <cell r="W100">
            <v>0</v>
          </cell>
          <cell r="X100" t="b">
            <v>0</v>
          </cell>
          <cell r="Y100">
            <v>0</v>
          </cell>
          <cell r="Z100">
            <v>700</v>
          </cell>
          <cell r="AA100">
            <v>700</v>
          </cell>
          <cell r="AB100">
            <v>700</v>
          </cell>
          <cell r="AC100" t="b">
            <v>0</v>
          </cell>
          <cell r="AD100">
            <v>700</v>
          </cell>
          <cell r="AE100">
            <v>700</v>
          </cell>
        </row>
        <row r="101">
          <cell r="C101" t="str">
            <v>056048</v>
          </cell>
          <cell r="D101" t="str">
            <v>Ahmadov Ramiq Ramazan</v>
          </cell>
          <cell r="E101">
            <v>9</v>
          </cell>
          <cell r="F101">
            <v>75300</v>
          </cell>
          <cell r="G101">
            <v>25</v>
          </cell>
          <cell r="H101">
            <v>147363.09</v>
          </cell>
          <cell r="I101">
            <v>77298.169999999969</v>
          </cell>
          <cell r="J101">
            <v>70064.920000000027</v>
          </cell>
          <cell r="K101">
            <v>0</v>
          </cell>
          <cell r="L101">
            <v>0</v>
          </cell>
          <cell r="M101">
            <v>0</v>
          </cell>
          <cell r="N101">
            <v>0</v>
          </cell>
          <cell r="O101">
            <v>90</v>
          </cell>
          <cell r="P101">
            <v>25</v>
          </cell>
          <cell r="Q101">
            <v>73.681545</v>
          </cell>
          <cell r="R101">
            <v>70.064920000000029</v>
          </cell>
          <cell r="S101">
            <v>0</v>
          </cell>
          <cell r="T101">
            <v>0</v>
          </cell>
          <cell r="U101">
            <v>258.74646500000006</v>
          </cell>
          <cell r="V101">
            <v>0</v>
          </cell>
          <cell r="W101">
            <v>258.74646500000006</v>
          </cell>
          <cell r="X101">
            <v>577</v>
          </cell>
          <cell r="Y101">
            <v>1842.0386249999999</v>
          </cell>
          <cell r="Z101">
            <v>850</v>
          </cell>
          <cell r="AA101">
            <v>835.74646500000006</v>
          </cell>
          <cell r="AB101">
            <v>850</v>
          </cell>
          <cell r="AC101">
            <v>2152</v>
          </cell>
          <cell r="AD101">
            <v>850</v>
          </cell>
          <cell r="AE101">
            <v>850</v>
          </cell>
        </row>
        <row r="102">
          <cell r="C102" t="str">
            <v>633451</v>
          </cell>
          <cell r="D102" t="str">
            <v>Abdullayev Alxan Elxan</v>
          </cell>
          <cell r="E102">
            <v>9</v>
          </cell>
          <cell r="F102">
            <v>92700</v>
          </cell>
          <cell r="G102">
            <v>27</v>
          </cell>
          <cell r="H102">
            <v>185206.14999999997</v>
          </cell>
          <cell r="I102">
            <v>108042.22</v>
          </cell>
          <cell r="J102">
            <v>77163.929999999964</v>
          </cell>
          <cell r="K102">
            <v>0</v>
          </cell>
          <cell r="L102">
            <v>0</v>
          </cell>
          <cell r="M102">
            <v>0</v>
          </cell>
          <cell r="N102">
            <v>0</v>
          </cell>
          <cell r="O102">
            <v>90</v>
          </cell>
          <cell r="P102">
            <v>27</v>
          </cell>
          <cell r="Q102">
            <v>92.60307499999999</v>
          </cell>
          <cell r="R102">
            <v>77.163929999999965</v>
          </cell>
          <cell r="S102">
            <v>0</v>
          </cell>
          <cell r="T102">
            <v>0</v>
          </cell>
          <cell r="U102">
            <v>286.76700499999993</v>
          </cell>
          <cell r="V102">
            <v>0</v>
          </cell>
          <cell r="W102">
            <v>286.76700499999993</v>
          </cell>
          <cell r="X102">
            <v>577</v>
          </cell>
          <cell r="Y102">
            <v>2315.0768749999993</v>
          </cell>
          <cell r="Z102">
            <v>850</v>
          </cell>
          <cell r="AA102">
            <v>863.76700499999993</v>
          </cell>
          <cell r="AB102">
            <v>863.76700499999993</v>
          </cell>
          <cell r="AC102">
            <v>2152</v>
          </cell>
          <cell r="AD102">
            <v>863.76700499999993</v>
          </cell>
          <cell r="AE102">
            <v>863.76700499999993</v>
          </cell>
        </row>
        <row r="103">
          <cell r="C103" t="str">
            <v>647663</v>
          </cell>
          <cell r="D103" t="str">
            <v>Mammadov Vusal Madad</v>
          </cell>
          <cell r="E103">
            <v>3</v>
          </cell>
          <cell r="F103">
            <v>4100</v>
          </cell>
          <cell r="G103">
            <v>3</v>
          </cell>
          <cell r="H103">
            <v>4100</v>
          </cell>
          <cell r="I103">
            <v>0</v>
          </cell>
          <cell r="J103">
            <v>4100</v>
          </cell>
          <cell r="K103">
            <v>0</v>
          </cell>
          <cell r="L103">
            <v>0</v>
          </cell>
          <cell r="M103">
            <v>0</v>
          </cell>
          <cell r="N103">
            <v>0</v>
          </cell>
          <cell r="O103">
            <v>30</v>
          </cell>
          <cell r="P103">
            <v>3</v>
          </cell>
          <cell r="Q103">
            <v>0</v>
          </cell>
          <cell r="R103">
            <v>0</v>
          </cell>
          <cell r="S103">
            <v>0</v>
          </cell>
          <cell r="T103">
            <v>0</v>
          </cell>
          <cell r="U103">
            <v>33</v>
          </cell>
          <cell r="V103">
            <v>0</v>
          </cell>
          <cell r="W103">
            <v>33</v>
          </cell>
          <cell r="X103">
            <v>456</v>
          </cell>
          <cell r="Y103">
            <v>51.249999999999993</v>
          </cell>
          <cell r="Z103">
            <v>800</v>
          </cell>
          <cell r="AA103">
            <v>800</v>
          </cell>
          <cell r="AB103">
            <v>800</v>
          </cell>
          <cell r="AC103">
            <v>1789</v>
          </cell>
          <cell r="AD103">
            <v>800</v>
          </cell>
          <cell r="AE103">
            <v>800</v>
          </cell>
        </row>
        <row r="104">
          <cell r="C104">
            <v>0</v>
          </cell>
          <cell r="D104">
            <v>0</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t="b">
            <v>0</v>
          </cell>
          <cell r="Y104">
            <v>0</v>
          </cell>
          <cell r="Z104">
            <v>0</v>
          </cell>
          <cell r="AA104">
            <v>0</v>
          </cell>
          <cell r="AB104">
            <v>0</v>
          </cell>
          <cell r="AC104" t="b">
            <v>0</v>
          </cell>
          <cell r="AD104">
            <v>0</v>
          </cell>
          <cell r="AE104">
            <v>0</v>
          </cell>
        </row>
        <row r="105">
          <cell r="C105">
            <v>0</v>
          </cell>
          <cell r="D105">
            <v>0</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t="b">
            <v>0</v>
          </cell>
          <cell r="Y105">
            <v>0</v>
          </cell>
          <cell r="Z105">
            <v>0</v>
          </cell>
          <cell r="AA105">
            <v>0</v>
          </cell>
          <cell r="AB105">
            <v>0</v>
          </cell>
          <cell r="AC105" t="b">
            <v>0</v>
          </cell>
          <cell r="AD105">
            <v>0</v>
          </cell>
          <cell r="AE105">
            <v>0</v>
          </cell>
        </row>
        <row r="106">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t="b">
            <v>0</v>
          </cell>
          <cell r="Y106">
            <v>0</v>
          </cell>
          <cell r="Z106">
            <v>0</v>
          </cell>
          <cell r="AA106">
            <v>0</v>
          </cell>
          <cell r="AB106">
            <v>0</v>
          </cell>
          <cell r="AC106" t="b">
            <v>0</v>
          </cell>
          <cell r="AD106">
            <v>0</v>
          </cell>
          <cell r="AE106">
            <v>0</v>
          </cell>
        </row>
        <row r="107">
          <cell r="C107">
            <v>0</v>
          </cell>
          <cell r="D107">
            <v>0</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t="b">
            <v>0</v>
          </cell>
          <cell r="Y107">
            <v>0</v>
          </cell>
          <cell r="Z107">
            <v>0</v>
          </cell>
          <cell r="AA107">
            <v>0</v>
          </cell>
          <cell r="AB107">
            <v>0</v>
          </cell>
          <cell r="AC107" t="b">
            <v>0</v>
          </cell>
          <cell r="AD107">
            <v>0</v>
          </cell>
          <cell r="AE107">
            <v>0</v>
          </cell>
        </row>
        <row r="108">
          <cell r="C108">
            <v>0</v>
          </cell>
          <cell r="D108">
            <v>0</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t="b">
            <v>0</v>
          </cell>
          <cell r="Y108">
            <v>0</v>
          </cell>
          <cell r="Z108">
            <v>0</v>
          </cell>
          <cell r="AA108">
            <v>0</v>
          </cell>
          <cell r="AB108">
            <v>0</v>
          </cell>
          <cell r="AC108" t="b">
            <v>0</v>
          </cell>
          <cell r="AD108">
            <v>0</v>
          </cell>
          <cell r="AE108">
            <v>0</v>
          </cell>
        </row>
        <row r="109">
          <cell r="C109">
            <v>0</v>
          </cell>
          <cell r="D109">
            <v>0</v>
          </cell>
          <cell r="E109">
            <v>0</v>
          </cell>
          <cell r="F109">
            <v>0</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0</v>
          </cell>
          <cell r="AA109">
            <v>0</v>
          </cell>
          <cell r="AB109">
            <v>0</v>
          </cell>
          <cell r="AC109">
            <v>0</v>
          </cell>
          <cell r="AD109">
            <v>0</v>
          </cell>
          <cell r="AE109">
            <v>0</v>
          </cell>
        </row>
        <row r="110">
          <cell r="C110">
            <v>0</v>
          </cell>
          <cell r="D110">
            <v>4</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cell r="AB110">
            <v>0</v>
          </cell>
          <cell r="AC110">
            <v>0</v>
          </cell>
          <cell r="AD110">
            <v>0</v>
          </cell>
          <cell r="AE110">
            <v>0</v>
          </cell>
        </row>
        <row r="111">
          <cell r="C111" t="str">
            <v>626785</v>
          </cell>
          <cell r="D111" t="str">
            <v>Nicat Abadov Atif</v>
          </cell>
          <cell r="E111">
            <v>7.5</v>
          </cell>
          <cell r="F111">
            <v>50225</v>
          </cell>
          <cell r="G111">
            <v>137</v>
          </cell>
          <cell r="H111">
            <v>621503.43999999994</v>
          </cell>
          <cell r="I111">
            <v>465811.89999999991</v>
          </cell>
          <cell r="J111">
            <v>155691.54000000004</v>
          </cell>
          <cell r="K111">
            <v>25196.462000000003</v>
          </cell>
          <cell r="L111">
            <v>36252.591999999997</v>
          </cell>
          <cell r="M111">
            <v>11056.129999999994</v>
          </cell>
          <cell r="N111">
            <v>2E-3</v>
          </cell>
          <cell r="O111">
            <v>37.5</v>
          </cell>
          <cell r="P111">
            <v>27.400000000000002</v>
          </cell>
          <cell r="Q111">
            <v>310.75171999999998</v>
          </cell>
          <cell r="R111">
            <v>108.98407800000003</v>
          </cell>
          <cell r="S111">
            <v>13.267355999999991</v>
          </cell>
          <cell r="T111">
            <v>13.267355999999991</v>
          </cell>
          <cell r="U111">
            <v>497.90315399999997</v>
          </cell>
          <cell r="V111">
            <v>-19.916126160000001</v>
          </cell>
          <cell r="W111">
            <v>477.98702784</v>
          </cell>
          <cell r="X111">
            <v>818</v>
          </cell>
          <cell r="Y111">
            <v>3748.0804269999999</v>
          </cell>
          <cell r="Z111">
            <v>1930</v>
          </cell>
          <cell r="AA111">
            <v>1295.9870278399999</v>
          </cell>
          <cell r="AB111">
            <v>1930</v>
          </cell>
          <cell r="AC111">
            <v>3112</v>
          </cell>
          <cell r="AD111">
            <v>0</v>
          </cell>
          <cell r="AE111">
            <v>0</v>
          </cell>
        </row>
        <row r="112">
          <cell r="C112">
            <v>0</v>
          </cell>
          <cell r="D112">
            <v>0</v>
          </cell>
          <cell r="E112">
            <v>0</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0</v>
          </cell>
          <cell r="AD112">
            <v>0</v>
          </cell>
          <cell r="AE112">
            <v>0</v>
          </cell>
        </row>
        <row r="113">
          <cell r="C113">
            <v>0</v>
          </cell>
          <cell r="D113">
            <v>0</v>
          </cell>
          <cell r="E113">
            <v>0</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cell r="AB113">
            <v>0</v>
          </cell>
          <cell r="AC113">
            <v>0</v>
          </cell>
          <cell r="AD113">
            <v>0</v>
          </cell>
          <cell r="AE113">
            <v>0</v>
          </cell>
        </row>
        <row r="114">
          <cell r="C114" t="str">
            <v>CIF</v>
          </cell>
          <cell r="D114" t="str">
            <v>Mütəxəssis</v>
          </cell>
          <cell r="E114" t="str">
            <v>Say cari ay</v>
          </cell>
          <cell r="F114" t="str">
            <v>Məbləğ cari ay</v>
          </cell>
          <cell r="G114" t="str">
            <v>Say portfel</v>
          </cell>
          <cell r="H114" t="str">
            <v>Yeni portfel</v>
          </cell>
          <cell r="I114">
            <v>0</v>
          </cell>
          <cell r="J114">
            <v>0</v>
          </cell>
          <cell r="K114" t="str">
            <v>Köhnə portfel</v>
          </cell>
          <cell r="L114">
            <v>0</v>
          </cell>
          <cell r="M114">
            <v>0</v>
          </cell>
          <cell r="N114" t="str">
            <v>PAR</v>
          </cell>
          <cell r="O114" t="str">
            <v>Bonus</v>
          </cell>
          <cell r="P114">
            <v>0</v>
          </cell>
          <cell r="Q114">
            <v>0</v>
          </cell>
          <cell r="R114">
            <v>0</v>
          </cell>
          <cell r="S114">
            <v>0</v>
          </cell>
          <cell r="T114">
            <v>0</v>
          </cell>
          <cell r="U114">
            <v>0</v>
          </cell>
          <cell r="V114">
            <v>0</v>
          </cell>
          <cell r="W114" t="str">
            <v>Net bonus</v>
          </cell>
          <cell r="X114" t="str">
            <v>Baza</v>
          </cell>
          <cell r="Y114" t="str">
            <v>Portfelin gəliri</v>
          </cell>
          <cell r="Z114" t="str">
            <v>Fakt</v>
          </cell>
          <cell r="AA114" t="str">
            <v>Təklif</v>
          </cell>
          <cell r="AB114">
            <v>0</v>
          </cell>
          <cell r="AC114" t="str">
            <v>Max limit</v>
          </cell>
          <cell r="AD114" t="str">
            <v>Hesablanmış salary</v>
          </cell>
          <cell r="AE114" t="str">
            <v>Salary-end</v>
          </cell>
        </row>
        <row r="115">
          <cell r="C115">
            <v>0</v>
          </cell>
          <cell r="D115">
            <v>0</v>
          </cell>
          <cell r="E115">
            <v>0</v>
          </cell>
          <cell r="F115">
            <v>0</v>
          </cell>
          <cell r="G115">
            <v>0</v>
          </cell>
          <cell r="H115" t="str">
            <v>Cari ay portfel</v>
          </cell>
          <cell r="I115" t="str">
            <v>Son ay portfel</v>
          </cell>
          <cell r="J115" t="str">
            <v>Artım portfel</v>
          </cell>
          <cell r="K115" t="str">
            <v>Cari ay portfel</v>
          </cell>
          <cell r="L115" t="str">
            <v>Son ay portfel</v>
          </cell>
          <cell r="M115" t="str">
            <v>Azalma portfel</v>
          </cell>
          <cell r="N115">
            <v>0</v>
          </cell>
          <cell r="O115" t="str">
            <v>Say cari ay</v>
          </cell>
          <cell r="P115" t="str">
            <v>Say portfel</v>
          </cell>
          <cell r="Q115" t="str">
            <v>Cari yeni portfel</v>
          </cell>
          <cell r="R115" t="str">
            <v>Artım yeni portfel</v>
          </cell>
          <cell r="S115" t="str">
            <v>Artım köhnə portfel</v>
          </cell>
          <cell r="T115">
            <v>0</v>
          </cell>
          <cell r="U115" t="str">
            <v>Ümumi bonus</v>
          </cell>
          <cell r="V115" t="str">
            <v>Cərimə</v>
          </cell>
          <cell r="W115">
            <v>0</v>
          </cell>
          <cell r="X115">
            <v>0</v>
          </cell>
          <cell r="Y115">
            <v>0</v>
          </cell>
          <cell r="Z115">
            <v>0</v>
          </cell>
          <cell r="AA115" t="str">
            <v>gəlir&gt;fakt/ bonus</v>
          </cell>
          <cell r="AB115" t="str">
            <v>gəlir&gt;fakt və bonus/bonus</v>
          </cell>
          <cell r="AC115">
            <v>0</v>
          </cell>
          <cell r="AD115">
            <v>0</v>
          </cell>
          <cell r="AE115" t="str">
            <v>Max limit/fakt/salary</v>
          </cell>
        </row>
        <row r="116">
          <cell r="C116">
            <v>0</v>
          </cell>
          <cell r="D116">
            <v>0</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t="b">
            <v>0</v>
          </cell>
          <cell r="Y116">
            <v>0</v>
          </cell>
          <cell r="Z116">
            <v>0</v>
          </cell>
          <cell r="AA116">
            <v>0</v>
          </cell>
          <cell r="AB116">
            <v>0</v>
          </cell>
          <cell r="AC116" t="b">
            <v>0</v>
          </cell>
          <cell r="AD116">
            <v>0</v>
          </cell>
          <cell r="AE116">
            <v>0</v>
          </cell>
        </row>
        <row r="117">
          <cell r="C117">
            <v>0</v>
          </cell>
          <cell r="D117" t="str">
            <v>Aydinov Movsum Ilyas</v>
          </cell>
          <cell r="E117">
            <v>0</v>
          </cell>
          <cell r="F117">
            <v>0</v>
          </cell>
          <cell r="G117">
            <v>43</v>
          </cell>
          <cell r="H117">
            <v>165542.51</v>
          </cell>
          <cell r="I117">
            <v>180384.94999999995</v>
          </cell>
          <cell r="J117">
            <v>-14842.439999999944</v>
          </cell>
          <cell r="K117">
            <v>0</v>
          </cell>
          <cell r="L117">
            <v>0</v>
          </cell>
          <cell r="M117">
            <v>0</v>
          </cell>
          <cell r="N117">
            <v>1.2E-2</v>
          </cell>
          <cell r="O117">
            <v>0</v>
          </cell>
          <cell r="P117">
            <v>43</v>
          </cell>
          <cell r="Q117">
            <v>82.771255000000011</v>
          </cell>
          <cell r="R117">
            <v>-14.842439999999945</v>
          </cell>
          <cell r="S117">
            <v>0</v>
          </cell>
          <cell r="T117">
            <v>0</v>
          </cell>
          <cell r="U117">
            <v>110.92881500000007</v>
          </cell>
          <cell r="V117">
            <v>-26.622915600000017</v>
          </cell>
          <cell r="W117">
            <v>84.305899400000058</v>
          </cell>
          <cell r="X117">
            <v>456</v>
          </cell>
          <cell r="Y117">
            <v>2069.281375</v>
          </cell>
          <cell r="Z117">
            <v>0</v>
          </cell>
          <cell r="AA117">
            <v>540.30589940000004</v>
          </cell>
          <cell r="AB117">
            <v>540.30589940000004</v>
          </cell>
          <cell r="AC117">
            <v>1789</v>
          </cell>
          <cell r="AD117">
            <v>540.30589940000004</v>
          </cell>
          <cell r="AE117">
            <v>540.30589940000004</v>
          </cell>
        </row>
        <row r="118">
          <cell r="C118">
            <v>0</v>
          </cell>
          <cell r="D118">
            <v>0</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t="b">
            <v>0</v>
          </cell>
          <cell r="Y118">
            <v>0</v>
          </cell>
          <cell r="Z118">
            <v>0</v>
          </cell>
          <cell r="AA118">
            <v>0</v>
          </cell>
          <cell r="AB118">
            <v>0</v>
          </cell>
          <cell r="AC118" t="b">
            <v>0</v>
          </cell>
          <cell r="AD118">
            <v>0</v>
          </cell>
          <cell r="AE118">
            <v>0</v>
          </cell>
        </row>
        <row r="119">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t="b">
            <v>0</v>
          </cell>
          <cell r="Y119">
            <v>0</v>
          </cell>
          <cell r="Z119">
            <v>0</v>
          </cell>
          <cell r="AA119">
            <v>0</v>
          </cell>
          <cell r="AB119">
            <v>0</v>
          </cell>
          <cell r="AC119" t="b">
            <v>0</v>
          </cell>
          <cell r="AD119">
            <v>0</v>
          </cell>
          <cell r="AE119">
            <v>0</v>
          </cell>
        </row>
        <row r="120">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t="b">
            <v>0</v>
          </cell>
          <cell r="Y120">
            <v>0</v>
          </cell>
          <cell r="Z120">
            <v>0</v>
          </cell>
          <cell r="AA120">
            <v>0</v>
          </cell>
          <cell r="AB120">
            <v>0</v>
          </cell>
          <cell r="AC120" t="b">
            <v>0</v>
          </cell>
          <cell r="AD120">
            <v>0</v>
          </cell>
          <cell r="AE120">
            <v>0</v>
          </cell>
        </row>
        <row r="121">
          <cell r="C121">
            <v>0</v>
          </cell>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t="b">
            <v>0</v>
          </cell>
          <cell r="Y121">
            <v>0</v>
          </cell>
          <cell r="Z121">
            <v>0</v>
          </cell>
          <cell r="AA121">
            <v>0</v>
          </cell>
          <cell r="AB121">
            <v>0</v>
          </cell>
          <cell r="AC121" t="b">
            <v>0</v>
          </cell>
          <cell r="AD121">
            <v>0</v>
          </cell>
          <cell r="AE121">
            <v>0</v>
          </cell>
        </row>
        <row r="122">
          <cell r="C122">
            <v>0</v>
          </cell>
          <cell r="D122">
            <v>0</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t="b">
            <v>0</v>
          </cell>
          <cell r="Y122">
            <v>0</v>
          </cell>
          <cell r="Z122">
            <v>0</v>
          </cell>
          <cell r="AA122">
            <v>0</v>
          </cell>
          <cell r="AB122">
            <v>0</v>
          </cell>
          <cell r="AC122" t="b">
            <v>0</v>
          </cell>
          <cell r="AD122">
            <v>0</v>
          </cell>
          <cell r="AE122">
            <v>0</v>
          </cell>
        </row>
        <row r="123">
          <cell r="C123">
            <v>0</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t="b">
            <v>0</v>
          </cell>
          <cell r="Y123">
            <v>0</v>
          </cell>
          <cell r="Z123">
            <v>0</v>
          </cell>
          <cell r="AA123">
            <v>0</v>
          </cell>
          <cell r="AB123">
            <v>0</v>
          </cell>
          <cell r="AC123" t="b">
            <v>0</v>
          </cell>
          <cell r="AD123">
            <v>0</v>
          </cell>
          <cell r="AE123">
            <v>0</v>
          </cell>
        </row>
        <row r="124">
          <cell r="C124">
            <v>0</v>
          </cell>
          <cell r="D124">
            <v>0</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t="b">
            <v>0</v>
          </cell>
          <cell r="Y124">
            <v>0</v>
          </cell>
          <cell r="Z124">
            <v>0</v>
          </cell>
          <cell r="AA124">
            <v>0</v>
          </cell>
          <cell r="AB124">
            <v>0</v>
          </cell>
          <cell r="AC124" t="b">
            <v>0</v>
          </cell>
          <cell r="AD124">
            <v>0</v>
          </cell>
          <cell r="AE124">
            <v>0</v>
          </cell>
        </row>
        <row r="125">
          <cell r="C125">
            <v>0</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t="b">
            <v>0</v>
          </cell>
          <cell r="Y125">
            <v>0</v>
          </cell>
          <cell r="Z125">
            <v>0</v>
          </cell>
          <cell r="AA125">
            <v>0</v>
          </cell>
          <cell r="AB125">
            <v>0</v>
          </cell>
          <cell r="AC125" t="b">
            <v>0</v>
          </cell>
          <cell r="AD125">
            <v>0</v>
          </cell>
          <cell r="AE125">
            <v>0</v>
          </cell>
        </row>
        <row r="126">
          <cell r="C126">
            <v>0</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0</v>
          </cell>
          <cell r="AE126">
            <v>0</v>
          </cell>
        </row>
        <row r="127">
          <cell r="C127">
            <v>0</v>
          </cell>
          <cell r="D127">
            <v>1</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v>0</v>
          </cell>
          <cell r="Z127">
            <v>0</v>
          </cell>
          <cell r="AA127">
            <v>0</v>
          </cell>
          <cell r="AB127">
            <v>0</v>
          </cell>
          <cell r="AC127">
            <v>0</v>
          </cell>
          <cell r="AD127">
            <v>0</v>
          </cell>
          <cell r="AE127">
            <v>0</v>
          </cell>
        </row>
        <row r="128">
          <cell r="C128">
            <v>0</v>
          </cell>
          <cell r="D128">
            <v>0</v>
          </cell>
          <cell r="E128">
            <v>0</v>
          </cell>
          <cell r="F128">
            <v>0</v>
          </cell>
          <cell r="G128">
            <v>43</v>
          </cell>
          <cell r="H128">
            <v>165542.51</v>
          </cell>
          <cell r="I128">
            <v>180384.94999999995</v>
          </cell>
          <cell r="J128">
            <v>-14842.439999999944</v>
          </cell>
          <cell r="K128">
            <v>0</v>
          </cell>
          <cell r="L128">
            <v>0</v>
          </cell>
          <cell r="M128">
            <v>0</v>
          </cell>
          <cell r="N128">
            <v>9.0000000000000011E-3</v>
          </cell>
          <cell r="O128">
            <v>0</v>
          </cell>
          <cell r="P128">
            <v>8.6</v>
          </cell>
          <cell r="Q128">
            <v>0</v>
          </cell>
          <cell r="R128">
            <v>0</v>
          </cell>
          <cell r="S128">
            <v>0</v>
          </cell>
          <cell r="T128">
            <v>0</v>
          </cell>
          <cell r="U128">
            <v>8.6</v>
          </cell>
          <cell r="V128">
            <v>-1.548</v>
          </cell>
          <cell r="W128">
            <v>7.0519999999999996</v>
          </cell>
          <cell r="X128">
            <v>818</v>
          </cell>
          <cell r="Y128">
            <v>1528.9754756</v>
          </cell>
          <cell r="Z128">
            <v>1500</v>
          </cell>
          <cell r="AA128">
            <v>825.05200000000002</v>
          </cell>
          <cell r="AB128">
            <v>1500</v>
          </cell>
          <cell r="AC128">
            <v>3112</v>
          </cell>
          <cell r="AD128">
            <v>0</v>
          </cell>
          <cell r="AE128">
            <v>0</v>
          </cell>
        </row>
        <row r="129">
          <cell r="C129">
            <v>0</v>
          </cell>
          <cell r="D129">
            <v>0</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cell r="S129">
            <v>0</v>
          </cell>
          <cell r="T129">
            <v>0</v>
          </cell>
          <cell r="U129">
            <v>0</v>
          </cell>
          <cell r="V129">
            <v>0</v>
          </cell>
          <cell r="W129">
            <v>0</v>
          </cell>
          <cell r="X129">
            <v>0</v>
          </cell>
          <cell r="Y129">
            <v>0</v>
          </cell>
          <cell r="Z129">
            <v>0</v>
          </cell>
          <cell r="AA129">
            <v>0</v>
          </cell>
          <cell r="AB129">
            <v>0</v>
          </cell>
          <cell r="AC129">
            <v>0</v>
          </cell>
          <cell r="AD129">
            <v>0</v>
          </cell>
          <cell r="AE129">
            <v>0</v>
          </cell>
        </row>
        <row r="130">
          <cell r="C130">
            <v>0</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cell r="AB130">
            <v>0</v>
          </cell>
          <cell r="AC130">
            <v>0</v>
          </cell>
          <cell r="AD130">
            <v>0</v>
          </cell>
          <cell r="AE130">
            <v>0</v>
          </cell>
        </row>
        <row r="131">
          <cell r="C131" t="str">
            <v>CIF</v>
          </cell>
          <cell r="D131" t="str">
            <v>Mütəxəssis</v>
          </cell>
          <cell r="E131" t="str">
            <v>Say cari ay</v>
          </cell>
          <cell r="F131" t="str">
            <v>Məbləğ cari ay</v>
          </cell>
          <cell r="G131" t="str">
            <v>Say portfel</v>
          </cell>
          <cell r="H131" t="str">
            <v>Yeni portfel</v>
          </cell>
          <cell r="I131">
            <v>0</v>
          </cell>
          <cell r="J131">
            <v>0</v>
          </cell>
          <cell r="K131" t="str">
            <v>Köhnə portfel</v>
          </cell>
          <cell r="L131">
            <v>0</v>
          </cell>
          <cell r="M131">
            <v>0</v>
          </cell>
          <cell r="N131" t="str">
            <v>PAR</v>
          </cell>
          <cell r="O131" t="str">
            <v>Bonus</v>
          </cell>
          <cell r="P131">
            <v>0</v>
          </cell>
          <cell r="Q131">
            <v>0</v>
          </cell>
          <cell r="R131">
            <v>0</v>
          </cell>
          <cell r="S131">
            <v>0</v>
          </cell>
          <cell r="T131">
            <v>0</v>
          </cell>
          <cell r="U131">
            <v>0</v>
          </cell>
          <cell r="V131">
            <v>0</v>
          </cell>
          <cell r="W131" t="str">
            <v>Net bonus</v>
          </cell>
          <cell r="X131" t="str">
            <v>Baza</v>
          </cell>
          <cell r="Y131" t="str">
            <v>Portfelin gəliri</v>
          </cell>
          <cell r="Z131" t="str">
            <v>Fakt</v>
          </cell>
          <cell r="AA131" t="str">
            <v>Təklif</v>
          </cell>
          <cell r="AB131">
            <v>0</v>
          </cell>
          <cell r="AC131" t="str">
            <v>Max limit</v>
          </cell>
          <cell r="AD131" t="str">
            <v>Hesablanmış salary</v>
          </cell>
          <cell r="AE131" t="str">
            <v>Salary-end</v>
          </cell>
        </row>
        <row r="132">
          <cell r="C132">
            <v>0</v>
          </cell>
          <cell r="D132">
            <v>0</v>
          </cell>
          <cell r="E132">
            <v>0</v>
          </cell>
          <cell r="F132">
            <v>0</v>
          </cell>
          <cell r="G132">
            <v>0</v>
          </cell>
          <cell r="H132" t="str">
            <v>Cari ay portfel</v>
          </cell>
          <cell r="I132" t="str">
            <v>Son ay portfel</v>
          </cell>
          <cell r="J132" t="str">
            <v>Artım portfel</v>
          </cell>
          <cell r="K132" t="str">
            <v>Cari ay portfel</v>
          </cell>
          <cell r="L132" t="str">
            <v>Son ay portfel</v>
          </cell>
          <cell r="M132" t="str">
            <v>Azalma portfel</v>
          </cell>
          <cell r="N132">
            <v>0</v>
          </cell>
          <cell r="O132" t="str">
            <v>Say cari ay</v>
          </cell>
          <cell r="P132" t="str">
            <v>Say portfel</v>
          </cell>
          <cell r="Q132" t="str">
            <v>Cari yeni portfel</v>
          </cell>
          <cell r="R132" t="str">
            <v>Artım yeni portfel</v>
          </cell>
          <cell r="S132" t="str">
            <v>Artım köhnə portfel</v>
          </cell>
          <cell r="T132">
            <v>0</v>
          </cell>
          <cell r="U132" t="str">
            <v>Ümumi bonus</v>
          </cell>
          <cell r="V132" t="str">
            <v>Cərimə</v>
          </cell>
          <cell r="W132">
            <v>0</v>
          </cell>
          <cell r="X132">
            <v>0</v>
          </cell>
          <cell r="Y132">
            <v>0</v>
          </cell>
          <cell r="Z132">
            <v>0</v>
          </cell>
          <cell r="AA132" t="str">
            <v>gəlir&gt;fakt/ bonus</v>
          </cell>
          <cell r="AB132" t="str">
            <v>gəlir&gt;fakt və bonus/bonus</v>
          </cell>
          <cell r="AC132">
            <v>0</v>
          </cell>
          <cell r="AD132">
            <v>0</v>
          </cell>
          <cell r="AE132" t="str">
            <v>Max limit/fakt/salary</v>
          </cell>
        </row>
        <row r="133">
          <cell r="C133" t="str">
            <v>295227</v>
          </cell>
          <cell r="D133" t="str">
            <v>Hasanov Elsad Ayaz</v>
          </cell>
          <cell r="E133">
            <v>15</v>
          </cell>
          <cell r="F133">
            <v>144500</v>
          </cell>
          <cell r="G133">
            <v>103</v>
          </cell>
          <cell r="H133">
            <v>524197.90999999992</v>
          </cell>
          <cell r="I133">
            <v>412062.86999999994</v>
          </cell>
          <cell r="J133">
            <v>112135.03999999998</v>
          </cell>
          <cell r="K133">
            <v>1455.47</v>
          </cell>
          <cell r="L133">
            <v>28369.372000000003</v>
          </cell>
          <cell r="M133">
            <v>26913.902000000002</v>
          </cell>
          <cell r="N133">
            <v>4.0000000000000001E-3</v>
          </cell>
          <cell r="O133">
            <v>200</v>
          </cell>
          <cell r="P133">
            <v>103</v>
          </cell>
          <cell r="Q133">
            <v>334.19790999999992</v>
          </cell>
          <cell r="R133">
            <v>280.33759999999995</v>
          </cell>
          <cell r="S133">
            <v>67.284755000000004</v>
          </cell>
          <cell r="T133">
            <v>67.284755000000004</v>
          </cell>
          <cell r="U133">
            <v>984.82026499999984</v>
          </cell>
          <cell r="V133">
            <v>-78.785621199999994</v>
          </cell>
          <cell r="W133">
            <v>906.0346437999998</v>
          </cell>
          <cell r="X133">
            <v>456</v>
          </cell>
          <cell r="Y133">
            <v>6552.4738749999988</v>
          </cell>
          <cell r="Z133">
            <v>603</v>
          </cell>
          <cell r="AA133">
            <v>1362.0346437999997</v>
          </cell>
          <cell r="AB133">
            <v>1362.0346437999997</v>
          </cell>
          <cell r="AC133">
            <v>1789</v>
          </cell>
          <cell r="AD133">
            <v>1362.0346437999997</v>
          </cell>
          <cell r="AE133">
            <v>1362.0346437999997</v>
          </cell>
        </row>
        <row r="134">
          <cell r="C134" t="str">
            <v>614420</v>
          </cell>
          <cell r="D134" t="str">
            <v>Qurbanov Emil Vaqif</v>
          </cell>
          <cell r="E134">
            <v>8</v>
          </cell>
          <cell r="F134">
            <v>19500</v>
          </cell>
          <cell r="G134">
            <v>46</v>
          </cell>
          <cell r="H134">
            <v>125877.76000000001</v>
          </cell>
          <cell r="I134">
            <v>112006.09000000001</v>
          </cell>
          <cell r="J134">
            <v>13871.669999999998</v>
          </cell>
          <cell r="K134">
            <v>0</v>
          </cell>
          <cell r="L134">
            <v>0</v>
          </cell>
          <cell r="M134">
            <v>0</v>
          </cell>
          <cell r="N134">
            <v>0</v>
          </cell>
          <cell r="O134">
            <v>80</v>
          </cell>
          <cell r="P134">
            <v>46</v>
          </cell>
          <cell r="Q134">
            <v>62.938880000000005</v>
          </cell>
          <cell r="R134">
            <v>13.871669999999998</v>
          </cell>
          <cell r="S134">
            <v>0</v>
          </cell>
          <cell r="T134">
            <v>0</v>
          </cell>
          <cell r="U134">
            <v>202.81055000000001</v>
          </cell>
          <cell r="V134">
            <v>0</v>
          </cell>
          <cell r="W134">
            <v>202.81055000000001</v>
          </cell>
          <cell r="X134">
            <v>456</v>
          </cell>
          <cell r="Y134">
            <v>1573.472</v>
          </cell>
          <cell r="Z134">
            <v>725</v>
          </cell>
          <cell r="AA134">
            <v>658.81055000000003</v>
          </cell>
          <cell r="AB134">
            <v>725</v>
          </cell>
          <cell r="AC134">
            <v>1789</v>
          </cell>
          <cell r="AD134">
            <v>725</v>
          </cell>
          <cell r="AE134">
            <v>725</v>
          </cell>
        </row>
        <row r="135">
          <cell r="C135" t="str">
            <v>577286</v>
          </cell>
          <cell r="D135" t="str">
            <v>Karimov Heydar Fariz</v>
          </cell>
          <cell r="E135">
            <v>7</v>
          </cell>
          <cell r="F135">
            <v>24700</v>
          </cell>
          <cell r="G135">
            <v>39</v>
          </cell>
          <cell r="H135">
            <v>90532.96</v>
          </cell>
          <cell r="I135">
            <v>70425.350000000006</v>
          </cell>
          <cell r="J135">
            <v>20107.61</v>
          </cell>
          <cell r="K135">
            <v>0</v>
          </cell>
          <cell r="L135">
            <v>0</v>
          </cell>
          <cell r="M135">
            <v>0</v>
          </cell>
          <cell r="N135">
            <v>0</v>
          </cell>
          <cell r="O135">
            <v>70</v>
          </cell>
          <cell r="P135">
            <v>39</v>
          </cell>
          <cell r="Q135">
            <v>45.266480000000001</v>
          </cell>
          <cell r="R135">
            <v>20.107610000000001</v>
          </cell>
          <cell r="S135">
            <v>0</v>
          </cell>
          <cell r="T135">
            <v>0</v>
          </cell>
          <cell r="U135">
            <v>174.37409</v>
          </cell>
          <cell r="V135">
            <v>0</v>
          </cell>
          <cell r="W135">
            <v>174.37409</v>
          </cell>
          <cell r="X135">
            <v>336</v>
          </cell>
          <cell r="Y135">
            <v>1131.662</v>
          </cell>
          <cell r="Z135">
            <v>577</v>
          </cell>
          <cell r="AA135">
            <v>510.37409000000002</v>
          </cell>
          <cell r="AB135">
            <v>577</v>
          </cell>
          <cell r="AC135">
            <v>1425</v>
          </cell>
          <cell r="AD135">
            <v>577</v>
          </cell>
          <cell r="AE135">
            <v>577</v>
          </cell>
        </row>
        <row r="136">
          <cell r="C136" t="str">
            <v>612894</v>
          </cell>
          <cell r="D136" t="str">
            <v>Qarayev Elsan Elsad</v>
          </cell>
          <cell r="E136">
            <v>4</v>
          </cell>
          <cell r="F136">
            <v>29500</v>
          </cell>
          <cell r="G136">
            <v>48</v>
          </cell>
          <cell r="H136">
            <v>254076.35</v>
          </cell>
          <cell r="I136">
            <v>249256.84000000003</v>
          </cell>
          <cell r="J136">
            <v>4819.5099999999802</v>
          </cell>
          <cell r="K136">
            <v>0</v>
          </cell>
          <cell r="L136">
            <v>0</v>
          </cell>
          <cell r="M136">
            <v>0</v>
          </cell>
          <cell r="N136">
            <v>0</v>
          </cell>
          <cell r="O136">
            <v>40</v>
          </cell>
          <cell r="P136">
            <v>48</v>
          </cell>
          <cell r="Q136">
            <v>137.85344499999999</v>
          </cell>
          <cell r="R136">
            <v>7.2292649999999705</v>
          </cell>
          <cell r="S136">
            <v>0</v>
          </cell>
          <cell r="T136">
            <v>0</v>
          </cell>
          <cell r="U136">
            <v>233.08270999999996</v>
          </cell>
          <cell r="V136">
            <v>0</v>
          </cell>
          <cell r="W136">
            <v>233.08270999999996</v>
          </cell>
          <cell r="X136">
            <v>456</v>
          </cell>
          <cell r="Y136">
            <v>3175.9543749999998</v>
          </cell>
          <cell r="Z136">
            <v>723</v>
          </cell>
          <cell r="AA136">
            <v>689.08270999999991</v>
          </cell>
          <cell r="AB136">
            <v>723</v>
          </cell>
          <cell r="AC136">
            <v>1789</v>
          </cell>
          <cell r="AD136">
            <v>723</v>
          </cell>
          <cell r="AE136">
            <v>723</v>
          </cell>
        </row>
        <row r="137">
          <cell r="C137" t="str">
            <v>613581</v>
          </cell>
          <cell r="D137" t="str">
            <v>Babirov Rauf Vaqif</v>
          </cell>
          <cell r="E137">
            <v>11</v>
          </cell>
          <cell r="F137">
            <v>44100</v>
          </cell>
          <cell r="G137">
            <v>58</v>
          </cell>
          <cell r="H137">
            <v>235258.29000000004</v>
          </cell>
          <cell r="I137">
            <v>205807.41999999998</v>
          </cell>
          <cell r="J137">
            <v>29450.870000000054</v>
          </cell>
          <cell r="K137">
            <v>0</v>
          </cell>
          <cell r="L137">
            <v>0</v>
          </cell>
          <cell r="M137">
            <v>0</v>
          </cell>
          <cell r="N137">
            <v>0</v>
          </cell>
          <cell r="O137">
            <v>120</v>
          </cell>
          <cell r="P137">
            <v>58</v>
          </cell>
          <cell r="Q137">
            <v>124.68080300000003</v>
          </cell>
          <cell r="R137">
            <v>44.176305000000085</v>
          </cell>
          <cell r="S137">
            <v>0</v>
          </cell>
          <cell r="T137">
            <v>0</v>
          </cell>
          <cell r="U137">
            <v>346.8571080000001</v>
          </cell>
          <cell r="V137">
            <v>0</v>
          </cell>
          <cell r="W137">
            <v>346.8571080000001</v>
          </cell>
          <cell r="X137">
            <v>336</v>
          </cell>
          <cell r="Y137">
            <v>2940.7286250000002</v>
          </cell>
          <cell r="Z137">
            <v>336</v>
          </cell>
          <cell r="AA137">
            <v>682.85710800000015</v>
          </cell>
          <cell r="AB137">
            <v>682.85710800000015</v>
          </cell>
          <cell r="AC137">
            <v>1425</v>
          </cell>
          <cell r="AD137">
            <v>682.85710800000015</v>
          </cell>
          <cell r="AE137">
            <v>682.85710800000015</v>
          </cell>
        </row>
        <row r="138">
          <cell r="C138" t="str">
            <v>622999</v>
          </cell>
          <cell r="D138" t="str">
            <v>Mahmudlu Ayxan Yusif</v>
          </cell>
          <cell r="E138">
            <v>4</v>
          </cell>
          <cell r="F138">
            <v>10700</v>
          </cell>
          <cell r="G138">
            <v>33</v>
          </cell>
          <cell r="H138">
            <v>146064.47999999998</v>
          </cell>
          <cell r="I138">
            <v>142869.87000000002</v>
          </cell>
          <cell r="J138">
            <v>3194.6099999999569</v>
          </cell>
          <cell r="K138">
            <v>0</v>
          </cell>
          <cell r="L138">
            <v>0</v>
          </cell>
          <cell r="M138">
            <v>0</v>
          </cell>
          <cell r="N138">
            <v>0</v>
          </cell>
          <cell r="O138">
            <v>40</v>
          </cell>
          <cell r="P138">
            <v>33</v>
          </cell>
          <cell r="Q138">
            <v>73.032239999999987</v>
          </cell>
          <cell r="R138">
            <v>3.1946099999999569</v>
          </cell>
          <cell r="S138">
            <v>0</v>
          </cell>
          <cell r="T138">
            <v>0</v>
          </cell>
          <cell r="U138">
            <v>149.22684999999996</v>
          </cell>
          <cell r="V138">
            <v>0</v>
          </cell>
          <cell r="W138">
            <v>149.22684999999996</v>
          </cell>
          <cell r="X138">
            <v>456</v>
          </cell>
          <cell r="Y138">
            <v>1825.8059999999996</v>
          </cell>
          <cell r="Z138">
            <v>456</v>
          </cell>
          <cell r="AA138">
            <v>605.22685000000001</v>
          </cell>
          <cell r="AB138">
            <v>605.22685000000001</v>
          </cell>
          <cell r="AC138">
            <v>1789</v>
          </cell>
          <cell r="AD138">
            <v>605.22685000000001</v>
          </cell>
          <cell r="AE138">
            <v>605.22685000000001</v>
          </cell>
        </row>
        <row r="139">
          <cell r="C139" t="str">
            <v>625440</v>
          </cell>
          <cell r="D139" t="str">
            <v>Basirov Sadi Inqlab</v>
          </cell>
          <cell r="E139">
            <v>4</v>
          </cell>
          <cell r="F139">
            <v>62000</v>
          </cell>
          <cell r="G139">
            <v>20</v>
          </cell>
          <cell r="H139">
            <v>167906.49000000002</v>
          </cell>
          <cell r="I139">
            <v>111475.4</v>
          </cell>
          <cell r="J139">
            <v>56431.090000000026</v>
          </cell>
          <cell r="K139">
            <v>0</v>
          </cell>
          <cell r="L139">
            <v>0</v>
          </cell>
          <cell r="M139">
            <v>0</v>
          </cell>
          <cell r="N139">
            <v>0</v>
          </cell>
          <cell r="O139">
            <v>40</v>
          </cell>
          <cell r="P139">
            <v>20</v>
          </cell>
          <cell r="Q139">
            <v>83.95324500000001</v>
          </cell>
          <cell r="R139">
            <v>56.431090000000026</v>
          </cell>
          <cell r="S139">
            <v>0</v>
          </cell>
          <cell r="T139">
            <v>0</v>
          </cell>
          <cell r="U139">
            <v>200.38433500000002</v>
          </cell>
          <cell r="V139">
            <v>0</v>
          </cell>
          <cell r="W139">
            <v>200.38433500000002</v>
          </cell>
          <cell r="X139">
            <v>456</v>
          </cell>
          <cell r="Y139">
            <v>2098.8311250000002</v>
          </cell>
          <cell r="Z139">
            <v>456</v>
          </cell>
          <cell r="AA139">
            <v>656.38433499999996</v>
          </cell>
          <cell r="AB139">
            <v>656.38433499999996</v>
          </cell>
          <cell r="AC139">
            <v>1789</v>
          </cell>
          <cell r="AD139">
            <v>656.38433499999996</v>
          </cell>
          <cell r="AE139">
            <v>656.38433499999996</v>
          </cell>
        </row>
        <row r="140">
          <cell r="C140" t="str">
            <v>625560</v>
          </cell>
          <cell r="D140" t="str">
            <v>Quliyev Tural Aliyar</v>
          </cell>
          <cell r="E140">
            <v>8</v>
          </cell>
          <cell r="F140">
            <v>28700</v>
          </cell>
          <cell r="G140">
            <v>36</v>
          </cell>
          <cell r="H140">
            <v>101170.02000000002</v>
          </cell>
          <cell r="I140">
            <v>77184.649999999994</v>
          </cell>
          <cell r="J140">
            <v>23985.370000000024</v>
          </cell>
          <cell r="K140">
            <v>0</v>
          </cell>
          <cell r="L140">
            <v>0</v>
          </cell>
          <cell r="M140">
            <v>0</v>
          </cell>
          <cell r="N140">
            <v>0</v>
          </cell>
          <cell r="O140">
            <v>80</v>
          </cell>
          <cell r="P140">
            <v>36</v>
          </cell>
          <cell r="Q140">
            <v>50.585010000000011</v>
          </cell>
          <cell r="R140">
            <v>23.985370000000025</v>
          </cell>
          <cell r="S140">
            <v>0</v>
          </cell>
          <cell r="T140">
            <v>0</v>
          </cell>
          <cell r="U140">
            <v>190.57038000000003</v>
          </cell>
          <cell r="V140">
            <v>0</v>
          </cell>
          <cell r="W140">
            <v>190.57038000000003</v>
          </cell>
          <cell r="X140">
            <v>456</v>
          </cell>
          <cell r="Y140">
            <v>1264.6252500000001</v>
          </cell>
          <cell r="Z140">
            <v>456</v>
          </cell>
          <cell r="AA140">
            <v>646.57038</v>
          </cell>
          <cell r="AB140">
            <v>646.57038</v>
          </cell>
          <cell r="AC140">
            <v>1789</v>
          </cell>
          <cell r="AD140">
            <v>646.57038</v>
          </cell>
          <cell r="AE140">
            <v>646.57038</v>
          </cell>
        </row>
        <row r="141">
          <cell r="C141" t="str">
            <v>342152</v>
          </cell>
          <cell r="D141" t="str">
            <v>Huseynli Cavidan Yasar</v>
          </cell>
          <cell r="E141">
            <v>7</v>
          </cell>
          <cell r="F141">
            <v>45000</v>
          </cell>
          <cell r="G141">
            <v>7</v>
          </cell>
          <cell r="H141">
            <v>45000</v>
          </cell>
          <cell r="I141">
            <v>0</v>
          </cell>
          <cell r="J141">
            <v>45000</v>
          </cell>
          <cell r="K141">
            <v>0</v>
          </cell>
          <cell r="L141">
            <v>0</v>
          </cell>
          <cell r="M141">
            <v>0</v>
          </cell>
          <cell r="N141">
            <v>0</v>
          </cell>
          <cell r="O141">
            <v>70</v>
          </cell>
          <cell r="P141">
            <v>7</v>
          </cell>
          <cell r="Q141">
            <v>0</v>
          </cell>
          <cell r="R141">
            <v>0</v>
          </cell>
          <cell r="S141">
            <v>0</v>
          </cell>
          <cell r="T141">
            <v>0</v>
          </cell>
          <cell r="U141">
            <v>77</v>
          </cell>
          <cell r="V141">
            <v>0</v>
          </cell>
          <cell r="W141">
            <v>77</v>
          </cell>
          <cell r="X141">
            <v>336</v>
          </cell>
          <cell r="Y141">
            <v>562.5</v>
          </cell>
          <cell r="Z141">
            <v>336</v>
          </cell>
          <cell r="AA141">
            <v>413</v>
          </cell>
          <cell r="AB141">
            <v>413</v>
          </cell>
          <cell r="AC141">
            <v>1425</v>
          </cell>
          <cell r="AD141">
            <v>413</v>
          </cell>
          <cell r="AE141">
            <v>413</v>
          </cell>
        </row>
        <row r="142">
          <cell r="C142">
            <v>0</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0</v>
          </cell>
        </row>
        <row r="143">
          <cell r="C143">
            <v>0</v>
          </cell>
          <cell r="D143">
            <v>9</v>
          </cell>
          <cell r="E143">
            <v>0</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cell r="AD143">
            <v>0</v>
          </cell>
          <cell r="AE143">
            <v>0</v>
          </cell>
        </row>
        <row r="144">
          <cell r="C144" t="str">
            <v>552066</v>
          </cell>
          <cell r="D144" t="str">
            <v>Məmmədov Razi Əli</v>
          </cell>
          <cell r="E144">
            <v>7.5555555555555554</v>
          </cell>
          <cell r="F144">
            <v>45411.111111111109</v>
          </cell>
          <cell r="G144">
            <v>390</v>
          </cell>
          <cell r="H144">
            <v>1690084.26</v>
          </cell>
          <cell r="I144">
            <v>1381088.4899999998</v>
          </cell>
          <cell r="J144">
            <v>308995.77000000025</v>
          </cell>
          <cell r="K144">
            <v>1455.47</v>
          </cell>
          <cell r="L144">
            <v>28369.372000000003</v>
          </cell>
          <cell r="M144">
            <v>26913.902000000002</v>
          </cell>
          <cell r="N144">
            <v>2E-3</v>
          </cell>
          <cell r="O144">
            <v>37.777777777777779</v>
          </cell>
          <cell r="P144">
            <v>78</v>
          </cell>
          <cell r="Q144">
            <v>943.05898200000001</v>
          </cell>
          <cell r="R144">
            <v>308.99577000000028</v>
          </cell>
          <cell r="S144">
            <v>32.296682400000002</v>
          </cell>
          <cell r="T144">
            <v>32.296682400000002</v>
          </cell>
          <cell r="U144">
            <v>1400.1292121777781</v>
          </cell>
          <cell r="V144">
            <v>-56.005168487111121</v>
          </cell>
          <cell r="W144">
            <v>1344.1240436906669</v>
          </cell>
          <cell r="X144">
            <v>818</v>
          </cell>
          <cell r="Y144">
            <v>14734.979933199997</v>
          </cell>
          <cell r="Z144">
            <v>2200</v>
          </cell>
          <cell r="AA144">
            <v>2162.1240436906669</v>
          </cell>
          <cell r="AB144">
            <v>2200</v>
          </cell>
          <cell r="AC144">
            <v>3112</v>
          </cell>
          <cell r="AD144">
            <v>0</v>
          </cell>
          <cell r="AE144">
            <v>0</v>
          </cell>
        </row>
        <row r="145">
          <cell r="C145">
            <v>0</v>
          </cell>
          <cell r="D145">
            <v>0</v>
          </cell>
          <cell r="E145">
            <v>0</v>
          </cell>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cell r="AE145">
            <v>0</v>
          </cell>
        </row>
        <row r="146">
          <cell r="C146">
            <v>0</v>
          </cell>
          <cell r="D146">
            <v>0</v>
          </cell>
          <cell r="E146">
            <v>0</v>
          </cell>
          <cell r="F146">
            <v>0</v>
          </cell>
          <cell r="G146">
            <v>0</v>
          </cell>
          <cell r="H146">
            <v>0</v>
          </cell>
          <cell r="I146">
            <v>0</v>
          </cell>
          <cell r="J146">
            <v>0</v>
          </cell>
          <cell r="K146">
            <v>0</v>
          </cell>
          <cell r="L146">
            <v>0</v>
          </cell>
          <cell r="M146">
            <v>0</v>
          </cell>
          <cell r="N146">
            <v>0</v>
          </cell>
          <cell r="O146">
            <v>0</v>
          </cell>
          <cell r="P146">
            <v>0</v>
          </cell>
          <cell r="Q146">
            <v>0</v>
          </cell>
          <cell r="R146">
            <v>0</v>
          </cell>
          <cell r="S146">
            <v>0</v>
          </cell>
          <cell r="T146">
            <v>0</v>
          </cell>
          <cell r="U146">
            <v>0</v>
          </cell>
          <cell r="V146">
            <v>0</v>
          </cell>
          <cell r="W146">
            <v>0</v>
          </cell>
          <cell r="X146">
            <v>0</v>
          </cell>
          <cell r="Y146">
            <v>0</v>
          </cell>
          <cell r="Z146">
            <v>0</v>
          </cell>
          <cell r="AA146">
            <v>0</v>
          </cell>
          <cell r="AB146">
            <v>0</v>
          </cell>
          <cell r="AC146">
            <v>0</v>
          </cell>
          <cell r="AD146">
            <v>0</v>
          </cell>
          <cell r="AE146">
            <v>0</v>
          </cell>
        </row>
        <row r="147">
          <cell r="C147" t="str">
            <v>CIF</v>
          </cell>
          <cell r="D147" t="str">
            <v>Mütəxəssis</v>
          </cell>
          <cell r="E147" t="str">
            <v>Say cari ay</v>
          </cell>
          <cell r="F147" t="str">
            <v>Məbləğ cari ay</v>
          </cell>
          <cell r="G147" t="str">
            <v>Say portfel</v>
          </cell>
          <cell r="H147" t="str">
            <v>Yeni portfel</v>
          </cell>
          <cell r="I147">
            <v>0</v>
          </cell>
          <cell r="J147">
            <v>0</v>
          </cell>
          <cell r="K147" t="str">
            <v>Köhnə portfel</v>
          </cell>
          <cell r="L147">
            <v>0</v>
          </cell>
          <cell r="M147">
            <v>0</v>
          </cell>
          <cell r="N147" t="str">
            <v>PAR</v>
          </cell>
          <cell r="O147" t="str">
            <v>Bonus</v>
          </cell>
          <cell r="P147">
            <v>0</v>
          </cell>
          <cell r="Q147">
            <v>0</v>
          </cell>
          <cell r="R147">
            <v>0</v>
          </cell>
          <cell r="S147">
            <v>0</v>
          </cell>
          <cell r="T147">
            <v>0</v>
          </cell>
          <cell r="U147">
            <v>0</v>
          </cell>
          <cell r="V147">
            <v>0</v>
          </cell>
          <cell r="W147" t="str">
            <v>Net bonus</v>
          </cell>
          <cell r="X147" t="str">
            <v>Baza</v>
          </cell>
          <cell r="Y147" t="str">
            <v>Portfelin gəliri</v>
          </cell>
          <cell r="Z147" t="str">
            <v>Fakt</v>
          </cell>
          <cell r="AA147" t="str">
            <v>Təklif</v>
          </cell>
          <cell r="AB147">
            <v>0</v>
          </cell>
          <cell r="AC147" t="str">
            <v>Max limit</v>
          </cell>
          <cell r="AD147" t="str">
            <v>Hesablanmış salary</v>
          </cell>
          <cell r="AE147" t="str">
            <v>Salary-end</v>
          </cell>
        </row>
        <row r="148">
          <cell r="C148">
            <v>0</v>
          </cell>
          <cell r="D148">
            <v>0</v>
          </cell>
          <cell r="E148">
            <v>0</v>
          </cell>
          <cell r="F148">
            <v>0</v>
          </cell>
          <cell r="G148">
            <v>0</v>
          </cell>
          <cell r="H148" t="str">
            <v>Cari ay portfel</v>
          </cell>
          <cell r="I148" t="str">
            <v>Son ay portfel</v>
          </cell>
          <cell r="J148" t="str">
            <v>Artım portfel</v>
          </cell>
          <cell r="K148" t="str">
            <v>Cari ay portfel</v>
          </cell>
          <cell r="L148" t="str">
            <v>Son ay portfel</v>
          </cell>
          <cell r="M148" t="str">
            <v>Azalma portfel</v>
          </cell>
          <cell r="N148">
            <v>0</v>
          </cell>
          <cell r="O148" t="str">
            <v>Say cari ay</v>
          </cell>
          <cell r="P148" t="str">
            <v>Say portfel</v>
          </cell>
          <cell r="Q148" t="str">
            <v>Cari yeni portfel</v>
          </cell>
          <cell r="R148" t="str">
            <v>Artım yeni portfel</v>
          </cell>
          <cell r="S148" t="str">
            <v>Artım köhnə portfel</v>
          </cell>
          <cell r="T148">
            <v>0</v>
          </cell>
          <cell r="U148" t="str">
            <v>Ümumi bonus</v>
          </cell>
          <cell r="V148" t="str">
            <v>Cərimə</v>
          </cell>
          <cell r="W148">
            <v>0</v>
          </cell>
          <cell r="X148">
            <v>0</v>
          </cell>
          <cell r="Y148">
            <v>0</v>
          </cell>
          <cell r="Z148">
            <v>0</v>
          </cell>
          <cell r="AA148" t="str">
            <v>gəlir&gt;fakt/ bonus</v>
          </cell>
          <cell r="AB148" t="str">
            <v>gəlir&gt;fakt və bonus/bonus</v>
          </cell>
          <cell r="AC148">
            <v>0</v>
          </cell>
          <cell r="AD148">
            <v>0</v>
          </cell>
          <cell r="AE148" t="str">
            <v>Max limit/fakt/salary</v>
          </cell>
        </row>
        <row r="149">
          <cell r="C149" t="str">
            <v>071952</v>
          </cell>
          <cell r="D149" t="str">
            <v>Babayev Parviz Yunus</v>
          </cell>
          <cell r="E149">
            <v>12</v>
          </cell>
          <cell r="F149">
            <v>69400</v>
          </cell>
          <cell r="G149">
            <v>141</v>
          </cell>
          <cell r="H149">
            <v>602526.19000000006</v>
          </cell>
          <cell r="I149">
            <v>585771.95000000007</v>
          </cell>
          <cell r="J149">
            <v>16754.239999999991</v>
          </cell>
          <cell r="K149">
            <v>75585.592999999993</v>
          </cell>
          <cell r="L149">
            <v>79727.202000000005</v>
          </cell>
          <cell r="M149">
            <v>4141.6090000000113</v>
          </cell>
          <cell r="N149">
            <v>0</v>
          </cell>
          <cell r="O149">
            <v>140</v>
          </cell>
          <cell r="P149">
            <v>141</v>
          </cell>
          <cell r="Q149">
            <v>412.52619000000004</v>
          </cell>
          <cell r="R149">
            <v>41.885599999999975</v>
          </cell>
          <cell r="S149">
            <v>8.6973789000000234</v>
          </cell>
          <cell r="T149">
            <v>8.6973789000000234</v>
          </cell>
          <cell r="U149">
            <v>744.10916889999999</v>
          </cell>
          <cell r="V149">
            <v>0</v>
          </cell>
          <cell r="W149">
            <v>744.10916889999999</v>
          </cell>
          <cell r="X149">
            <v>456</v>
          </cell>
          <cell r="Y149">
            <v>7531.5773749999998</v>
          </cell>
          <cell r="Z149">
            <v>603</v>
          </cell>
          <cell r="AA149">
            <v>1200.1091689</v>
          </cell>
          <cell r="AB149">
            <v>1200.1091689</v>
          </cell>
          <cell r="AC149">
            <v>1789</v>
          </cell>
          <cell r="AD149">
            <v>1200.1091689</v>
          </cell>
          <cell r="AE149">
            <v>1200.1091689</v>
          </cell>
        </row>
        <row r="150">
          <cell r="C150" t="str">
            <v>614978</v>
          </cell>
          <cell r="D150" t="str">
            <v>Ibrahimov Rovsan Azer</v>
          </cell>
          <cell r="E150">
            <v>4</v>
          </cell>
          <cell r="F150">
            <v>18500</v>
          </cell>
          <cell r="G150">
            <v>39</v>
          </cell>
          <cell r="H150">
            <v>149096.69000000003</v>
          </cell>
          <cell r="I150">
            <v>139011.85999999999</v>
          </cell>
          <cell r="J150">
            <v>10084.830000000045</v>
          </cell>
          <cell r="K150">
            <v>0</v>
          </cell>
          <cell r="L150">
            <v>0</v>
          </cell>
          <cell r="M150">
            <v>0</v>
          </cell>
          <cell r="N150">
            <v>0</v>
          </cell>
          <cell r="O150">
            <v>40</v>
          </cell>
          <cell r="P150">
            <v>39</v>
          </cell>
          <cell r="Q150">
            <v>74.548345000000012</v>
          </cell>
          <cell r="R150">
            <v>10.084830000000046</v>
          </cell>
          <cell r="S150">
            <v>0</v>
          </cell>
          <cell r="T150">
            <v>0</v>
          </cell>
          <cell r="U150">
            <v>163.63317500000005</v>
          </cell>
          <cell r="V150">
            <v>0</v>
          </cell>
          <cell r="W150">
            <v>163.63317500000005</v>
          </cell>
          <cell r="X150">
            <v>456</v>
          </cell>
          <cell r="Y150">
            <v>1863.7086250000002</v>
          </cell>
          <cell r="Z150">
            <v>456</v>
          </cell>
          <cell r="AA150">
            <v>619.63317500000005</v>
          </cell>
          <cell r="AB150">
            <v>619.63317500000005</v>
          </cell>
          <cell r="AC150">
            <v>1789</v>
          </cell>
          <cell r="AD150">
            <v>619.63317500000005</v>
          </cell>
          <cell r="AE150">
            <v>619.63317500000005</v>
          </cell>
        </row>
        <row r="151">
          <cell r="C151">
            <v>0</v>
          </cell>
          <cell r="D151">
            <v>0</v>
          </cell>
          <cell r="E151">
            <v>0</v>
          </cell>
          <cell r="F151">
            <v>0</v>
          </cell>
          <cell r="G151">
            <v>0</v>
          </cell>
          <cell r="H151">
            <v>0</v>
          </cell>
          <cell r="I151">
            <v>0</v>
          </cell>
          <cell r="J151">
            <v>0</v>
          </cell>
          <cell r="K151">
            <v>0</v>
          </cell>
          <cell r="L151">
            <v>0</v>
          </cell>
          <cell r="M151">
            <v>0</v>
          </cell>
          <cell r="N151">
            <v>0</v>
          </cell>
          <cell r="O151">
            <v>0</v>
          </cell>
          <cell r="P151">
            <v>0</v>
          </cell>
          <cell r="Q151">
            <v>0</v>
          </cell>
          <cell r="R151">
            <v>0</v>
          </cell>
          <cell r="S151">
            <v>0</v>
          </cell>
          <cell r="T151">
            <v>0</v>
          </cell>
          <cell r="U151">
            <v>0</v>
          </cell>
          <cell r="V151">
            <v>0</v>
          </cell>
          <cell r="W151">
            <v>0</v>
          </cell>
          <cell r="X151" t="b">
            <v>0</v>
          </cell>
          <cell r="Y151">
            <v>0</v>
          </cell>
          <cell r="Z151">
            <v>0</v>
          </cell>
          <cell r="AA151">
            <v>0</v>
          </cell>
          <cell r="AB151">
            <v>0</v>
          </cell>
          <cell r="AC151" t="b">
            <v>0</v>
          </cell>
          <cell r="AD151">
            <v>0</v>
          </cell>
          <cell r="AE151">
            <v>0</v>
          </cell>
        </row>
        <row r="152">
          <cell r="C152">
            <v>0</v>
          </cell>
          <cell r="D152">
            <v>0</v>
          </cell>
          <cell r="E152">
            <v>0</v>
          </cell>
          <cell r="F152">
            <v>0</v>
          </cell>
          <cell r="G152">
            <v>0</v>
          </cell>
          <cell r="H152">
            <v>0</v>
          </cell>
          <cell r="I152">
            <v>0</v>
          </cell>
          <cell r="J152">
            <v>0</v>
          </cell>
          <cell r="K152">
            <v>0</v>
          </cell>
          <cell r="L152">
            <v>0</v>
          </cell>
          <cell r="M152">
            <v>0</v>
          </cell>
          <cell r="N152">
            <v>0</v>
          </cell>
          <cell r="O152">
            <v>0</v>
          </cell>
          <cell r="P152">
            <v>0</v>
          </cell>
          <cell r="Q152">
            <v>0</v>
          </cell>
          <cell r="R152">
            <v>0</v>
          </cell>
          <cell r="S152">
            <v>0</v>
          </cell>
          <cell r="T152">
            <v>0</v>
          </cell>
          <cell r="U152">
            <v>0</v>
          </cell>
          <cell r="V152">
            <v>0</v>
          </cell>
          <cell r="W152">
            <v>0</v>
          </cell>
          <cell r="X152" t="b">
            <v>0</v>
          </cell>
          <cell r="Y152">
            <v>0</v>
          </cell>
          <cell r="Z152">
            <v>0</v>
          </cell>
          <cell r="AA152">
            <v>0</v>
          </cell>
          <cell r="AB152">
            <v>0</v>
          </cell>
          <cell r="AC152" t="b">
            <v>0</v>
          </cell>
          <cell r="AD152">
            <v>0</v>
          </cell>
          <cell r="AE152">
            <v>0</v>
          </cell>
        </row>
        <row r="153">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t="b">
            <v>0</v>
          </cell>
          <cell r="Y153">
            <v>0</v>
          </cell>
          <cell r="Z153">
            <v>0</v>
          </cell>
          <cell r="AA153">
            <v>0</v>
          </cell>
          <cell r="AB153">
            <v>0</v>
          </cell>
          <cell r="AC153" t="b">
            <v>0</v>
          </cell>
          <cell r="AD153">
            <v>0</v>
          </cell>
          <cell r="AE153">
            <v>0</v>
          </cell>
        </row>
        <row r="154">
          <cell r="C154">
            <v>0</v>
          </cell>
          <cell r="D154">
            <v>0</v>
          </cell>
          <cell r="E154">
            <v>0</v>
          </cell>
          <cell r="F154">
            <v>0</v>
          </cell>
          <cell r="G154">
            <v>0</v>
          </cell>
          <cell r="H154">
            <v>0</v>
          </cell>
          <cell r="I154">
            <v>0</v>
          </cell>
          <cell r="J154">
            <v>0</v>
          </cell>
          <cell r="K154">
            <v>0</v>
          </cell>
          <cell r="L154">
            <v>0</v>
          </cell>
          <cell r="M154">
            <v>0</v>
          </cell>
          <cell r="N154">
            <v>0</v>
          </cell>
          <cell r="O154">
            <v>0</v>
          </cell>
          <cell r="P154">
            <v>0</v>
          </cell>
          <cell r="Q154">
            <v>0</v>
          </cell>
          <cell r="R154">
            <v>0</v>
          </cell>
          <cell r="S154">
            <v>0</v>
          </cell>
          <cell r="T154">
            <v>0</v>
          </cell>
          <cell r="U154">
            <v>0</v>
          </cell>
          <cell r="V154">
            <v>0</v>
          </cell>
          <cell r="W154">
            <v>0</v>
          </cell>
          <cell r="X154" t="b">
            <v>0</v>
          </cell>
          <cell r="Y154">
            <v>0</v>
          </cell>
          <cell r="Z154">
            <v>0</v>
          </cell>
          <cell r="AA154">
            <v>0</v>
          </cell>
          <cell r="AB154">
            <v>0</v>
          </cell>
          <cell r="AC154" t="b">
            <v>0</v>
          </cell>
          <cell r="AD154">
            <v>0</v>
          </cell>
          <cell r="AE154">
            <v>0</v>
          </cell>
        </row>
        <row r="155">
          <cell r="C155">
            <v>0</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t="b">
            <v>0</v>
          </cell>
          <cell r="Y155">
            <v>0</v>
          </cell>
          <cell r="Z155">
            <v>0</v>
          </cell>
          <cell r="AA155">
            <v>0</v>
          </cell>
          <cell r="AB155">
            <v>0</v>
          </cell>
          <cell r="AC155" t="b">
            <v>0</v>
          </cell>
          <cell r="AD155">
            <v>0</v>
          </cell>
          <cell r="AE155">
            <v>0</v>
          </cell>
        </row>
        <row r="156">
          <cell r="C156">
            <v>0</v>
          </cell>
          <cell r="D156">
            <v>0</v>
          </cell>
          <cell r="E156">
            <v>0</v>
          </cell>
          <cell r="F156">
            <v>0</v>
          </cell>
          <cell r="G156">
            <v>0</v>
          </cell>
          <cell r="H156">
            <v>0</v>
          </cell>
          <cell r="I156">
            <v>0</v>
          </cell>
          <cell r="J156">
            <v>0</v>
          </cell>
          <cell r="K156">
            <v>0</v>
          </cell>
          <cell r="L156">
            <v>0</v>
          </cell>
          <cell r="M156">
            <v>0</v>
          </cell>
          <cell r="N156">
            <v>0</v>
          </cell>
          <cell r="O156">
            <v>0</v>
          </cell>
          <cell r="P156">
            <v>0</v>
          </cell>
          <cell r="Q156">
            <v>0</v>
          </cell>
          <cell r="R156">
            <v>0</v>
          </cell>
          <cell r="S156">
            <v>0</v>
          </cell>
          <cell r="T156">
            <v>0</v>
          </cell>
          <cell r="U156">
            <v>0</v>
          </cell>
          <cell r="V156">
            <v>0</v>
          </cell>
          <cell r="W156">
            <v>0</v>
          </cell>
          <cell r="X156" t="b">
            <v>0</v>
          </cell>
          <cell r="Y156">
            <v>0</v>
          </cell>
          <cell r="Z156">
            <v>0</v>
          </cell>
          <cell r="AA156">
            <v>0</v>
          </cell>
          <cell r="AB156">
            <v>0</v>
          </cell>
          <cell r="AC156" t="b">
            <v>0</v>
          </cell>
          <cell r="AD156">
            <v>0</v>
          </cell>
          <cell r="AE156">
            <v>0</v>
          </cell>
        </row>
        <row r="157">
          <cell r="C157">
            <v>0</v>
          </cell>
          <cell r="D157">
            <v>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C158">
            <v>0</v>
          </cell>
          <cell r="D158">
            <v>2</v>
          </cell>
          <cell r="E158">
            <v>0</v>
          </cell>
          <cell r="F158">
            <v>0</v>
          </cell>
          <cell r="G158">
            <v>0</v>
          </cell>
          <cell r="H158">
            <v>0</v>
          </cell>
          <cell r="I158">
            <v>0</v>
          </cell>
          <cell r="J158">
            <v>0</v>
          </cell>
          <cell r="K158">
            <v>0</v>
          </cell>
          <cell r="L158">
            <v>0</v>
          </cell>
          <cell r="M158">
            <v>0</v>
          </cell>
          <cell r="N158">
            <v>0</v>
          </cell>
          <cell r="O158">
            <v>0</v>
          </cell>
          <cell r="P158">
            <v>0</v>
          </cell>
          <cell r="Q158">
            <v>0</v>
          </cell>
          <cell r="R158">
            <v>0</v>
          </cell>
          <cell r="S158">
            <v>0</v>
          </cell>
          <cell r="T158">
            <v>0</v>
          </cell>
          <cell r="U158">
            <v>0</v>
          </cell>
          <cell r="V158">
            <v>0</v>
          </cell>
          <cell r="W158">
            <v>0</v>
          </cell>
          <cell r="X158">
            <v>0</v>
          </cell>
          <cell r="Y158">
            <v>0</v>
          </cell>
          <cell r="Z158">
            <v>0</v>
          </cell>
          <cell r="AA158">
            <v>0</v>
          </cell>
          <cell r="AB158">
            <v>0</v>
          </cell>
          <cell r="AC158">
            <v>0</v>
          </cell>
          <cell r="AD158">
            <v>0</v>
          </cell>
          <cell r="AE158">
            <v>0</v>
          </cell>
        </row>
        <row r="159">
          <cell r="C159">
            <v>0</v>
          </cell>
          <cell r="D159">
            <v>0</v>
          </cell>
          <cell r="E159">
            <v>8</v>
          </cell>
          <cell r="F159">
            <v>43950</v>
          </cell>
          <cell r="G159">
            <v>180</v>
          </cell>
          <cell r="H159">
            <v>751622.88000000012</v>
          </cell>
          <cell r="I159">
            <v>724783.81</v>
          </cell>
          <cell r="J159">
            <v>26839.070000000065</v>
          </cell>
          <cell r="K159">
            <v>75585.592999999993</v>
          </cell>
          <cell r="L159">
            <v>79727.202000000005</v>
          </cell>
          <cell r="M159">
            <v>4141.6090000000113</v>
          </cell>
          <cell r="N159">
            <v>0</v>
          </cell>
          <cell r="O159">
            <v>40</v>
          </cell>
          <cell r="P159">
            <v>36</v>
          </cell>
          <cell r="Q159">
            <v>375.81144000000006</v>
          </cell>
          <cell r="R159">
            <v>18.787349000000045</v>
          </cell>
          <cell r="S159">
            <v>4.9699308000000135</v>
          </cell>
          <cell r="T159">
            <v>4.9699308000000135</v>
          </cell>
          <cell r="U159">
            <v>475.56871980000011</v>
          </cell>
          <cell r="V159">
            <v>0</v>
          </cell>
          <cell r="W159">
            <v>475.56871980000011</v>
          </cell>
          <cell r="X159">
            <v>818</v>
          </cell>
          <cell r="Y159">
            <v>7575.5436561000006</v>
          </cell>
          <cell r="Z159">
            <v>1500</v>
          </cell>
          <cell r="AA159">
            <v>1293.5687198000001</v>
          </cell>
          <cell r="AB159">
            <v>1500</v>
          </cell>
          <cell r="AC159">
            <v>3112</v>
          </cell>
          <cell r="AD159">
            <v>0</v>
          </cell>
          <cell r="AE159">
            <v>0</v>
          </cell>
        </row>
        <row r="160">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cell r="AB160">
            <v>0</v>
          </cell>
          <cell r="AC160">
            <v>0</v>
          </cell>
          <cell r="AD160">
            <v>0</v>
          </cell>
          <cell r="AE160">
            <v>0</v>
          </cell>
        </row>
        <row r="161">
          <cell r="C161">
            <v>0</v>
          </cell>
          <cell r="D161">
            <v>0</v>
          </cell>
          <cell r="E161">
            <v>0</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cell r="AE161">
            <v>0</v>
          </cell>
        </row>
        <row r="162">
          <cell r="C162" t="str">
            <v>CIF</v>
          </cell>
          <cell r="D162" t="str">
            <v>Mütəxəssis</v>
          </cell>
          <cell r="E162" t="str">
            <v>Say cari ay</v>
          </cell>
          <cell r="F162" t="str">
            <v>Məbləğ cari ay</v>
          </cell>
          <cell r="G162" t="str">
            <v>Say portfel</v>
          </cell>
          <cell r="H162" t="str">
            <v>Yeni portfel</v>
          </cell>
          <cell r="I162">
            <v>0</v>
          </cell>
          <cell r="J162">
            <v>0</v>
          </cell>
          <cell r="K162" t="str">
            <v>Köhnə portfel</v>
          </cell>
          <cell r="L162">
            <v>0</v>
          </cell>
          <cell r="M162">
            <v>0</v>
          </cell>
          <cell r="N162" t="str">
            <v>PAR</v>
          </cell>
          <cell r="O162" t="str">
            <v>Bonus</v>
          </cell>
          <cell r="P162">
            <v>0</v>
          </cell>
          <cell r="Q162">
            <v>0</v>
          </cell>
          <cell r="R162">
            <v>0</v>
          </cell>
          <cell r="S162">
            <v>0</v>
          </cell>
          <cell r="T162">
            <v>0</v>
          </cell>
          <cell r="U162">
            <v>0</v>
          </cell>
          <cell r="V162">
            <v>0</v>
          </cell>
          <cell r="W162" t="str">
            <v>Net bonus</v>
          </cell>
          <cell r="X162" t="str">
            <v>Baza</v>
          </cell>
          <cell r="Y162" t="str">
            <v>Portfelin gəliri</v>
          </cell>
          <cell r="Z162" t="str">
            <v>Fakt</v>
          </cell>
          <cell r="AA162" t="str">
            <v>Təklif</v>
          </cell>
          <cell r="AB162">
            <v>0</v>
          </cell>
          <cell r="AC162" t="str">
            <v>Max limit</v>
          </cell>
          <cell r="AD162" t="str">
            <v>Hesablanmış salary</v>
          </cell>
          <cell r="AE162" t="str">
            <v>Salary-end</v>
          </cell>
        </row>
        <row r="163">
          <cell r="C163">
            <v>0</v>
          </cell>
          <cell r="D163">
            <v>0</v>
          </cell>
          <cell r="E163">
            <v>0</v>
          </cell>
          <cell r="F163">
            <v>0</v>
          </cell>
          <cell r="G163">
            <v>0</v>
          </cell>
          <cell r="H163" t="str">
            <v>Cari ay portfel</v>
          </cell>
          <cell r="I163" t="str">
            <v>Son ay portfel</v>
          </cell>
          <cell r="J163" t="str">
            <v>Artım portfel</v>
          </cell>
          <cell r="K163" t="str">
            <v>Cari ay portfel</v>
          </cell>
          <cell r="L163" t="str">
            <v>Son ay portfel</v>
          </cell>
          <cell r="M163" t="str">
            <v>Azalma portfel</v>
          </cell>
          <cell r="N163">
            <v>0</v>
          </cell>
          <cell r="O163" t="str">
            <v>Say cari ay</v>
          </cell>
          <cell r="P163" t="str">
            <v>Say portfel</v>
          </cell>
          <cell r="Q163" t="str">
            <v>Cari yeni portfel</v>
          </cell>
          <cell r="R163" t="str">
            <v>Artım yeni portfel</v>
          </cell>
          <cell r="S163" t="str">
            <v>Artım köhnə portfel</v>
          </cell>
          <cell r="T163">
            <v>0</v>
          </cell>
          <cell r="U163" t="str">
            <v>Ümumi bonus</v>
          </cell>
          <cell r="V163" t="str">
            <v>Cərimə</v>
          </cell>
          <cell r="W163">
            <v>0</v>
          </cell>
          <cell r="X163">
            <v>0</v>
          </cell>
          <cell r="Y163">
            <v>0</v>
          </cell>
          <cell r="Z163">
            <v>0</v>
          </cell>
          <cell r="AA163" t="str">
            <v>gəlir&gt;fakt/ bonus</v>
          </cell>
          <cell r="AB163" t="str">
            <v>gəlir&gt;fakt və bonus/bonus</v>
          </cell>
          <cell r="AC163">
            <v>0</v>
          </cell>
          <cell r="AD163">
            <v>0</v>
          </cell>
          <cell r="AE163" t="str">
            <v>Max limit/fakt/salary</v>
          </cell>
        </row>
        <row r="164">
          <cell r="C164" t="str">
            <v>523721</v>
          </cell>
          <cell r="D164" t="str">
            <v>Sadiqov Ramiz Rasim</v>
          </cell>
          <cell r="E164">
            <v>9</v>
          </cell>
          <cell r="F164">
            <v>48200</v>
          </cell>
          <cell r="G164">
            <v>105</v>
          </cell>
          <cell r="H164">
            <v>429734.75000000023</v>
          </cell>
          <cell r="I164">
            <v>428019.49</v>
          </cell>
          <cell r="J164">
            <v>1715.2600000002421</v>
          </cell>
          <cell r="K164">
            <v>11870.720000000001</v>
          </cell>
          <cell r="L164">
            <v>19611.127</v>
          </cell>
          <cell r="M164">
            <v>7740.4069999999992</v>
          </cell>
          <cell r="N164">
            <v>0</v>
          </cell>
          <cell r="O164">
            <v>90</v>
          </cell>
          <cell r="P164">
            <v>105</v>
          </cell>
          <cell r="Q164">
            <v>260.81432500000017</v>
          </cell>
          <cell r="R164">
            <v>2.5728900000003634</v>
          </cell>
          <cell r="S164">
            <v>20.899098899999998</v>
          </cell>
          <cell r="T164">
            <v>20.899098899999998</v>
          </cell>
          <cell r="U164">
            <v>479.28631390000055</v>
          </cell>
          <cell r="V164">
            <v>0</v>
          </cell>
          <cell r="W164">
            <v>479.28631390000055</v>
          </cell>
          <cell r="X164">
            <v>456</v>
          </cell>
          <cell r="Y164">
            <v>5371.6843750000025</v>
          </cell>
          <cell r="Z164">
            <v>500</v>
          </cell>
          <cell r="AA164">
            <v>935.28631390000055</v>
          </cell>
          <cell r="AB164">
            <v>935.28631390000055</v>
          </cell>
          <cell r="AC164">
            <v>1789</v>
          </cell>
          <cell r="AD164">
            <v>935.28631390000055</v>
          </cell>
          <cell r="AE164">
            <v>935.28631390000055</v>
          </cell>
        </row>
        <row r="165">
          <cell r="C165" t="str">
            <v>555915</v>
          </cell>
          <cell r="D165" t="str">
            <v>Feziyev Gunduz Mobil</v>
          </cell>
          <cell r="E165">
            <v>3</v>
          </cell>
          <cell r="F165">
            <v>17500</v>
          </cell>
          <cell r="G165">
            <v>96</v>
          </cell>
          <cell r="H165">
            <v>359833.83999999997</v>
          </cell>
          <cell r="I165">
            <v>375351.19</v>
          </cell>
          <cell r="J165">
            <v>-15517.350000000035</v>
          </cell>
          <cell r="K165">
            <v>0</v>
          </cell>
          <cell r="L165">
            <v>0</v>
          </cell>
          <cell r="M165">
            <v>0</v>
          </cell>
          <cell r="N165">
            <v>1E-3</v>
          </cell>
          <cell r="O165">
            <v>30</v>
          </cell>
          <cell r="P165">
            <v>96</v>
          </cell>
          <cell r="Q165">
            <v>211.88368799999998</v>
          </cell>
          <cell r="R165">
            <v>-23.276025000000054</v>
          </cell>
          <cell r="S165">
            <v>0</v>
          </cell>
          <cell r="T165">
            <v>0</v>
          </cell>
          <cell r="U165">
            <v>314.60766299999995</v>
          </cell>
          <cell r="V165">
            <v>-6.2921532599999992</v>
          </cell>
          <cell r="W165">
            <v>308.31550973999992</v>
          </cell>
          <cell r="X165">
            <v>456</v>
          </cell>
          <cell r="Y165">
            <v>4497.9229999999989</v>
          </cell>
          <cell r="Z165">
            <v>500</v>
          </cell>
          <cell r="AA165">
            <v>764.31550973999992</v>
          </cell>
          <cell r="AB165">
            <v>764.31550973999992</v>
          </cell>
          <cell r="AC165">
            <v>1789</v>
          </cell>
          <cell r="AD165">
            <v>764.31550973999992</v>
          </cell>
          <cell r="AE165">
            <v>764.31550973999992</v>
          </cell>
        </row>
        <row r="166">
          <cell r="C166" t="str">
            <v>255391</v>
          </cell>
          <cell r="D166" t="str">
            <v>Musayev Musa Mahammad</v>
          </cell>
          <cell r="E166">
            <v>3</v>
          </cell>
          <cell r="F166">
            <v>20000</v>
          </cell>
          <cell r="G166">
            <v>9</v>
          </cell>
          <cell r="H166">
            <v>47849.120000000003</v>
          </cell>
          <cell r="I166">
            <v>30683.82</v>
          </cell>
          <cell r="J166">
            <v>17165.300000000003</v>
          </cell>
          <cell r="K166">
            <v>0</v>
          </cell>
          <cell r="L166">
            <v>0</v>
          </cell>
          <cell r="M166">
            <v>0</v>
          </cell>
          <cell r="N166">
            <v>0</v>
          </cell>
          <cell r="O166">
            <v>30</v>
          </cell>
          <cell r="P166">
            <v>9</v>
          </cell>
          <cell r="Q166">
            <v>0</v>
          </cell>
          <cell r="R166">
            <v>0</v>
          </cell>
          <cell r="S166">
            <v>0</v>
          </cell>
          <cell r="T166">
            <v>0</v>
          </cell>
          <cell r="U166">
            <v>39</v>
          </cell>
          <cell r="V166">
            <v>0</v>
          </cell>
          <cell r="W166">
            <v>39</v>
          </cell>
          <cell r="X166">
            <v>456</v>
          </cell>
          <cell r="Y166">
            <v>598.11400000000003</v>
          </cell>
          <cell r="Z166">
            <v>844</v>
          </cell>
          <cell r="AA166">
            <v>844</v>
          </cell>
          <cell r="AB166">
            <v>844</v>
          </cell>
          <cell r="AC166">
            <v>1789</v>
          </cell>
          <cell r="AD166">
            <v>844</v>
          </cell>
          <cell r="AE166">
            <v>844</v>
          </cell>
        </row>
        <row r="167">
          <cell r="C167">
            <v>0</v>
          </cell>
          <cell r="D167">
            <v>0</v>
          </cell>
          <cell r="E167">
            <v>0</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t="b">
            <v>0</v>
          </cell>
          <cell r="Y167">
            <v>0</v>
          </cell>
          <cell r="Z167">
            <v>543</v>
          </cell>
          <cell r="AA167">
            <v>543</v>
          </cell>
          <cell r="AB167">
            <v>543</v>
          </cell>
          <cell r="AC167" t="b">
            <v>0</v>
          </cell>
          <cell r="AD167">
            <v>543</v>
          </cell>
          <cell r="AE167">
            <v>543</v>
          </cell>
        </row>
        <row r="168">
          <cell r="C168" t="str">
            <v>640824</v>
          </cell>
          <cell r="D168" t="str">
            <v>Nasirli Elmin Elcin</v>
          </cell>
          <cell r="E168">
            <v>2</v>
          </cell>
          <cell r="F168">
            <v>3000</v>
          </cell>
          <cell r="G168">
            <v>2</v>
          </cell>
          <cell r="H168">
            <v>3000</v>
          </cell>
          <cell r="I168">
            <v>0</v>
          </cell>
          <cell r="J168">
            <v>3000</v>
          </cell>
          <cell r="K168">
            <v>0</v>
          </cell>
          <cell r="L168">
            <v>0</v>
          </cell>
          <cell r="M168">
            <v>0</v>
          </cell>
          <cell r="N168">
            <v>0</v>
          </cell>
          <cell r="O168">
            <v>20</v>
          </cell>
          <cell r="P168">
            <v>2</v>
          </cell>
          <cell r="Q168">
            <v>0</v>
          </cell>
          <cell r="R168">
            <v>0</v>
          </cell>
          <cell r="S168">
            <v>0</v>
          </cell>
          <cell r="T168">
            <v>0</v>
          </cell>
          <cell r="U168">
            <v>22</v>
          </cell>
          <cell r="V168">
            <v>0</v>
          </cell>
          <cell r="W168">
            <v>22</v>
          </cell>
          <cell r="X168">
            <v>336</v>
          </cell>
          <cell r="Y168">
            <v>37.5</v>
          </cell>
          <cell r="Z168">
            <v>0</v>
          </cell>
          <cell r="AA168">
            <v>358</v>
          </cell>
          <cell r="AB168">
            <v>0</v>
          </cell>
          <cell r="AC168">
            <v>1425</v>
          </cell>
          <cell r="AD168">
            <v>0</v>
          </cell>
          <cell r="AE168">
            <v>0</v>
          </cell>
        </row>
        <row r="169">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t="b">
            <v>0</v>
          </cell>
          <cell r="Y169">
            <v>0</v>
          </cell>
          <cell r="Z169">
            <v>0</v>
          </cell>
          <cell r="AA169">
            <v>0</v>
          </cell>
          <cell r="AB169">
            <v>0</v>
          </cell>
          <cell r="AC169" t="b">
            <v>0</v>
          </cell>
          <cell r="AD169">
            <v>0</v>
          </cell>
          <cell r="AE169">
            <v>0</v>
          </cell>
        </row>
        <row r="170">
          <cell r="C170">
            <v>0</v>
          </cell>
          <cell r="D170">
            <v>0</v>
          </cell>
          <cell r="E170">
            <v>0</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t="b">
            <v>0</v>
          </cell>
          <cell r="Y170">
            <v>0</v>
          </cell>
          <cell r="Z170">
            <v>0</v>
          </cell>
          <cell r="AA170">
            <v>0</v>
          </cell>
          <cell r="AB170">
            <v>0</v>
          </cell>
          <cell r="AC170" t="b">
            <v>0</v>
          </cell>
          <cell r="AD170">
            <v>0</v>
          </cell>
          <cell r="AE170">
            <v>0</v>
          </cell>
        </row>
        <row r="171">
          <cell r="C171">
            <v>0</v>
          </cell>
          <cell r="D171">
            <v>0</v>
          </cell>
          <cell r="E171">
            <v>0</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t="b">
            <v>0</v>
          </cell>
          <cell r="Y171">
            <v>0</v>
          </cell>
          <cell r="Z171">
            <v>0</v>
          </cell>
          <cell r="AA171">
            <v>0</v>
          </cell>
          <cell r="AB171">
            <v>0</v>
          </cell>
          <cell r="AC171" t="b">
            <v>0</v>
          </cell>
          <cell r="AD171">
            <v>0</v>
          </cell>
          <cell r="AE171">
            <v>0</v>
          </cell>
        </row>
        <row r="172">
          <cell r="C172">
            <v>0</v>
          </cell>
          <cell r="D172">
            <v>0</v>
          </cell>
          <cell r="E172">
            <v>0</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t="b">
            <v>0</v>
          </cell>
          <cell r="Y172">
            <v>0</v>
          </cell>
          <cell r="Z172">
            <v>0</v>
          </cell>
          <cell r="AA172">
            <v>0</v>
          </cell>
          <cell r="AB172">
            <v>0</v>
          </cell>
          <cell r="AC172" t="b">
            <v>0</v>
          </cell>
          <cell r="AD172">
            <v>0</v>
          </cell>
          <cell r="AE172">
            <v>0</v>
          </cell>
        </row>
        <row r="173">
          <cell r="C173">
            <v>0</v>
          </cell>
          <cell r="D173">
            <v>0</v>
          </cell>
          <cell r="E173">
            <v>0</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t="b">
            <v>0</v>
          </cell>
          <cell r="Y173">
            <v>0</v>
          </cell>
          <cell r="Z173">
            <v>0</v>
          </cell>
          <cell r="AA173">
            <v>0</v>
          </cell>
          <cell r="AB173">
            <v>0</v>
          </cell>
          <cell r="AC173" t="b">
            <v>0</v>
          </cell>
          <cell r="AD173">
            <v>0</v>
          </cell>
          <cell r="AE173">
            <v>0</v>
          </cell>
        </row>
        <row r="174">
          <cell r="C174">
            <v>0</v>
          </cell>
          <cell r="D174">
            <v>0</v>
          </cell>
          <cell r="E174">
            <v>0</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C175">
            <v>0</v>
          </cell>
          <cell r="D175">
            <v>4</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row>
        <row r="176">
          <cell r="C176">
            <v>0</v>
          </cell>
          <cell r="D176">
            <v>0</v>
          </cell>
          <cell r="E176">
            <v>4.25</v>
          </cell>
          <cell r="F176">
            <v>22175</v>
          </cell>
          <cell r="G176">
            <v>212</v>
          </cell>
          <cell r="H176">
            <v>840417.7100000002</v>
          </cell>
          <cell r="I176">
            <v>834054.49999999988</v>
          </cell>
          <cell r="J176">
            <v>6363.210000000312</v>
          </cell>
          <cell r="K176">
            <v>11870.720000000001</v>
          </cell>
          <cell r="L176">
            <v>19611.127</v>
          </cell>
          <cell r="M176">
            <v>7740.4069999999992</v>
          </cell>
          <cell r="N176">
            <v>1E-3</v>
          </cell>
          <cell r="O176">
            <v>21.25</v>
          </cell>
          <cell r="P176">
            <v>42.400000000000006</v>
          </cell>
          <cell r="Q176">
            <v>420.20885500000009</v>
          </cell>
          <cell r="R176">
            <v>4.4542470000002181</v>
          </cell>
          <cell r="S176">
            <v>9.2884883999999985</v>
          </cell>
          <cell r="T176">
            <v>9.2884883999999985</v>
          </cell>
          <cell r="U176">
            <v>497.6015904000003</v>
          </cell>
          <cell r="V176">
            <v>-9.9520318080000063</v>
          </cell>
          <cell r="W176">
            <v>487.64955859200029</v>
          </cell>
          <cell r="X176">
            <v>818</v>
          </cell>
          <cell r="Y176">
            <v>7418.6195513600005</v>
          </cell>
          <cell r="Z176">
            <v>1500</v>
          </cell>
          <cell r="AA176">
            <v>1305.6495585920002</v>
          </cell>
          <cell r="AB176">
            <v>1500</v>
          </cell>
          <cell r="AC176">
            <v>3112</v>
          </cell>
          <cell r="AD176">
            <v>0</v>
          </cell>
          <cell r="AE176">
            <v>0</v>
          </cell>
        </row>
        <row r="177">
          <cell r="C177">
            <v>0</v>
          </cell>
          <cell r="D177">
            <v>0</v>
          </cell>
          <cell r="E177">
            <v>0</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row>
        <row r="178">
          <cell r="C178">
            <v>0</v>
          </cell>
          <cell r="D178">
            <v>0</v>
          </cell>
          <cell r="E178">
            <v>0</v>
          </cell>
          <cell r="F178">
            <v>0</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0</v>
          </cell>
          <cell r="AE178">
            <v>0</v>
          </cell>
        </row>
        <row r="179">
          <cell r="C179" t="str">
            <v>CIF</v>
          </cell>
          <cell r="D179" t="str">
            <v>Mütəxəssis</v>
          </cell>
          <cell r="E179" t="str">
            <v>Say cari ay</v>
          </cell>
          <cell r="F179" t="str">
            <v>Məbləğ cari ay</v>
          </cell>
          <cell r="G179" t="str">
            <v>Say portfel</v>
          </cell>
          <cell r="H179" t="str">
            <v>Yeni portfel</v>
          </cell>
          <cell r="I179">
            <v>0</v>
          </cell>
          <cell r="J179">
            <v>0</v>
          </cell>
          <cell r="K179" t="str">
            <v>Köhnə portfel</v>
          </cell>
          <cell r="L179">
            <v>0</v>
          </cell>
          <cell r="M179">
            <v>0</v>
          </cell>
          <cell r="N179" t="str">
            <v>PAR</v>
          </cell>
          <cell r="O179" t="str">
            <v>Bonus</v>
          </cell>
          <cell r="P179">
            <v>0</v>
          </cell>
          <cell r="Q179">
            <v>0</v>
          </cell>
          <cell r="R179">
            <v>0</v>
          </cell>
          <cell r="S179">
            <v>0</v>
          </cell>
          <cell r="T179">
            <v>0</v>
          </cell>
          <cell r="U179">
            <v>0</v>
          </cell>
          <cell r="V179">
            <v>0</v>
          </cell>
          <cell r="W179" t="str">
            <v>Net bonus</v>
          </cell>
          <cell r="X179" t="str">
            <v>Baza</v>
          </cell>
          <cell r="Y179" t="str">
            <v>Portfelin gəliri</v>
          </cell>
          <cell r="Z179" t="str">
            <v>Fakt</v>
          </cell>
          <cell r="AA179" t="str">
            <v>Təklif</v>
          </cell>
          <cell r="AB179">
            <v>0</v>
          </cell>
          <cell r="AC179" t="str">
            <v>Max limit</v>
          </cell>
          <cell r="AD179" t="str">
            <v>Hesablanmış salary</v>
          </cell>
          <cell r="AE179" t="str">
            <v>Salary-end</v>
          </cell>
        </row>
        <row r="180">
          <cell r="C180">
            <v>0</v>
          </cell>
          <cell r="D180">
            <v>0</v>
          </cell>
          <cell r="E180">
            <v>0</v>
          </cell>
          <cell r="F180">
            <v>0</v>
          </cell>
          <cell r="G180">
            <v>0</v>
          </cell>
          <cell r="H180" t="str">
            <v>Cari ay portfel</v>
          </cell>
          <cell r="I180" t="str">
            <v>Son ay portfel</v>
          </cell>
          <cell r="J180" t="str">
            <v>Artım portfel</v>
          </cell>
          <cell r="K180" t="str">
            <v>Cari ay portfel</v>
          </cell>
          <cell r="L180" t="str">
            <v>Son ay portfel</v>
          </cell>
          <cell r="M180" t="str">
            <v>Azalma portfel</v>
          </cell>
          <cell r="N180">
            <v>0</v>
          </cell>
          <cell r="O180" t="str">
            <v>Say cari ay</v>
          </cell>
          <cell r="P180" t="str">
            <v>Say portfel</v>
          </cell>
          <cell r="Q180" t="str">
            <v>Cari yeni portfel</v>
          </cell>
          <cell r="R180" t="str">
            <v>Artım yeni portfel</v>
          </cell>
          <cell r="S180" t="str">
            <v>Artım köhnə portfel</v>
          </cell>
          <cell r="T180">
            <v>0</v>
          </cell>
          <cell r="U180" t="str">
            <v>Ümumi bonus</v>
          </cell>
          <cell r="V180" t="str">
            <v>Cərimə</v>
          </cell>
          <cell r="W180">
            <v>0</v>
          </cell>
          <cell r="X180">
            <v>0</v>
          </cell>
          <cell r="Y180">
            <v>0</v>
          </cell>
          <cell r="Z180">
            <v>0</v>
          </cell>
          <cell r="AA180" t="str">
            <v>gəlir&gt;fakt/ bonus</v>
          </cell>
          <cell r="AB180" t="str">
            <v>gəlir&gt;fakt və bonus/bonus</v>
          </cell>
          <cell r="AC180">
            <v>0</v>
          </cell>
          <cell r="AD180">
            <v>0</v>
          </cell>
          <cell r="AE180" t="str">
            <v>Max limit/fakt/salary</v>
          </cell>
        </row>
        <row r="181">
          <cell r="C181" t="str">
            <v>553788</v>
          </cell>
          <cell r="D181" t="str">
            <v>Miriyev Adil Mirmohsum</v>
          </cell>
          <cell r="E181">
            <v>13</v>
          </cell>
          <cell r="F181">
            <v>51200</v>
          </cell>
          <cell r="G181">
            <v>103</v>
          </cell>
          <cell r="H181">
            <v>397488.98999999993</v>
          </cell>
          <cell r="I181">
            <v>385296.73999999982</v>
          </cell>
          <cell r="J181">
            <v>12192.250000000116</v>
          </cell>
          <cell r="K181">
            <v>5910.692</v>
          </cell>
          <cell r="L181">
            <v>7009.0310000000009</v>
          </cell>
          <cell r="M181">
            <v>1098.3390000000009</v>
          </cell>
          <cell r="N181">
            <v>0</v>
          </cell>
          <cell r="O181">
            <v>160</v>
          </cell>
          <cell r="P181">
            <v>103</v>
          </cell>
          <cell r="Q181">
            <v>238.24229299999996</v>
          </cell>
          <cell r="R181">
            <v>18.288375000000176</v>
          </cell>
          <cell r="S181">
            <v>2.9655153000000025</v>
          </cell>
          <cell r="T181">
            <v>2.9655153000000025</v>
          </cell>
          <cell r="U181">
            <v>522.4961833000001</v>
          </cell>
          <cell r="V181">
            <v>0</v>
          </cell>
          <cell r="W181">
            <v>522.4961833000001</v>
          </cell>
          <cell r="X181">
            <v>456</v>
          </cell>
          <cell r="Y181">
            <v>4968.6123749999988</v>
          </cell>
          <cell r="Z181">
            <v>500</v>
          </cell>
          <cell r="AA181">
            <v>978.4961833000001</v>
          </cell>
          <cell r="AB181">
            <v>978.4961833000001</v>
          </cell>
          <cell r="AC181">
            <v>1789</v>
          </cell>
          <cell r="AD181">
            <v>978.4961833000001</v>
          </cell>
          <cell r="AE181">
            <v>978.4961833000001</v>
          </cell>
        </row>
        <row r="182">
          <cell r="C182" t="str">
            <v>553217</v>
          </cell>
          <cell r="D182" t="str">
            <v>Mammadov Elvin Alim</v>
          </cell>
          <cell r="E182">
            <v>7</v>
          </cell>
          <cell r="F182">
            <v>72500</v>
          </cell>
          <cell r="G182">
            <v>70</v>
          </cell>
          <cell r="H182">
            <v>267598.67000000004</v>
          </cell>
          <cell r="I182">
            <v>227373.95</v>
          </cell>
          <cell r="J182">
            <v>40224.72000000003</v>
          </cell>
          <cell r="K182">
            <v>0</v>
          </cell>
          <cell r="L182">
            <v>0</v>
          </cell>
          <cell r="M182">
            <v>0</v>
          </cell>
          <cell r="N182">
            <v>1E-3</v>
          </cell>
          <cell r="O182">
            <v>70</v>
          </cell>
          <cell r="P182">
            <v>70</v>
          </cell>
          <cell r="Q182">
            <v>147.31906900000001</v>
          </cell>
          <cell r="R182">
            <v>60.33708000000005</v>
          </cell>
          <cell r="S182">
            <v>0</v>
          </cell>
          <cell r="T182">
            <v>0</v>
          </cell>
          <cell r="U182">
            <v>347.65614900000008</v>
          </cell>
          <cell r="V182">
            <v>-6.9531229800000016</v>
          </cell>
          <cell r="W182">
            <v>340.7030260200001</v>
          </cell>
          <cell r="X182">
            <v>577</v>
          </cell>
          <cell r="Y182">
            <v>3344.9833750000003</v>
          </cell>
          <cell r="Z182">
            <v>500</v>
          </cell>
          <cell r="AA182">
            <v>917.70302602000015</v>
          </cell>
          <cell r="AB182">
            <v>917.70302602000015</v>
          </cell>
          <cell r="AC182">
            <v>2152</v>
          </cell>
          <cell r="AD182">
            <v>917.70302602000015</v>
          </cell>
          <cell r="AE182">
            <v>917.70302602000015</v>
          </cell>
        </row>
        <row r="183">
          <cell r="C183" t="str">
            <v>556907</v>
          </cell>
          <cell r="D183" t="str">
            <v>Mammadov Yasar Qurbat</v>
          </cell>
          <cell r="E183">
            <v>13</v>
          </cell>
          <cell r="F183">
            <v>90900</v>
          </cell>
          <cell r="G183">
            <v>119</v>
          </cell>
          <cell r="H183">
            <v>458858.79000000027</v>
          </cell>
          <cell r="I183">
            <v>421186.38</v>
          </cell>
          <cell r="J183">
            <v>37672.410000000265</v>
          </cell>
          <cell r="K183">
            <v>2830.69</v>
          </cell>
          <cell r="L183">
            <v>3552.8900000000003</v>
          </cell>
          <cell r="M183">
            <v>722.20000000000027</v>
          </cell>
          <cell r="N183">
            <v>0</v>
          </cell>
          <cell r="O183">
            <v>160</v>
          </cell>
          <cell r="P183">
            <v>119</v>
          </cell>
          <cell r="Q183">
            <v>281.2011530000002</v>
          </cell>
          <cell r="R183">
            <v>56.508615000000397</v>
          </cell>
          <cell r="S183">
            <v>1.9499400000000009</v>
          </cell>
          <cell r="T183">
            <v>1.9499400000000009</v>
          </cell>
          <cell r="U183">
            <v>618.65970800000059</v>
          </cell>
          <cell r="V183">
            <v>0</v>
          </cell>
          <cell r="W183">
            <v>618.65970800000059</v>
          </cell>
          <cell r="X183">
            <v>577</v>
          </cell>
          <cell r="Y183">
            <v>5735.7348750000028</v>
          </cell>
          <cell r="Z183">
            <v>500</v>
          </cell>
          <cell r="AA183">
            <v>1195.6597080000006</v>
          </cell>
          <cell r="AB183">
            <v>1195.6597080000006</v>
          </cell>
          <cell r="AC183">
            <v>2152</v>
          </cell>
          <cell r="AD183">
            <v>1195.6597080000006</v>
          </cell>
          <cell r="AE183">
            <v>1195.6597080000006</v>
          </cell>
        </row>
        <row r="184">
          <cell r="C184" t="str">
            <v>477631</v>
          </cell>
          <cell r="D184" t="str">
            <v>Qaniyev Sahin Nazim</v>
          </cell>
          <cell r="E184">
            <v>11</v>
          </cell>
          <cell r="F184">
            <v>29900</v>
          </cell>
          <cell r="G184">
            <v>80</v>
          </cell>
          <cell r="H184">
            <v>241773.26999999996</v>
          </cell>
          <cell r="I184">
            <v>237801.23000000004</v>
          </cell>
          <cell r="J184">
            <v>3972.0399999999208</v>
          </cell>
          <cell r="K184">
            <v>0</v>
          </cell>
          <cell r="L184">
            <v>338.35</v>
          </cell>
          <cell r="M184">
            <v>338.35</v>
          </cell>
          <cell r="N184">
            <v>2E-3</v>
          </cell>
          <cell r="O184">
            <v>120</v>
          </cell>
          <cell r="P184">
            <v>80</v>
          </cell>
          <cell r="Q184">
            <v>129.24128899999997</v>
          </cell>
          <cell r="R184">
            <v>5.9580599999998816</v>
          </cell>
          <cell r="S184">
            <v>0.91354500000000016</v>
          </cell>
          <cell r="T184">
            <v>0.91354500000000016</v>
          </cell>
          <cell r="U184">
            <v>336.11289399999981</v>
          </cell>
          <cell r="V184">
            <v>-13.444515759999993</v>
          </cell>
          <cell r="W184">
            <v>322.66837823999981</v>
          </cell>
          <cell r="X184">
            <v>456</v>
          </cell>
          <cell r="Y184">
            <v>3022.1658749999992</v>
          </cell>
          <cell r="Z184">
            <v>456</v>
          </cell>
          <cell r="AA184">
            <v>778.66837823999981</v>
          </cell>
          <cell r="AB184">
            <v>778.66837823999981</v>
          </cell>
          <cell r="AC184">
            <v>1789</v>
          </cell>
          <cell r="AD184">
            <v>778.66837823999981</v>
          </cell>
          <cell r="AE184">
            <v>778.66837823999981</v>
          </cell>
        </row>
        <row r="185">
          <cell r="C185" t="str">
            <v>604508</v>
          </cell>
          <cell r="D185" t="str">
            <v>Nacafov Eldaniz Kamil</v>
          </cell>
          <cell r="E185">
            <v>10</v>
          </cell>
          <cell r="F185">
            <v>44100</v>
          </cell>
          <cell r="G185">
            <v>38</v>
          </cell>
          <cell r="H185">
            <v>103779.43000000001</v>
          </cell>
          <cell r="I185">
            <v>66949.75</v>
          </cell>
          <cell r="J185">
            <v>36829.680000000008</v>
          </cell>
          <cell r="K185">
            <v>0</v>
          </cell>
          <cell r="L185">
            <v>0</v>
          </cell>
          <cell r="M185">
            <v>0</v>
          </cell>
          <cell r="N185">
            <v>0</v>
          </cell>
          <cell r="O185">
            <v>100</v>
          </cell>
          <cell r="P185">
            <v>38</v>
          </cell>
          <cell r="Q185">
            <v>51.889715000000002</v>
          </cell>
          <cell r="R185">
            <v>36.82968000000001</v>
          </cell>
          <cell r="S185">
            <v>0</v>
          </cell>
          <cell r="T185">
            <v>0</v>
          </cell>
          <cell r="U185">
            <v>226.71939500000002</v>
          </cell>
          <cell r="V185">
            <v>0</v>
          </cell>
          <cell r="W185">
            <v>226.71939500000002</v>
          </cell>
          <cell r="X185">
            <v>336</v>
          </cell>
          <cell r="Y185">
            <v>1297.2428749999999</v>
          </cell>
          <cell r="Z185">
            <v>336</v>
          </cell>
          <cell r="AA185">
            <v>562.71939500000008</v>
          </cell>
          <cell r="AB185">
            <v>562.71939500000008</v>
          </cell>
          <cell r="AC185">
            <v>1425</v>
          </cell>
          <cell r="AD185">
            <v>562.71939500000008</v>
          </cell>
          <cell r="AE185">
            <v>562.71939500000008</v>
          </cell>
        </row>
        <row r="186">
          <cell r="C186" t="str">
            <v>604501</v>
          </cell>
          <cell r="D186" t="str">
            <v>Aliyev Elgun Samil</v>
          </cell>
          <cell r="E186">
            <v>7</v>
          </cell>
          <cell r="F186">
            <v>64200</v>
          </cell>
          <cell r="G186">
            <v>30</v>
          </cell>
          <cell r="H186">
            <v>129298.80999999998</v>
          </cell>
          <cell r="I186">
            <v>69613.020000000019</v>
          </cell>
          <cell r="J186">
            <v>59685.789999999964</v>
          </cell>
          <cell r="K186">
            <v>0</v>
          </cell>
          <cell r="L186">
            <v>0</v>
          </cell>
          <cell r="M186">
            <v>0</v>
          </cell>
          <cell r="N186">
            <v>0</v>
          </cell>
          <cell r="O186">
            <v>70</v>
          </cell>
          <cell r="P186">
            <v>30</v>
          </cell>
          <cell r="Q186">
            <v>64.649404999999987</v>
          </cell>
          <cell r="R186">
            <v>59.685789999999969</v>
          </cell>
          <cell r="S186">
            <v>0</v>
          </cell>
          <cell r="T186">
            <v>0</v>
          </cell>
          <cell r="U186">
            <v>224.33519499999997</v>
          </cell>
          <cell r="V186">
            <v>0</v>
          </cell>
          <cell r="W186">
            <v>224.33519499999997</v>
          </cell>
          <cell r="X186">
            <v>336</v>
          </cell>
          <cell r="Y186">
            <v>1616.2351249999997</v>
          </cell>
          <cell r="Z186">
            <v>336</v>
          </cell>
          <cell r="AA186">
            <v>560.335195</v>
          </cell>
          <cell r="AB186">
            <v>560.335195</v>
          </cell>
          <cell r="AC186">
            <v>1425</v>
          </cell>
          <cell r="AD186">
            <v>560.335195</v>
          </cell>
          <cell r="AE186">
            <v>560.335195</v>
          </cell>
        </row>
        <row r="187">
          <cell r="C187" t="str">
            <v>613214</v>
          </cell>
          <cell r="D187" t="str">
            <v>Qarayev Ramil Boyukaga</v>
          </cell>
          <cell r="E187">
            <v>11</v>
          </cell>
          <cell r="F187">
            <v>51400</v>
          </cell>
          <cell r="G187">
            <v>63</v>
          </cell>
          <cell r="H187">
            <v>264200.96000000002</v>
          </cell>
          <cell r="I187">
            <v>227350.96</v>
          </cell>
          <cell r="J187">
            <v>36850.000000000029</v>
          </cell>
          <cell r="K187">
            <v>0</v>
          </cell>
          <cell r="L187">
            <v>0</v>
          </cell>
          <cell r="M187">
            <v>0</v>
          </cell>
          <cell r="N187">
            <v>0</v>
          </cell>
          <cell r="O187">
            <v>120</v>
          </cell>
          <cell r="P187">
            <v>63</v>
          </cell>
          <cell r="Q187">
            <v>144.94067200000001</v>
          </cell>
          <cell r="R187">
            <v>55.275000000000048</v>
          </cell>
          <cell r="S187">
            <v>0</v>
          </cell>
          <cell r="T187">
            <v>0</v>
          </cell>
          <cell r="U187">
            <v>383.21567200000004</v>
          </cell>
          <cell r="V187">
            <v>0</v>
          </cell>
          <cell r="W187">
            <v>383.21567200000004</v>
          </cell>
          <cell r="X187">
            <v>697</v>
          </cell>
          <cell r="Y187">
            <v>3302.5120000000002</v>
          </cell>
          <cell r="Z187">
            <v>1450</v>
          </cell>
          <cell r="AA187">
            <v>1080.215672</v>
          </cell>
          <cell r="AB187">
            <v>1450</v>
          </cell>
          <cell r="AC187">
            <v>2552</v>
          </cell>
          <cell r="AD187">
            <v>1450</v>
          </cell>
          <cell r="AE187">
            <v>1450</v>
          </cell>
        </row>
        <row r="188">
          <cell r="C188" t="str">
            <v>552178</v>
          </cell>
          <cell r="D188" t="str">
            <v>Zeynalov Emil Hasanqulu</v>
          </cell>
          <cell r="E188">
            <v>8</v>
          </cell>
          <cell r="F188">
            <v>48000</v>
          </cell>
          <cell r="G188">
            <v>104</v>
          </cell>
          <cell r="H188">
            <v>392179.02000000014</v>
          </cell>
          <cell r="I188">
            <v>379942.9</v>
          </cell>
          <cell r="J188">
            <v>12236.120000000112</v>
          </cell>
          <cell r="K188">
            <v>0</v>
          </cell>
          <cell r="L188">
            <v>0</v>
          </cell>
          <cell r="M188">
            <v>0</v>
          </cell>
          <cell r="N188">
            <v>0</v>
          </cell>
          <cell r="O188">
            <v>80</v>
          </cell>
          <cell r="P188">
            <v>104</v>
          </cell>
          <cell r="Q188">
            <v>234.52531400000009</v>
          </cell>
          <cell r="R188">
            <v>18.354180000000166</v>
          </cell>
          <cell r="S188">
            <v>0</v>
          </cell>
          <cell r="T188">
            <v>0</v>
          </cell>
          <cell r="U188">
            <v>436.87949400000025</v>
          </cell>
          <cell r="V188">
            <v>0</v>
          </cell>
          <cell r="W188">
            <v>436.87949400000025</v>
          </cell>
          <cell r="X188">
            <v>456</v>
          </cell>
          <cell r="Y188">
            <v>4902.2377500000011</v>
          </cell>
          <cell r="Z188">
            <v>500</v>
          </cell>
          <cell r="AA188">
            <v>892.87949400000025</v>
          </cell>
          <cell r="AB188">
            <v>892.87949400000025</v>
          </cell>
          <cell r="AC188">
            <v>1789</v>
          </cell>
          <cell r="AD188">
            <v>892.87949400000025</v>
          </cell>
          <cell r="AE188">
            <v>892.87949400000025</v>
          </cell>
        </row>
        <row r="189">
          <cell r="C189">
            <v>0</v>
          </cell>
          <cell r="D189">
            <v>0</v>
          </cell>
          <cell r="E189">
            <v>0</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row>
        <row r="190">
          <cell r="C190">
            <v>0</v>
          </cell>
          <cell r="D190">
            <v>8</v>
          </cell>
          <cell r="E190">
            <v>0</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row>
        <row r="191">
          <cell r="C191">
            <v>0</v>
          </cell>
          <cell r="D191">
            <v>0</v>
          </cell>
          <cell r="E191">
            <v>10</v>
          </cell>
          <cell r="F191">
            <v>56525</v>
          </cell>
          <cell r="G191">
            <v>607</v>
          </cell>
          <cell r="H191">
            <v>2255177.9400000004</v>
          </cell>
          <cell r="I191">
            <v>2015514.9299999997</v>
          </cell>
          <cell r="J191">
            <v>239663.01000000071</v>
          </cell>
          <cell r="K191">
            <v>8741.3819999999996</v>
          </cell>
          <cell r="L191">
            <v>10900.271000000002</v>
          </cell>
          <cell r="M191">
            <v>2158.8890000000029</v>
          </cell>
          <cell r="N191">
            <v>0</v>
          </cell>
          <cell r="O191">
            <v>60</v>
          </cell>
          <cell r="P191">
            <v>121.4</v>
          </cell>
          <cell r="Q191">
            <v>1338.6245580000004</v>
          </cell>
          <cell r="R191">
            <v>239.66301000000072</v>
          </cell>
          <cell r="S191">
            <v>2.5906668000000033</v>
          </cell>
          <cell r="T191">
            <v>2.5906668000000033</v>
          </cell>
          <cell r="U191">
            <v>1762.2782348000012</v>
          </cell>
          <cell r="V191">
            <v>0</v>
          </cell>
          <cell r="W191">
            <v>1762.2782348000012</v>
          </cell>
          <cell r="X191">
            <v>818</v>
          </cell>
          <cell r="Y191">
            <v>20853.262870439998</v>
          </cell>
          <cell r="Z191">
            <v>1780</v>
          </cell>
          <cell r="AA191">
            <v>2580.278234800001</v>
          </cell>
          <cell r="AB191">
            <v>2580.278234800001</v>
          </cell>
          <cell r="AC191">
            <v>3112</v>
          </cell>
          <cell r="AD191">
            <v>0</v>
          </cell>
          <cell r="AE191">
            <v>0</v>
          </cell>
        </row>
        <row r="192">
          <cell r="C192">
            <v>0</v>
          </cell>
          <cell r="D192">
            <v>0</v>
          </cell>
          <cell r="E192">
            <v>0</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row>
        <row r="193">
          <cell r="C193">
            <v>0</v>
          </cell>
          <cell r="D193">
            <v>0</v>
          </cell>
          <cell r="E193">
            <v>0</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row>
        <row r="194">
          <cell r="C194" t="str">
            <v>CIF</v>
          </cell>
          <cell r="D194" t="str">
            <v>Mütəxəssis</v>
          </cell>
          <cell r="E194" t="str">
            <v>Say cari ay</v>
          </cell>
          <cell r="F194" t="str">
            <v>Məbləğ cari ay</v>
          </cell>
          <cell r="G194" t="str">
            <v>Say portfel</v>
          </cell>
          <cell r="H194" t="str">
            <v>Yeni portfel</v>
          </cell>
          <cell r="I194">
            <v>0</v>
          </cell>
          <cell r="J194">
            <v>0</v>
          </cell>
          <cell r="K194" t="str">
            <v>Köhnə portfel</v>
          </cell>
          <cell r="L194">
            <v>0</v>
          </cell>
          <cell r="M194">
            <v>0</v>
          </cell>
          <cell r="N194" t="str">
            <v>PAR</v>
          </cell>
          <cell r="O194" t="str">
            <v>Bonus</v>
          </cell>
          <cell r="P194">
            <v>0</v>
          </cell>
          <cell r="Q194">
            <v>0</v>
          </cell>
          <cell r="R194">
            <v>0</v>
          </cell>
          <cell r="S194">
            <v>0</v>
          </cell>
          <cell r="T194">
            <v>0</v>
          </cell>
          <cell r="U194">
            <v>0</v>
          </cell>
          <cell r="V194">
            <v>0</v>
          </cell>
          <cell r="W194" t="str">
            <v>Net bonus</v>
          </cell>
          <cell r="X194" t="str">
            <v>Baza</v>
          </cell>
          <cell r="Y194" t="str">
            <v>Portfelin gəliri</v>
          </cell>
          <cell r="Z194" t="str">
            <v>Fakt</v>
          </cell>
          <cell r="AA194" t="str">
            <v>Təklif</v>
          </cell>
          <cell r="AB194">
            <v>0</v>
          </cell>
          <cell r="AC194" t="str">
            <v>Max limit</v>
          </cell>
          <cell r="AD194" t="str">
            <v>Hesablanmış salary</v>
          </cell>
          <cell r="AE194" t="str">
            <v>Salary-end</v>
          </cell>
        </row>
        <row r="195">
          <cell r="C195">
            <v>0</v>
          </cell>
          <cell r="D195">
            <v>0</v>
          </cell>
          <cell r="E195">
            <v>0</v>
          </cell>
          <cell r="F195">
            <v>0</v>
          </cell>
          <cell r="G195">
            <v>0</v>
          </cell>
          <cell r="H195" t="str">
            <v>Cari ay portfel</v>
          </cell>
          <cell r="I195" t="str">
            <v>Son ay portfel</v>
          </cell>
          <cell r="J195" t="str">
            <v>Artım portfel</v>
          </cell>
          <cell r="K195" t="str">
            <v>Cari ay portfel</v>
          </cell>
          <cell r="L195" t="str">
            <v>Son ay portfel</v>
          </cell>
          <cell r="M195" t="str">
            <v>Azalma portfel</v>
          </cell>
          <cell r="N195">
            <v>0</v>
          </cell>
          <cell r="O195" t="str">
            <v>Say cari ay</v>
          </cell>
          <cell r="P195" t="str">
            <v>Say portfel</v>
          </cell>
          <cell r="Q195" t="str">
            <v>Cari yeni portfel</v>
          </cell>
          <cell r="R195" t="str">
            <v>Artım yeni portfel</v>
          </cell>
          <cell r="S195" t="str">
            <v>Artım köhnə portfel</v>
          </cell>
          <cell r="T195">
            <v>0</v>
          </cell>
          <cell r="U195" t="str">
            <v>Ümumi bonus</v>
          </cell>
          <cell r="V195" t="str">
            <v>Cərimə</v>
          </cell>
          <cell r="W195">
            <v>0</v>
          </cell>
          <cell r="X195">
            <v>0</v>
          </cell>
          <cell r="Y195">
            <v>0</v>
          </cell>
          <cell r="Z195">
            <v>0</v>
          </cell>
          <cell r="AA195" t="str">
            <v>gəlir&gt;fakt/ bonus</v>
          </cell>
          <cell r="AB195" t="str">
            <v>gəlir&gt;fakt və bonus/bonus</v>
          </cell>
          <cell r="AC195">
            <v>0</v>
          </cell>
          <cell r="AD195">
            <v>0</v>
          </cell>
          <cell r="AE195" t="str">
            <v>Max limit/fakt/salary</v>
          </cell>
        </row>
        <row r="196">
          <cell r="C196" t="str">
            <v>452368</v>
          </cell>
          <cell r="D196" t="str">
            <v>Mammadov Rasad Asif</v>
          </cell>
          <cell r="E196">
            <v>0</v>
          </cell>
          <cell r="F196">
            <v>0</v>
          </cell>
          <cell r="G196">
            <v>0</v>
          </cell>
          <cell r="H196">
            <v>0</v>
          </cell>
          <cell r="I196">
            <v>0</v>
          </cell>
          <cell r="J196">
            <v>0</v>
          </cell>
          <cell r="K196">
            <v>0</v>
          </cell>
          <cell r="L196">
            <v>6106.8410000000003</v>
          </cell>
          <cell r="M196">
            <v>6106.8410000000003</v>
          </cell>
          <cell r="N196">
            <v>0</v>
          </cell>
          <cell r="O196">
            <v>0</v>
          </cell>
          <cell r="P196">
            <v>0</v>
          </cell>
          <cell r="Q196">
            <v>0</v>
          </cell>
          <cell r="R196">
            <v>0</v>
          </cell>
          <cell r="S196">
            <v>16.488470700000001</v>
          </cell>
          <cell r="T196">
            <v>16.488470700000001</v>
          </cell>
          <cell r="U196">
            <v>16.488470700000001</v>
          </cell>
          <cell r="V196">
            <v>0</v>
          </cell>
          <cell r="W196">
            <v>16.488470700000001</v>
          </cell>
          <cell r="X196">
            <v>456</v>
          </cell>
          <cell r="Y196">
            <v>0</v>
          </cell>
          <cell r="Z196">
            <v>500</v>
          </cell>
          <cell r="AA196">
            <v>500</v>
          </cell>
          <cell r="AB196">
            <v>500</v>
          </cell>
          <cell r="AC196">
            <v>1789</v>
          </cell>
          <cell r="AD196">
            <v>500</v>
          </cell>
          <cell r="AE196">
            <v>500</v>
          </cell>
        </row>
        <row r="197">
          <cell r="C197" t="str">
            <v>553002</v>
          </cell>
          <cell r="D197" t="str">
            <v>Hasanov Zaur Huseyn</v>
          </cell>
          <cell r="E197">
            <v>9</v>
          </cell>
          <cell r="F197">
            <v>55000</v>
          </cell>
          <cell r="G197">
            <v>108</v>
          </cell>
          <cell r="H197">
            <v>386614.24</v>
          </cell>
          <cell r="I197">
            <v>362822.55000000005</v>
          </cell>
          <cell r="J197">
            <v>23791.689999999944</v>
          </cell>
          <cell r="K197">
            <v>615.71</v>
          </cell>
          <cell r="L197">
            <v>1221.23</v>
          </cell>
          <cell r="M197">
            <v>605.52</v>
          </cell>
          <cell r="N197">
            <v>0</v>
          </cell>
          <cell r="O197">
            <v>90</v>
          </cell>
          <cell r="P197">
            <v>108</v>
          </cell>
          <cell r="Q197">
            <v>230.62996799999999</v>
          </cell>
          <cell r="R197">
            <v>35.687534999999919</v>
          </cell>
          <cell r="S197">
            <v>1.6349040000000001</v>
          </cell>
          <cell r="T197">
            <v>1.6349040000000001</v>
          </cell>
          <cell r="U197">
            <v>465.95240699999988</v>
          </cell>
          <cell r="V197">
            <v>0</v>
          </cell>
          <cell r="W197">
            <v>465.95240699999988</v>
          </cell>
          <cell r="X197">
            <v>456</v>
          </cell>
          <cell r="Y197">
            <v>4832.6779999999999</v>
          </cell>
          <cell r="Z197">
            <v>697</v>
          </cell>
          <cell r="AA197">
            <v>921.95240699999988</v>
          </cell>
          <cell r="AB197">
            <v>921.95240699999988</v>
          </cell>
          <cell r="AC197">
            <v>1789</v>
          </cell>
          <cell r="AD197">
            <v>921.95240699999988</v>
          </cell>
          <cell r="AE197">
            <v>921.95240699999988</v>
          </cell>
        </row>
        <row r="198">
          <cell r="C198" t="str">
            <v>045074</v>
          </cell>
          <cell r="D198" t="str">
            <v>Xalilova Aida Sahverdi</v>
          </cell>
          <cell r="E198">
            <v>10</v>
          </cell>
          <cell r="F198">
            <v>60500</v>
          </cell>
          <cell r="G198">
            <v>71</v>
          </cell>
          <cell r="H198">
            <v>261269.11299999984</v>
          </cell>
          <cell r="I198">
            <v>217645.74500000002</v>
          </cell>
          <cell r="J198">
            <v>43623.367999999813</v>
          </cell>
          <cell r="K198">
            <v>0</v>
          </cell>
          <cell r="L198">
            <v>0</v>
          </cell>
          <cell r="M198">
            <v>0</v>
          </cell>
          <cell r="N198">
            <v>2E-3</v>
          </cell>
          <cell r="O198">
            <v>100</v>
          </cell>
          <cell r="P198">
            <v>71</v>
          </cell>
          <cell r="Q198">
            <v>142.8883790999999</v>
          </cell>
          <cell r="R198">
            <v>65.435051999999715</v>
          </cell>
          <cell r="S198">
            <v>0</v>
          </cell>
          <cell r="T198">
            <v>0</v>
          </cell>
          <cell r="U198">
            <v>379.3234310999996</v>
          </cell>
          <cell r="V198">
            <v>-15.172937243999984</v>
          </cell>
          <cell r="W198">
            <v>364.15049385599963</v>
          </cell>
          <cell r="X198">
            <v>577</v>
          </cell>
          <cell r="Y198">
            <v>3265.8639124999977</v>
          </cell>
          <cell r="Z198">
            <v>577</v>
          </cell>
          <cell r="AA198">
            <v>941.15049385599968</v>
          </cell>
          <cell r="AB198">
            <v>941.15049385599968</v>
          </cell>
          <cell r="AC198">
            <v>2152</v>
          </cell>
          <cell r="AD198">
            <v>941.15049385599968</v>
          </cell>
          <cell r="AE198">
            <v>941.15049385599968</v>
          </cell>
        </row>
        <row r="199">
          <cell r="C199" t="str">
            <v>616399</v>
          </cell>
          <cell r="D199" t="str">
            <v>Musayev Azar Siyas</v>
          </cell>
          <cell r="E199">
            <v>11</v>
          </cell>
          <cell r="F199">
            <v>41000</v>
          </cell>
          <cell r="G199">
            <v>23</v>
          </cell>
          <cell r="H199">
            <v>60539.5</v>
          </cell>
          <cell r="I199">
            <v>21026.12</v>
          </cell>
          <cell r="J199">
            <v>39513.380000000005</v>
          </cell>
          <cell r="K199">
            <v>0</v>
          </cell>
          <cell r="L199">
            <v>0</v>
          </cell>
          <cell r="M199">
            <v>0</v>
          </cell>
          <cell r="N199">
            <v>0</v>
          </cell>
          <cell r="O199">
            <v>120</v>
          </cell>
          <cell r="P199">
            <v>23</v>
          </cell>
          <cell r="Q199">
            <v>30.269750000000002</v>
          </cell>
          <cell r="R199">
            <v>39.513380000000005</v>
          </cell>
          <cell r="S199">
            <v>0</v>
          </cell>
          <cell r="T199">
            <v>0</v>
          </cell>
          <cell r="U199">
            <v>212.78313</v>
          </cell>
          <cell r="V199">
            <v>0</v>
          </cell>
          <cell r="W199">
            <v>212.78313</v>
          </cell>
          <cell r="X199">
            <v>336</v>
          </cell>
          <cell r="Y199">
            <v>756.74374999999998</v>
          </cell>
          <cell r="Z199">
            <v>336</v>
          </cell>
          <cell r="AA199">
            <v>548.78313000000003</v>
          </cell>
          <cell r="AB199">
            <v>548.78313000000003</v>
          </cell>
          <cell r="AC199">
            <v>1425</v>
          </cell>
          <cell r="AD199">
            <v>548.78313000000003</v>
          </cell>
          <cell r="AE199">
            <v>548.78313000000003</v>
          </cell>
        </row>
        <row r="200">
          <cell r="C200" t="str">
            <v>647212</v>
          </cell>
          <cell r="D200" t="str">
            <v>Qocayev Asif Tofiq</v>
          </cell>
          <cell r="E200">
            <v>6</v>
          </cell>
          <cell r="F200">
            <v>117000</v>
          </cell>
          <cell r="G200">
            <v>6</v>
          </cell>
          <cell r="H200">
            <v>117000</v>
          </cell>
          <cell r="I200">
            <v>0</v>
          </cell>
          <cell r="J200">
            <v>117000</v>
          </cell>
          <cell r="K200">
            <v>0</v>
          </cell>
          <cell r="L200">
            <v>0</v>
          </cell>
          <cell r="M200">
            <v>0</v>
          </cell>
          <cell r="N200">
            <v>0</v>
          </cell>
          <cell r="O200">
            <v>60</v>
          </cell>
          <cell r="P200">
            <v>6</v>
          </cell>
          <cell r="Q200">
            <v>58.5</v>
          </cell>
          <cell r="R200">
            <v>117</v>
          </cell>
          <cell r="S200">
            <v>0</v>
          </cell>
          <cell r="T200">
            <v>0</v>
          </cell>
          <cell r="U200">
            <v>241.5</v>
          </cell>
          <cell r="V200">
            <v>0</v>
          </cell>
          <cell r="W200">
            <v>241.5</v>
          </cell>
          <cell r="X200">
            <v>336</v>
          </cell>
          <cell r="Y200">
            <v>1462.4999999999998</v>
          </cell>
          <cell r="Z200">
            <v>0</v>
          </cell>
          <cell r="AA200">
            <v>577.5</v>
          </cell>
          <cell r="AB200">
            <v>577.5</v>
          </cell>
          <cell r="AC200">
            <v>1425</v>
          </cell>
          <cell r="AD200">
            <v>577.5</v>
          </cell>
          <cell r="AE200">
            <v>577.5</v>
          </cell>
        </row>
        <row r="201">
          <cell r="C201">
            <v>0</v>
          </cell>
          <cell r="D201">
            <v>0</v>
          </cell>
          <cell r="E201">
            <v>0</v>
          </cell>
          <cell r="F201">
            <v>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t="b">
            <v>0</v>
          </cell>
          <cell r="Y201">
            <v>0</v>
          </cell>
          <cell r="Z201">
            <v>0</v>
          </cell>
          <cell r="AA201">
            <v>0</v>
          </cell>
          <cell r="AB201">
            <v>0</v>
          </cell>
          <cell r="AC201" t="b">
            <v>0</v>
          </cell>
          <cell r="AD201">
            <v>0</v>
          </cell>
          <cell r="AE201">
            <v>0</v>
          </cell>
        </row>
        <row r="202">
          <cell r="C202">
            <v>0</v>
          </cell>
          <cell r="D202">
            <v>0</v>
          </cell>
          <cell r="E202">
            <v>0</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t="b">
            <v>0</v>
          </cell>
          <cell r="Y202">
            <v>0</v>
          </cell>
          <cell r="Z202">
            <v>0</v>
          </cell>
          <cell r="AA202">
            <v>0</v>
          </cell>
          <cell r="AB202">
            <v>0</v>
          </cell>
          <cell r="AC202" t="b">
            <v>0</v>
          </cell>
          <cell r="AD202">
            <v>0</v>
          </cell>
          <cell r="AE202">
            <v>0</v>
          </cell>
        </row>
        <row r="203">
          <cell r="C203">
            <v>0</v>
          </cell>
          <cell r="D203" t="str">
            <v>Aliyev Mehman Askar</v>
          </cell>
          <cell r="E203">
            <v>0</v>
          </cell>
          <cell r="F203">
            <v>0</v>
          </cell>
          <cell r="G203">
            <v>76</v>
          </cell>
          <cell r="H203">
            <v>268574.8299999999</v>
          </cell>
          <cell r="I203">
            <v>316481.80999999994</v>
          </cell>
          <cell r="J203">
            <v>-47906.98000000004</v>
          </cell>
          <cell r="K203">
            <v>0</v>
          </cell>
          <cell r="L203">
            <v>0</v>
          </cell>
          <cell r="M203">
            <v>0</v>
          </cell>
          <cell r="N203">
            <v>4.0000000000000001E-3</v>
          </cell>
          <cell r="O203">
            <v>0</v>
          </cell>
          <cell r="P203">
            <v>76</v>
          </cell>
          <cell r="Q203">
            <v>148.00238099999993</v>
          </cell>
          <cell r="R203">
            <v>-71.860470000000063</v>
          </cell>
          <cell r="S203">
            <v>0</v>
          </cell>
          <cell r="T203">
            <v>0</v>
          </cell>
          <cell r="U203">
            <v>152.14191099999988</v>
          </cell>
          <cell r="V203">
            <v>-12.17135287999999</v>
          </cell>
          <cell r="W203">
            <v>139.97055811999988</v>
          </cell>
          <cell r="X203" t="b">
            <v>0</v>
          </cell>
          <cell r="Y203">
            <v>3357.1853749999987</v>
          </cell>
          <cell r="Z203">
            <v>0</v>
          </cell>
          <cell r="AA203">
            <v>139.97055811999988</v>
          </cell>
          <cell r="AB203">
            <v>139.97055811999988</v>
          </cell>
          <cell r="AC203" t="b">
            <v>0</v>
          </cell>
          <cell r="AD203">
            <v>139.97055811999988</v>
          </cell>
          <cell r="AE203">
            <v>139.97055811999988</v>
          </cell>
        </row>
        <row r="204">
          <cell r="C204">
            <v>0</v>
          </cell>
          <cell r="D204">
            <v>0</v>
          </cell>
          <cell r="E204">
            <v>0</v>
          </cell>
          <cell r="F204">
            <v>0</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t="b">
            <v>0</v>
          </cell>
          <cell r="Y204">
            <v>0</v>
          </cell>
          <cell r="Z204">
            <v>0</v>
          </cell>
          <cell r="AA204">
            <v>0</v>
          </cell>
          <cell r="AB204">
            <v>0</v>
          </cell>
          <cell r="AC204" t="b">
            <v>0</v>
          </cell>
          <cell r="AD204">
            <v>0</v>
          </cell>
          <cell r="AE204">
            <v>0</v>
          </cell>
        </row>
        <row r="205">
          <cell r="C205">
            <v>0</v>
          </cell>
          <cell r="D205">
            <v>0</v>
          </cell>
          <cell r="E205">
            <v>0</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t="b">
            <v>0</v>
          </cell>
          <cell r="Y205">
            <v>0</v>
          </cell>
          <cell r="Z205">
            <v>0</v>
          </cell>
          <cell r="AA205">
            <v>0</v>
          </cell>
          <cell r="AB205">
            <v>0</v>
          </cell>
          <cell r="AC205" t="b">
            <v>0</v>
          </cell>
          <cell r="AD205">
            <v>0</v>
          </cell>
          <cell r="AE205">
            <v>0</v>
          </cell>
        </row>
        <row r="206">
          <cell r="C206">
            <v>0</v>
          </cell>
          <cell r="D206">
            <v>0</v>
          </cell>
          <cell r="E206">
            <v>0</v>
          </cell>
          <cell r="F206">
            <v>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0</v>
          </cell>
          <cell r="AE206">
            <v>0</v>
          </cell>
        </row>
        <row r="207">
          <cell r="C207">
            <v>0</v>
          </cell>
          <cell r="D207">
            <v>6</v>
          </cell>
          <cell r="E207">
            <v>0</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row>
        <row r="208">
          <cell r="C208" t="str">
            <v>237352</v>
          </cell>
          <cell r="D208" t="str">
            <v>Əliyev Mehman Əskər</v>
          </cell>
          <cell r="E208">
            <v>6</v>
          </cell>
          <cell r="F208">
            <v>45583.333333333336</v>
          </cell>
          <cell r="G208">
            <v>284</v>
          </cell>
          <cell r="H208">
            <v>1093997.6829999997</v>
          </cell>
          <cell r="I208">
            <v>917976.22499999998</v>
          </cell>
          <cell r="J208">
            <v>176021.45799999975</v>
          </cell>
          <cell r="K208">
            <v>615.71</v>
          </cell>
          <cell r="L208">
            <v>7328.0709999999999</v>
          </cell>
          <cell r="M208">
            <v>6712.3609999999999</v>
          </cell>
          <cell r="N208">
            <v>1E-3</v>
          </cell>
          <cell r="O208">
            <v>30</v>
          </cell>
          <cell r="P208">
            <v>56.800000000000004</v>
          </cell>
          <cell r="Q208">
            <v>546.99884149999991</v>
          </cell>
          <cell r="R208">
            <v>123.21502059999982</v>
          </cell>
          <cell r="S208">
            <v>8.0548331999999991</v>
          </cell>
          <cell r="T208">
            <v>8.0548331999999991</v>
          </cell>
          <cell r="U208">
            <v>765.06869529999972</v>
          </cell>
          <cell r="V208">
            <v>-15.301373905999995</v>
          </cell>
          <cell r="W208">
            <v>749.76732139399974</v>
          </cell>
          <cell r="X208">
            <v>818</v>
          </cell>
          <cell r="Y208">
            <v>10045.614448523997</v>
          </cell>
          <cell r="Z208">
            <v>2395</v>
          </cell>
          <cell r="AA208">
            <v>1567.7673213939997</v>
          </cell>
          <cell r="AB208">
            <v>2395</v>
          </cell>
          <cell r="AC208">
            <v>3112</v>
          </cell>
          <cell r="AD208">
            <v>0</v>
          </cell>
          <cell r="AE208">
            <v>0</v>
          </cell>
        </row>
        <row r="209">
          <cell r="C209">
            <v>0</v>
          </cell>
          <cell r="D209">
            <v>0</v>
          </cell>
          <cell r="E209">
            <v>0</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row>
        <row r="210">
          <cell r="C210">
            <v>0</v>
          </cell>
          <cell r="D210">
            <v>0</v>
          </cell>
          <cell r="E210">
            <v>0</v>
          </cell>
          <cell r="F210">
            <v>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0</v>
          </cell>
        </row>
        <row r="211">
          <cell r="C211" t="str">
            <v>CIF</v>
          </cell>
          <cell r="D211" t="str">
            <v>Mütəxəssis</v>
          </cell>
          <cell r="E211" t="str">
            <v>Say cari ay</v>
          </cell>
          <cell r="F211" t="str">
            <v>Məbləğ cari ay</v>
          </cell>
          <cell r="G211" t="str">
            <v>Say portfel</v>
          </cell>
          <cell r="H211" t="str">
            <v>Yeni portfel</v>
          </cell>
          <cell r="I211">
            <v>0</v>
          </cell>
          <cell r="J211">
            <v>0</v>
          </cell>
          <cell r="K211" t="str">
            <v>Köhnə portfel</v>
          </cell>
          <cell r="L211">
            <v>0</v>
          </cell>
          <cell r="M211">
            <v>0</v>
          </cell>
          <cell r="N211" t="str">
            <v>PAR</v>
          </cell>
          <cell r="O211" t="str">
            <v>Bonus</v>
          </cell>
          <cell r="P211">
            <v>0</v>
          </cell>
          <cell r="Q211">
            <v>0</v>
          </cell>
          <cell r="R211">
            <v>0</v>
          </cell>
          <cell r="S211">
            <v>0</v>
          </cell>
          <cell r="T211">
            <v>0</v>
          </cell>
          <cell r="U211">
            <v>0</v>
          </cell>
          <cell r="V211">
            <v>0</v>
          </cell>
          <cell r="W211" t="str">
            <v>Net bonus (gross)</v>
          </cell>
          <cell r="X211" t="str">
            <v>Baza (gross)</v>
          </cell>
          <cell r="Y211" t="str">
            <v>Portfelin gəliri</v>
          </cell>
          <cell r="Z211" t="str">
            <v>Fakt (gross)</v>
          </cell>
          <cell r="AA211" t="str">
            <v>Təklif</v>
          </cell>
          <cell r="AB211">
            <v>0</v>
          </cell>
          <cell r="AC211" t="str">
            <v>Max limit (gross)</v>
          </cell>
          <cell r="AD211" t="str">
            <v>Hesablanmış salary</v>
          </cell>
          <cell r="AE211" t="str">
            <v>Salary-end</v>
          </cell>
        </row>
        <row r="212">
          <cell r="C212">
            <v>0</v>
          </cell>
          <cell r="D212">
            <v>0</v>
          </cell>
          <cell r="E212">
            <v>0</v>
          </cell>
          <cell r="F212">
            <v>0</v>
          </cell>
          <cell r="G212">
            <v>0</v>
          </cell>
          <cell r="H212" t="str">
            <v>Cari ay portfel</v>
          </cell>
          <cell r="I212" t="str">
            <v>Son ay portfel</v>
          </cell>
          <cell r="J212" t="str">
            <v>Artım portfel</v>
          </cell>
          <cell r="K212" t="str">
            <v>Cari ay portfel</v>
          </cell>
          <cell r="L212" t="str">
            <v>Son ay portfel</v>
          </cell>
          <cell r="M212" t="str">
            <v>Azalma portfel</v>
          </cell>
          <cell r="N212">
            <v>0</v>
          </cell>
          <cell r="O212" t="str">
            <v>Say cari ay</v>
          </cell>
          <cell r="P212" t="str">
            <v>Say portfel</v>
          </cell>
          <cell r="Q212" t="str">
            <v>Cari yeni portfel</v>
          </cell>
          <cell r="R212" t="str">
            <v>Artım yeni portfel</v>
          </cell>
          <cell r="S212" t="str">
            <v>Artım köhnə portfel</v>
          </cell>
          <cell r="T212">
            <v>0</v>
          </cell>
          <cell r="U212" t="str">
            <v>Ümumi bonus (gross)</v>
          </cell>
          <cell r="V212" t="str">
            <v>Cərimə</v>
          </cell>
          <cell r="W212">
            <v>0</v>
          </cell>
          <cell r="X212">
            <v>0</v>
          </cell>
          <cell r="Y212">
            <v>0</v>
          </cell>
          <cell r="Z212">
            <v>0</v>
          </cell>
          <cell r="AA212" t="str">
            <v>gəlir&gt;fakt/ bonus</v>
          </cell>
          <cell r="AB212" t="str">
            <v>gəlir&gt;fakt və bonus/bonus  (ƏSAS)</v>
          </cell>
          <cell r="AC212">
            <v>0</v>
          </cell>
          <cell r="AD212">
            <v>0</v>
          </cell>
          <cell r="AE212" t="str">
            <v>Max limit/fakt/salary</v>
          </cell>
        </row>
        <row r="213">
          <cell r="C213" t="str">
            <v>409419</v>
          </cell>
          <cell r="D213" t="str">
            <v>Safarov Kamil Aladdin</v>
          </cell>
          <cell r="E213">
            <v>10</v>
          </cell>
          <cell r="F213">
            <v>123200</v>
          </cell>
          <cell r="G213">
            <v>118</v>
          </cell>
          <cell r="H213">
            <v>601010.61000000022</v>
          </cell>
          <cell r="I213">
            <v>517893.10999999981</v>
          </cell>
          <cell r="J213">
            <v>83117.500000000407</v>
          </cell>
          <cell r="K213">
            <v>30532.401000000002</v>
          </cell>
          <cell r="L213">
            <v>40727.290999999997</v>
          </cell>
          <cell r="M213">
            <v>10194.889999999996</v>
          </cell>
          <cell r="N213">
            <v>0</v>
          </cell>
          <cell r="O213">
            <v>100</v>
          </cell>
          <cell r="P213">
            <v>118</v>
          </cell>
          <cell r="Q213">
            <v>411.01061000000021</v>
          </cell>
          <cell r="R213">
            <v>207.79375000000101</v>
          </cell>
          <cell r="S213">
            <v>23.448246999999991</v>
          </cell>
          <cell r="T213">
            <v>23.448246999999991</v>
          </cell>
          <cell r="U213">
            <v>860.25260700000126</v>
          </cell>
          <cell r="V213">
            <v>0</v>
          </cell>
          <cell r="W213">
            <v>860.25260700000126</v>
          </cell>
          <cell r="X213">
            <v>577</v>
          </cell>
          <cell r="Y213">
            <v>7512.632625000002</v>
          </cell>
          <cell r="Z213">
            <v>650</v>
          </cell>
          <cell r="AA213">
            <v>1437.2526070000013</v>
          </cell>
          <cell r="AB213">
            <v>1437.2526070000013</v>
          </cell>
          <cell r="AC213">
            <v>2152</v>
          </cell>
          <cell r="AD213">
            <v>1437.2526070000013</v>
          </cell>
          <cell r="AE213">
            <v>1437.2526070000013</v>
          </cell>
        </row>
        <row r="214">
          <cell r="C214" t="str">
            <v>457032</v>
          </cell>
          <cell r="D214" t="str">
            <v>Mammadov Fuad Zahid</v>
          </cell>
          <cell r="E214">
            <v>11</v>
          </cell>
          <cell r="F214">
            <v>69500</v>
          </cell>
          <cell r="G214">
            <v>74</v>
          </cell>
          <cell r="H214">
            <v>308921.30999999994</v>
          </cell>
          <cell r="I214">
            <v>254836.78</v>
          </cell>
          <cell r="J214">
            <v>54084.529999999941</v>
          </cell>
          <cell r="K214">
            <v>0</v>
          </cell>
          <cell r="L214">
            <v>0</v>
          </cell>
          <cell r="M214">
            <v>0</v>
          </cell>
          <cell r="N214">
            <v>0</v>
          </cell>
          <cell r="O214">
            <v>120</v>
          </cell>
          <cell r="P214">
            <v>74</v>
          </cell>
          <cell r="Q214">
            <v>176.24491699999996</v>
          </cell>
          <cell r="R214">
            <v>81.126794999999916</v>
          </cell>
          <cell r="S214">
            <v>0</v>
          </cell>
          <cell r="T214">
            <v>0</v>
          </cell>
          <cell r="U214">
            <v>451.37171199999989</v>
          </cell>
          <cell r="V214">
            <v>0</v>
          </cell>
          <cell r="W214">
            <v>451.37171199999989</v>
          </cell>
          <cell r="X214">
            <v>336</v>
          </cell>
          <cell r="Y214">
            <v>3861.5163749999988</v>
          </cell>
          <cell r="Z214">
            <v>336</v>
          </cell>
          <cell r="AA214">
            <v>787.37171199999989</v>
          </cell>
          <cell r="AB214">
            <v>787.37171199999989</v>
          </cell>
          <cell r="AC214">
            <v>1425</v>
          </cell>
          <cell r="AD214">
            <v>787.37171199999989</v>
          </cell>
          <cell r="AE214">
            <v>787.37171199999989</v>
          </cell>
        </row>
        <row r="215">
          <cell r="C215">
            <v>0</v>
          </cell>
          <cell r="D215" t="str">
            <v>Nacafov Vuqar Alizada</v>
          </cell>
          <cell r="E215">
            <v>0</v>
          </cell>
          <cell r="F215">
            <v>0</v>
          </cell>
          <cell r="G215">
            <v>95</v>
          </cell>
          <cell r="H215">
            <v>439967.17000000022</v>
          </cell>
          <cell r="I215">
            <v>493995.06</v>
          </cell>
          <cell r="J215">
            <v>-54027.889999999781</v>
          </cell>
          <cell r="K215">
            <v>0</v>
          </cell>
          <cell r="L215">
            <v>0</v>
          </cell>
          <cell r="M215">
            <v>0</v>
          </cell>
          <cell r="N215">
            <v>2E-3</v>
          </cell>
          <cell r="O215">
            <v>0</v>
          </cell>
          <cell r="P215">
            <v>95</v>
          </cell>
          <cell r="Q215">
            <v>267.97701900000015</v>
          </cell>
          <cell r="R215">
            <v>-81.041834999999679</v>
          </cell>
          <cell r="S215">
            <v>0</v>
          </cell>
          <cell r="T215">
            <v>0</v>
          </cell>
          <cell r="U215">
            <v>281.9351840000005</v>
          </cell>
          <cell r="V215">
            <v>-11.277407360000021</v>
          </cell>
          <cell r="W215">
            <v>270.65777664000046</v>
          </cell>
          <cell r="X215">
            <v>577</v>
          </cell>
          <cell r="Y215">
            <v>5499.5896250000023</v>
          </cell>
          <cell r="Z215">
            <v>0</v>
          </cell>
          <cell r="AA215">
            <v>847.65777664000052</v>
          </cell>
          <cell r="AB215">
            <v>847.65777664000052</v>
          </cell>
          <cell r="AC215">
            <v>2152</v>
          </cell>
          <cell r="AD215">
            <v>847.65777664000052</v>
          </cell>
          <cell r="AE215">
            <v>847.65777664000052</v>
          </cell>
        </row>
        <row r="216">
          <cell r="C216">
            <v>0</v>
          </cell>
          <cell r="D216">
            <v>0</v>
          </cell>
          <cell r="E216">
            <v>0</v>
          </cell>
          <cell r="F216">
            <v>0</v>
          </cell>
          <cell r="G216">
            <v>0</v>
          </cell>
          <cell r="H216">
            <v>0</v>
          </cell>
          <cell r="I216">
            <v>0</v>
          </cell>
          <cell r="J216">
            <v>0</v>
          </cell>
          <cell r="K216">
            <v>0</v>
          </cell>
          <cell r="L216">
            <v>0</v>
          </cell>
          <cell r="M216">
            <v>0</v>
          </cell>
          <cell r="N216">
            <v>0</v>
          </cell>
          <cell r="O216">
            <v>0</v>
          </cell>
          <cell r="P216">
            <v>0</v>
          </cell>
          <cell r="Q216">
            <v>0</v>
          </cell>
          <cell r="R216">
            <v>0</v>
          </cell>
          <cell r="S216">
            <v>0</v>
          </cell>
          <cell r="T216">
            <v>0</v>
          </cell>
          <cell r="U216">
            <v>0</v>
          </cell>
          <cell r="V216">
            <v>0</v>
          </cell>
          <cell r="W216">
            <v>0</v>
          </cell>
          <cell r="X216" t="b">
            <v>0</v>
          </cell>
          <cell r="Y216">
            <v>0</v>
          </cell>
          <cell r="Z216">
            <v>964</v>
          </cell>
          <cell r="AA216">
            <v>964</v>
          </cell>
          <cell r="AB216">
            <v>964</v>
          </cell>
          <cell r="AC216" t="b">
            <v>0</v>
          </cell>
          <cell r="AD216">
            <v>964</v>
          </cell>
          <cell r="AE216">
            <v>964</v>
          </cell>
        </row>
        <row r="217">
          <cell r="C217">
            <v>0</v>
          </cell>
          <cell r="D217">
            <v>0</v>
          </cell>
          <cell r="E217">
            <v>0</v>
          </cell>
          <cell r="F217">
            <v>0</v>
          </cell>
          <cell r="G217">
            <v>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t="b">
            <v>0</v>
          </cell>
          <cell r="Y217">
            <v>0</v>
          </cell>
          <cell r="Z217">
            <v>0</v>
          </cell>
          <cell r="AA217">
            <v>0</v>
          </cell>
          <cell r="AB217">
            <v>0</v>
          </cell>
          <cell r="AC217" t="b">
            <v>0</v>
          </cell>
          <cell r="AD217">
            <v>0</v>
          </cell>
          <cell r="AE217">
            <v>0</v>
          </cell>
        </row>
        <row r="218">
          <cell r="C218" t="str">
            <v>613927</v>
          </cell>
          <cell r="D218" t="str">
            <v>Aslanov Rasad Zulfuqar</v>
          </cell>
          <cell r="E218">
            <v>7</v>
          </cell>
          <cell r="F218">
            <v>52900</v>
          </cell>
          <cell r="G218">
            <v>92</v>
          </cell>
          <cell r="H218">
            <v>355427.6999999999</v>
          </cell>
          <cell r="I218">
            <v>323932.59000000003</v>
          </cell>
          <cell r="J218">
            <v>31495.10999999987</v>
          </cell>
          <cell r="K218">
            <v>0</v>
          </cell>
          <cell r="L218">
            <v>0</v>
          </cell>
          <cell r="M218">
            <v>0</v>
          </cell>
          <cell r="N218">
            <v>0</v>
          </cell>
          <cell r="O218">
            <v>70</v>
          </cell>
          <cell r="P218">
            <v>92</v>
          </cell>
          <cell r="Q218">
            <v>208.79938999999993</v>
          </cell>
          <cell r="R218">
            <v>47.242664999999803</v>
          </cell>
          <cell r="S218">
            <v>0</v>
          </cell>
          <cell r="T218">
            <v>0</v>
          </cell>
          <cell r="U218">
            <v>418.04205499999972</v>
          </cell>
          <cell r="V218">
            <v>0</v>
          </cell>
          <cell r="W218">
            <v>418.04205499999972</v>
          </cell>
          <cell r="X218">
            <v>697</v>
          </cell>
          <cell r="Y218">
            <v>4442.8462499999987</v>
          </cell>
          <cell r="Z218">
            <v>1960</v>
          </cell>
          <cell r="AA218">
            <v>1115.0420549999997</v>
          </cell>
          <cell r="AB218">
            <v>1960</v>
          </cell>
          <cell r="AC218">
            <v>2552</v>
          </cell>
          <cell r="AD218">
            <v>1960</v>
          </cell>
          <cell r="AE218">
            <v>1960</v>
          </cell>
        </row>
        <row r="219">
          <cell r="C219" t="str">
            <v>619531</v>
          </cell>
          <cell r="D219" t="str">
            <v>Ahmadov Elxan Kazimaga</v>
          </cell>
          <cell r="E219">
            <v>9</v>
          </cell>
          <cell r="F219">
            <v>52500</v>
          </cell>
          <cell r="G219">
            <v>42</v>
          </cell>
          <cell r="H219">
            <v>204598.31999999998</v>
          </cell>
          <cell r="I219">
            <v>164040.5</v>
          </cell>
          <cell r="J219">
            <v>40557.819999999978</v>
          </cell>
          <cell r="K219">
            <v>0</v>
          </cell>
          <cell r="L219">
            <v>0</v>
          </cell>
          <cell r="M219">
            <v>0</v>
          </cell>
          <cell r="N219">
            <v>0</v>
          </cell>
          <cell r="O219">
            <v>90</v>
          </cell>
          <cell r="P219">
            <v>42</v>
          </cell>
          <cell r="Q219">
            <v>103.21882399999998</v>
          </cell>
          <cell r="R219">
            <v>60.836729999999967</v>
          </cell>
          <cell r="S219">
            <v>0</v>
          </cell>
          <cell r="T219">
            <v>0</v>
          </cell>
          <cell r="U219">
            <v>296.05555399999997</v>
          </cell>
          <cell r="V219">
            <v>0</v>
          </cell>
          <cell r="W219">
            <v>296.05555399999997</v>
          </cell>
          <cell r="X219">
            <v>336</v>
          </cell>
          <cell r="Y219">
            <v>2557.4789999999994</v>
          </cell>
          <cell r="Z219">
            <v>456</v>
          </cell>
          <cell r="AA219">
            <v>632.05555400000003</v>
          </cell>
          <cell r="AB219">
            <v>632.05555400000003</v>
          </cell>
          <cell r="AC219">
            <v>1425</v>
          </cell>
          <cell r="AD219">
            <v>632.05555400000003</v>
          </cell>
          <cell r="AE219">
            <v>632.05555400000003</v>
          </cell>
        </row>
        <row r="220">
          <cell r="C220" t="str">
            <v>620618</v>
          </cell>
          <cell r="D220" t="str">
            <v>Hasanov Elsan Hasan</v>
          </cell>
          <cell r="E220">
            <v>10</v>
          </cell>
          <cell r="F220">
            <v>39700</v>
          </cell>
          <cell r="G220">
            <v>47</v>
          </cell>
          <cell r="H220">
            <v>134322.38999999998</v>
          </cell>
          <cell r="I220">
            <v>100232.45000000001</v>
          </cell>
          <cell r="J220">
            <v>34089.939999999973</v>
          </cell>
          <cell r="K220">
            <v>0</v>
          </cell>
          <cell r="L220">
            <v>0</v>
          </cell>
          <cell r="M220">
            <v>0</v>
          </cell>
          <cell r="N220">
            <v>0</v>
          </cell>
          <cell r="O220">
            <v>100</v>
          </cell>
          <cell r="P220">
            <v>47</v>
          </cell>
          <cell r="Q220">
            <v>67.161194999999992</v>
          </cell>
          <cell r="R220">
            <v>34.089939999999977</v>
          </cell>
          <cell r="S220">
            <v>0</v>
          </cell>
          <cell r="T220">
            <v>0</v>
          </cell>
          <cell r="U220">
            <v>248.25113499999998</v>
          </cell>
          <cell r="V220">
            <v>0</v>
          </cell>
          <cell r="W220">
            <v>248.25113499999998</v>
          </cell>
          <cell r="X220">
            <v>336</v>
          </cell>
          <cell r="Y220">
            <v>1679.0298749999997</v>
          </cell>
          <cell r="Z220">
            <v>336</v>
          </cell>
          <cell r="AA220">
            <v>584.25113499999998</v>
          </cell>
          <cell r="AB220">
            <v>584.25113499999998</v>
          </cell>
          <cell r="AC220">
            <v>1425</v>
          </cell>
          <cell r="AD220">
            <v>584.25113499999998</v>
          </cell>
          <cell r="AE220">
            <v>584.25113499999998</v>
          </cell>
        </row>
        <row r="221">
          <cell r="C221" t="str">
            <v>626527</v>
          </cell>
          <cell r="D221" t="str">
            <v>Akbarov Samir Cannar</v>
          </cell>
          <cell r="E221">
            <v>5</v>
          </cell>
          <cell r="F221">
            <v>18500</v>
          </cell>
          <cell r="G221">
            <v>32</v>
          </cell>
          <cell r="H221">
            <v>107888.84000000001</v>
          </cell>
          <cell r="I221">
            <v>94025.809999999983</v>
          </cell>
          <cell r="J221">
            <v>13863.030000000028</v>
          </cell>
          <cell r="K221">
            <v>0</v>
          </cell>
          <cell r="L221">
            <v>0</v>
          </cell>
          <cell r="M221">
            <v>0</v>
          </cell>
          <cell r="N221">
            <v>0</v>
          </cell>
          <cell r="O221">
            <v>50</v>
          </cell>
          <cell r="P221">
            <v>32</v>
          </cell>
          <cell r="Q221">
            <v>53.944420000000008</v>
          </cell>
          <cell r="R221">
            <v>13.863030000000029</v>
          </cell>
          <cell r="S221">
            <v>0</v>
          </cell>
          <cell r="T221">
            <v>0</v>
          </cell>
          <cell r="U221">
            <v>149.80745000000005</v>
          </cell>
          <cell r="V221">
            <v>0</v>
          </cell>
          <cell r="W221">
            <v>149.80745000000005</v>
          </cell>
          <cell r="X221">
            <v>336</v>
          </cell>
          <cell r="Y221">
            <v>1348.6105</v>
          </cell>
          <cell r="Z221">
            <v>456</v>
          </cell>
          <cell r="AA221">
            <v>485.80745000000002</v>
          </cell>
          <cell r="AB221">
            <v>485.80745000000002</v>
          </cell>
          <cell r="AC221">
            <v>1425</v>
          </cell>
          <cell r="AD221">
            <v>485.80745000000002</v>
          </cell>
          <cell r="AE221">
            <v>485.80745000000002</v>
          </cell>
        </row>
        <row r="222">
          <cell r="C222" t="str">
            <v>617260</v>
          </cell>
          <cell r="D222" t="str">
            <v>Xalafov Abdulla Mirzali</v>
          </cell>
          <cell r="E222">
            <v>6</v>
          </cell>
          <cell r="F222">
            <v>15600</v>
          </cell>
          <cell r="G222">
            <v>13</v>
          </cell>
          <cell r="H222">
            <v>27682.81</v>
          </cell>
          <cell r="I222">
            <v>13029.44</v>
          </cell>
          <cell r="J222">
            <v>0</v>
          </cell>
          <cell r="K222">
            <v>0</v>
          </cell>
          <cell r="L222">
            <v>0</v>
          </cell>
          <cell r="M222">
            <v>0</v>
          </cell>
          <cell r="N222">
            <v>0</v>
          </cell>
          <cell r="O222">
            <v>60</v>
          </cell>
          <cell r="P222">
            <v>13</v>
          </cell>
          <cell r="Q222">
            <v>0</v>
          </cell>
          <cell r="R222">
            <v>0</v>
          </cell>
          <cell r="S222">
            <v>0</v>
          </cell>
          <cell r="T222">
            <v>0</v>
          </cell>
          <cell r="U222">
            <v>73</v>
          </cell>
          <cell r="V222">
            <v>0</v>
          </cell>
          <cell r="W222">
            <v>73</v>
          </cell>
          <cell r="X222">
            <v>336</v>
          </cell>
          <cell r="Y222">
            <v>346.03512499999999</v>
          </cell>
          <cell r="Z222">
            <v>336</v>
          </cell>
          <cell r="AA222">
            <v>409</v>
          </cell>
          <cell r="AB222">
            <v>336</v>
          </cell>
          <cell r="AC222">
            <v>1425</v>
          </cell>
          <cell r="AD222">
            <v>0</v>
          </cell>
          <cell r="AE222">
            <v>0</v>
          </cell>
        </row>
        <row r="223">
          <cell r="C223" t="str">
            <v>152060</v>
          </cell>
          <cell r="D223" t="str">
            <v>Valiyev Cavid Xalid</v>
          </cell>
          <cell r="E223">
            <v>7</v>
          </cell>
          <cell r="F223">
            <v>29300</v>
          </cell>
          <cell r="G223">
            <v>14</v>
          </cell>
          <cell r="H223">
            <v>57205.919999999998</v>
          </cell>
          <cell r="I223">
            <v>28500</v>
          </cell>
          <cell r="J223">
            <v>0</v>
          </cell>
          <cell r="K223">
            <v>0</v>
          </cell>
          <cell r="L223">
            <v>0</v>
          </cell>
          <cell r="M223">
            <v>0</v>
          </cell>
          <cell r="N223">
            <v>0</v>
          </cell>
          <cell r="O223">
            <v>70</v>
          </cell>
          <cell r="P223">
            <v>14</v>
          </cell>
          <cell r="Q223">
            <v>0</v>
          </cell>
          <cell r="R223">
            <v>0</v>
          </cell>
          <cell r="S223">
            <v>0</v>
          </cell>
          <cell r="T223">
            <v>0</v>
          </cell>
          <cell r="U223">
            <v>84</v>
          </cell>
          <cell r="V223">
            <v>0</v>
          </cell>
          <cell r="W223">
            <v>84</v>
          </cell>
          <cell r="X223">
            <v>577</v>
          </cell>
          <cell r="Y223">
            <v>715.07399999999996</v>
          </cell>
          <cell r="Z223">
            <v>1182</v>
          </cell>
          <cell r="AA223">
            <v>1182</v>
          </cell>
          <cell r="AB223">
            <v>1182</v>
          </cell>
          <cell r="AC223">
            <v>2152</v>
          </cell>
          <cell r="AD223">
            <v>0</v>
          </cell>
          <cell r="AE223">
            <v>0</v>
          </cell>
        </row>
        <row r="224">
          <cell r="C224" t="str">
            <v>112971</v>
          </cell>
          <cell r="D224" t="str">
            <v>Siracov Musfiq Aydin</v>
          </cell>
          <cell r="E224">
            <v>10</v>
          </cell>
          <cell r="F224">
            <v>72000</v>
          </cell>
          <cell r="G224">
            <v>11</v>
          </cell>
          <cell r="H224">
            <v>72822.5</v>
          </cell>
          <cell r="I224">
            <v>1000</v>
          </cell>
          <cell r="J224">
            <v>0</v>
          </cell>
          <cell r="K224">
            <v>0</v>
          </cell>
          <cell r="L224">
            <v>0</v>
          </cell>
          <cell r="M224">
            <v>0</v>
          </cell>
          <cell r="N224">
            <v>0</v>
          </cell>
          <cell r="O224">
            <v>100</v>
          </cell>
          <cell r="P224">
            <v>11</v>
          </cell>
          <cell r="Q224">
            <v>36.411250000000003</v>
          </cell>
          <cell r="R224">
            <v>0</v>
          </cell>
          <cell r="S224">
            <v>0</v>
          </cell>
          <cell r="T224">
            <v>0</v>
          </cell>
          <cell r="U224">
            <v>147.41125</v>
          </cell>
          <cell r="V224">
            <v>0</v>
          </cell>
          <cell r="W224">
            <v>147.41125</v>
          </cell>
          <cell r="X224">
            <v>577</v>
          </cell>
          <cell r="Y224">
            <v>910.28124999999989</v>
          </cell>
          <cell r="Z224">
            <v>940</v>
          </cell>
          <cell r="AA224">
            <v>940</v>
          </cell>
          <cell r="AB224">
            <v>940</v>
          </cell>
          <cell r="AC224">
            <v>2152</v>
          </cell>
          <cell r="AD224">
            <v>0</v>
          </cell>
          <cell r="AE224">
            <v>0</v>
          </cell>
        </row>
        <row r="225">
          <cell r="C225" t="str">
            <v>626523</v>
          </cell>
          <cell r="D225" t="str">
            <v>Almasov Zohrab Zulfaddin</v>
          </cell>
          <cell r="E225">
            <v>6</v>
          </cell>
          <cell r="F225">
            <v>45500</v>
          </cell>
          <cell r="G225">
            <v>31</v>
          </cell>
          <cell r="H225">
            <v>110698.71999999999</v>
          </cell>
          <cell r="I225">
            <v>68572.62</v>
          </cell>
          <cell r="J225">
            <v>42126.099999999991</v>
          </cell>
          <cell r="K225">
            <v>0</v>
          </cell>
          <cell r="L225">
            <v>0</v>
          </cell>
          <cell r="M225">
            <v>0</v>
          </cell>
          <cell r="N225">
            <v>0</v>
          </cell>
          <cell r="O225">
            <v>60</v>
          </cell>
          <cell r="P225">
            <v>31</v>
          </cell>
          <cell r="Q225">
            <v>55.349359999999997</v>
          </cell>
          <cell r="R225">
            <v>42.126099999999994</v>
          </cell>
          <cell r="S225">
            <v>0</v>
          </cell>
          <cell r="T225">
            <v>0</v>
          </cell>
          <cell r="U225">
            <v>188.47546</v>
          </cell>
          <cell r="V225">
            <v>0</v>
          </cell>
          <cell r="W225">
            <v>188.47546</v>
          </cell>
          <cell r="X225">
            <v>336</v>
          </cell>
          <cell r="Y225">
            <v>1383.7339999999997</v>
          </cell>
          <cell r="Z225">
            <v>456</v>
          </cell>
          <cell r="AA225">
            <v>524.47546</v>
          </cell>
          <cell r="AB225">
            <v>524.47546</v>
          </cell>
          <cell r="AC225">
            <v>1425</v>
          </cell>
          <cell r="AD225">
            <v>524.47546</v>
          </cell>
          <cell r="AE225">
            <v>524.47546</v>
          </cell>
        </row>
        <row r="226">
          <cell r="C226">
            <v>0</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C227">
            <v>0</v>
          </cell>
          <cell r="D227">
            <v>11</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C228" t="str">
            <v>613952</v>
          </cell>
          <cell r="D228" t="str">
            <v>Nəcəfov Vüqar Əlizadə</v>
          </cell>
          <cell r="E228">
            <v>7.3636363636363633</v>
          </cell>
          <cell r="F228">
            <v>47154.545454545456</v>
          </cell>
          <cell r="G228">
            <v>569</v>
          </cell>
          <cell r="H228">
            <v>2420546.2900000005</v>
          </cell>
          <cell r="I228">
            <v>2060058.3599999999</v>
          </cell>
          <cell r="J228">
            <v>360487.93000000063</v>
          </cell>
          <cell r="K228">
            <v>30532.401000000002</v>
          </cell>
          <cell r="L228">
            <v>40727.290999999997</v>
          </cell>
          <cell r="M228">
            <v>10194.889999999996</v>
          </cell>
          <cell r="N228">
            <v>1E-3</v>
          </cell>
          <cell r="O228">
            <v>36.818181818181813</v>
          </cell>
          <cell r="P228">
            <v>113.80000000000001</v>
          </cell>
          <cell r="Q228">
            <v>1454.3824030000003</v>
          </cell>
          <cell r="R228">
            <v>360.48793000000063</v>
          </cell>
          <cell r="S228">
            <v>12.233867999999994</v>
          </cell>
          <cell r="T228">
            <v>12.233867999999994</v>
          </cell>
          <cell r="U228">
            <v>1977.722382818183</v>
          </cell>
          <cell r="V228">
            <v>-39.554447656363656</v>
          </cell>
          <cell r="W228">
            <v>1938.1679351618193</v>
          </cell>
          <cell r="X228">
            <v>818</v>
          </cell>
          <cell r="Y228">
            <v>19575.95693036</v>
          </cell>
          <cell r="Z228">
            <v>1810</v>
          </cell>
          <cell r="AA228">
            <v>2756.1679351618195</v>
          </cell>
          <cell r="AB228">
            <v>2756.1679351618195</v>
          </cell>
          <cell r="AC228">
            <v>3112</v>
          </cell>
          <cell r="AD228">
            <v>0</v>
          </cell>
          <cell r="AE228">
            <v>0</v>
          </cell>
        </row>
        <row r="229">
          <cell r="C229">
            <v>0</v>
          </cell>
          <cell r="D229">
            <v>0</v>
          </cell>
          <cell r="E229">
            <v>0</v>
          </cell>
          <cell r="F229">
            <v>0</v>
          </cell>
          <cell r="G229">
            <v>0</v>
          </cell>
          <cell r="H229">
            <v>0</v>
          </cell>
          <cell r="I229">
            <v>0</v>
          </cell>
          <cell r="J229">
            <v>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0</v>
          </cell>
        </row>
        <row r="230">
          <cell r="C230">
            <v>0</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C231" t="str">
            <v>CIF</v>
          </cell>
          <cell r="D231" t="str">
            <v>Mütəxəssis</v>
          </cell>
          <cell r="E231" t="str">
            <v>Say cari ay</v>
          </cell>
          <cell r="F231" t="str">
            <v>Məbləğ cari ay</v>
          </cell>
          <cell r="G231" t="str">
            <v>Say portfel</v>
          </cell>
          <cell r="H231" t="str">
            <v>Yeni portfel</v>
          </cell>
          <cell r="I231">
            <v>0</v>
          </cell>
          <cell r="J231">
            <v>0</v>
          </cell>
          <cell r="K231" t="str">
            <v>Köhnə portfel</v>
          </cell>
          <cell r="L231">
            <v>0</v>
          </cell>
          <cell r="M231">
            <v>0</v>
          </cell>
          <cell r="N231" t="str">
            <v>PAR</v>
          </cell>
          <cell r="O231" t="str">
            <v>Bonus</v>
          </cell>
          <cell r="P231">
            <v>0</v>
          </cell>
          <cell r="Q231">
            <v>0</v>
          </cell>
          <cell r="R231">
            <v>0</v>
          </cell>
          <cell r="S231">
            <v>0</v>
          </cell>
          <cell r="T231">
            <v>0</v>
          </cell>
          <cell r="U231">
            <v>0</v>
          </cell>
          <cell r="V231">
            <v>0</v>
          </cell>
          <cell r="W231" t="str">
            <v>Net bonus</v>
          </cell>
          <cell r="X231" t="str">
            <v>Baza</v>
          </cell>
          <cell r="Y231" t="str">
            <v>Portfelin gəliri</v>
          </cell>
          <cell r="Z231" t="str">
            <v>Fakt</v>
          </cell>
          <cell r="AA231" t="str">
            <v>Təklif</v>
          </cell>
          <cell r="AB231">
            <v>0</v>
          </cell>
          <cell r="AC231" t="str">
            <v>Max limit</v>
          </cell>
          <cell r="AD231" t="str">
            <v>Hesablanmış salary</v>
          </cell>
          <cell r="AE231" t="str">
            <v>Salary-end</v>
          </cell>
        </row>
        <row r="232">
          <cell r="C232">
            <v>0</v>
          </cell>
          <cell r="D232">
            <v>0</v>
          </cell>
          <cell r="E232">
            <v>0</v>
          </cell>
          <cell r="F232">
            <v>0</v>
          </cell>
          <cell r="G232">
            <v>0</v>
          </cell>
          <cell r="H232" t="str">
            <v>Cari ay portfel</v>
          </cell>
          <cell r="I232" t="str">
            <v>Son ay portfel</v>
          </cell>
          <cell r="J232" t="str">
            <v>Artım portfel</v>
          </cell>
          <cell r="K232" t="str">
            <v>Cari ay portfel</v>
          </cell>
          <cell r="L232" t="str">
            <v>Son ay portfel</v>
          </cell>
          <cell r="M232" t="str">
            <v>Azalma portfel</v>
          </cell>
          <cell r="N232">
            <v>0</v>
          </cell>
          <cell r="O232" t="str">
            <v>Say cari ay</v>
          </cell>
          <cell r="P232" t="str">
            <v>Say portfel</v>
          </cell>
          <cell r="Q232" t="str">
            <v>Cari yeni portfel</v>
          </cell>
          <cell r="R232" t="str">
            <v>Artım yeni portfel</v>
          </cell>
          <cell r="S232" t="str">
            <v>Artım köhnə portfel</v>
          </cell>
          <cell r="T232">
            <v>0</v>
          </cell>
          <cell r="U232" t="str">
            <v>Ümumi bonus</v>
          </cell>
          <cell r="V232" t="str">
            <v>Cərimə</v>
          </cell>
          <cell r="W232">
            <v>0</v>
          </cell>
          <cell r="X232">
            <v>0</v>
          </cell>
          <cell r="Y232">
            <v>0</v>
          </cell>
          <cell r="Z232">
            <v>0</v>
          </cell>
          <cell r="AA232" t="str">
            <v>gəlir&gt;fakt/ bonus</v>
          </cell>
          <cell r="AB232" t="str">
            <v>gəlir&gt;fakt və bonus/bonus</v>
          </cell>
          <cell r="AC232">
            <v>0</v>
          </cell>
          <cell r="AD232">
            <v>0</v>
          </cell>
          <cell r="AE232" t="str">
            <v>Max limit/fakt/salary</v>
          </cell>
        </row>
        <row r="233">
          <cell r="C233" t="str">
            <v>442816</v>
          </cell>
          <cell r="D233" t="str">
            <v>Karimov Orxan Alik</v>
          </cell>
          <cell r="E233">
            <v>10</v>
          </cell>
          <cell r="F233">
            <v>17200</v>
          </cell>
          <cell r="G233">
            <v>178</v>
          </cell>
          <cell r="H233">
            <v>471044.62</v>
          </cell>
          <cell r="I233">
            <v>497129.59</v>
          </cell>
          <cell r="J233">
            <v>-26084.97000000003</v>
          </cell>
          <cell r="K233">
            <v>14550.189999999999</v>
          </cell>
          <cell r="L233">
            <v>16803.2</v>
          </cell>
          <cell r="M233">
            <v>2253.010000000002</v>
          </cell>
          <cell r="N233">
            <v>5.0000000000000001E-3</v>
          </cell>
          <cell r="O233">
            <v>100</v>
          </cell>
          <cell r="P233">
            <v>178</v>
          </cell>
          <cell r="Q233">
            <v>289.73123399999997</v>
          </cell>
          <cell r="R233">
            <v>-39.127455000000047</v>
          </cell>
          <cell r="S233">
            <v>6.0831270000000055</v>
          </cell>
          <cell r="T233">
            <v>6.0831270000000055</v>
          </cell>
          <cell r="U233">
            <v>534.68690599999991</v>
          </cell>
          <cell r="V233">
            <v>-53.468690599999995</v>
          </cell>
          <cell r="W233">
            <v>481.21821539999991</v>
          </cell>
          <cell r="X233">
            <v>577</v>
          </cell>
          <cell r="Y233">
            <v>5888.057749999999</v>
          </cell>
          <cell r="Z233">
            <v>650</v>
          </cell>
          <cell r="AA233">
            <v>1058.2182154</v>
          </cell>
          <cell r="AB233">
            <v>1058.2182154</v>
          </cell>
          <cell r="AC233">
            <v>2152</v>
          </cell>
          <cell r="AD233">
            <v>1058.2182154</v>
          </cell>
          <cell r="AE233">
            <v>1058.2182154</v>
          </cell>
        </row>
        <row r="234">
          <cell r="C234" t="str">
            <v>193158</v>
          </cell>
          <cell r="D234" t="str">
            <v>Asadullayev Qosqar Namik</v>
          </cell>
          <cell r="E234">
            <v>18</v>
          </cell>
          <cell r="F234">
            <v>47800</v>
          </cell>
          <cell r="G234">
            <v>224</v>
          </cell>
          <cell r="H234">
            <v>466958.26999999979</v>
          </cell>
          <cell r="I234">
            <v>458683.3</v>
          </cell>
          <cell r="J234">
            <v>8274.9699999997974</v>
          </cell>
          <cell r="K234">
            <v>0</v>
          </cell>
          <cell r="L234">
            <v>0</v>
          </cell>
          <cell r="M234">
            <v>0</v>
          </cell>
          <cell r="N234">
            <v>0</v>
          </cell>
          <cell r="O234">
            <v>260</v>
          </cell>
          <cell r="P234">
            <v>224</v>
          </cell>
          <cell r="Q234">
            <v>286.87078899999983</v>
          </cell>
          <cell r="R234">
            <v>12.412454999999696</v>
          </cell>
          <cell r="S234">
            <v>0</v>
          </cell>
          <cell r="T234">
            <v>0</v>
          </cell>
          <cell r="U234">
            <v>783.28324399999951</v>
          </cell>
          <cell r="V234">
            <v>0</v>
          </cell>
          <cell r="W234">
            <v>783.28324399999951</v>
          </cell>
          <cell r="X234">
            <v>456</v>
          </cell>
          <cell r="Y234">
            <v>5836.978374999997</v>
          </cell>
          <cell r="Z234">
            <v>400</v>
          </cell>
          <cell r="AA234">
            <v>1239.2832439999995</v>
          </cell>
          <cell r="AB234">
            <v>1239.2832439999995</v>
          </cell>
          <cell r="AC234">
            <v>1789</v>
          </cell>
          <cell r="AD234">
            <v>1239.2832439999995</v>
          </cell>
          <cell r="AE234">
            <v>1239.2832439999995</v>
          </cell>
        </row>
        <row r="235">
          <cell r="C235" t="str">
            <v>465288</v>
          </cell>
          <cell r="D235" t="str">
            <v>Aydinov Aydin Haci</v>
          </cell>
          <cell r="E235">
            <v>8</v>
          </cell>
          <cell r="F235">
            <v>14200</v>
          </cell>
          <cell r="G235">
            <v>138</v>
          </cell>
          <cell r="H235">
            <v>171399.28999999995</v>
          </cell>
          <cell r="I235">
            <v>180985.22</v>
          </cell>
          <cell r="J235">
            <v>-9585.9300000000512</v>
          </cell>
          <cell r="K235">
            <v>4583.25</v>
          </cell>
          <cell r="L235">
            <v>5187.1900000000005</v>
          </cell>
          <cell r="M235">
            <v>603.94000000000051</v>
          </cell>
          <cell r="N235">
            <v>0</v>
          </cell>
          <cell r="O235">
            <v>80</v>
          </cell>
          <cell r="P235">
            <v>138</v>
          </cell>
          <cell r="Q235">
            <v>85.699644999999975</v>
          </cell>
          <cell r="R235">
            <v>-9.5859300000000509</v>
          </cell>
          <cell r="S235">
            <v>1.6306380000000014</v>
          </cell>
          <cell r="T235">
            <v>1.6306380000000014</v>
          </cell>
          <cell r="U235">
            <v>295.74435299999988</v>
          </cell>
          <cell r="V235">
            <v>0</v>
          </cell>
          <cell r="W235">
            <v>295.74435299999988</v>
          </cell>
          <cell r="X235">
            <v>456</v>
          </cell>
          <cell r="Y235">
            <v>2142.4911249999991</v>
          </cell>
          <cell r="Z235">
            <v>400</v>
          </cell>
          <cell r="AA235">
            <v>751.74435299999982</v>
          </cell>
          <cell r="AB235">
            <v>751.74435299999982</v>
          </cell>
          <cell r="AC235">
            <v>1789</v>
          </cell>
          <cell r="AD235">
            <v>751.74435299999982</v>
          </cell>
          <cell r="AE235">
            <v>751.74435299999982</v>
          </cell>
        </row>
        <row r="236">
          <cell r="C236" t="str">
            <v>605580</v>
          </cell>
          <cell r="D236" t="str">
            <v>Qadirov Orxan Afqan</v>
          </cell>
          <cell r="E236">
            <v>13</v>
          </cell>
          <cell r="F236">
            <v>28700</v>
          </cell>
          <cell r="G236">
            <v>111</v>
          </cell>
          <cell r="H236">
            <v>202483.24999999994</v>
          </cell>
          <cell r="I236">
            <v>194179.67</v>
          </cell>
          <cell r="J236">
            <v>8303.579999999929</v>
          </cell>
          <cell r="K236">
            <v>0</v>
          </cell>
          <cell r="L236">
            <v>0</v>
          </cell>
          <cell r="M236">
            <v>0</v>
          </cell>
          <cell r="N236">
            <v>0</v>
          </cell>
          <cell r="O236">
            <v>160</v>
          </cell>
          <cell r="P236">
            <v>111</v>
          </cell>
          <cell r="Q236">
            <v>101.73827499999996</v>
          </cell>
          <cell r="R236">
            <v>12.455369999999894</v>
          </cell>
          <cell r="S236">
            <v>0</v>
          </cell>
          <cell r="T236">
            <v>0</v>
          </cell>
          <cell r="U236">
            <v>385.19364499999983</v>
          </cell>
          <cell r="V236">
            <v>0</v>
          </cell>
          <cell r="W236">
            <v>385.19364499999983</v>
          </cell>
          <cell r="X236">
            <v>456</v>
          </cell>
          <cell r="Y236">
            <v>2531.0406249999992</v>
          </cell>
          <cell r="Z236">
            <v>603</v>
          </cell>
          <cell r="AA236">
            <v>841.19364499999983</v>
          </cell>
          <cell r="AB236">
            <v>841.19364499999983</v>
          </cell>
          <cell r="AC236">
            <v>1789</v>
          </cell>
          <cell r="AD236">
            <v>841.19364499999983</v>
          </cell>
          <cell r="AE236">
            <v>841.19364499999983</v>
          </cell>
        </row>
        <row r="237">
          <cell r="C237" t="str">
            <v>621545</v>
          </cell>
          <cell r="D237" t="str">
            <v>Safarov Zahid Samil</v>
          </cell>
          <cell r="E237">
            <v>9</v>
          </cell>
          <cell r="F237">
            <v>20300</v>
          </cell>
          <cell r="G237">
            <v>84</v>
          </cell>
          <cell r="H237">
            <v>193258.40000000002</v>
          </cell>
          <cell r="I237">
            <v>202198.78</v>
          </cell>
          <cell r="J237">
            <v>-8940.3799999999756</v>
          </cell>
          <cell r="K237">
            <v>0</v>
          </cell>
          <cell r="L237">
            <v>0</v>
          </cell>
          <cell r="M237">
            <v>0</v>
          </cell>
          <cell r="N237">
            <v>0</v>
          </cell>
          <cell r="O237">
            <v>90</v>
          </cell>
          <cell r="P237">
            <v>84</v>
          </cell>
          <cell r="Q237">
            <v>96.629200000000012</v>
          </cell>
          <cell r="R237">
            <v>-8.9403799999999762</v>
          </cell>
          <cell r="S237">
            <v>0</v>
          </cell>
          <cell r="T237">
            <v>0</v>
          </cell>
          <cell r="U237">
            <v>261.68882000000008</v>
          </cell>
          <cell r="V237">
            <v>0</v>
          </cell>
          <cell r="W237">
            <v>261.68882000000008</v>
          </cell>
          <cell r="X237">
            <v>456</v>
          </cell>
          <cell r="Y237">
            <v>2415.73</v>
          </cell>
          <cell r="Z237">
            <v>1205</v>
          </cell>
          <cell r="AA237">
            <v>717.68882000000008</v>
          </cell>
          <cell r="AB237">
            <v>1205</v>
          </cell>
          <cell r="AC237">
            <v>1789</v>
          </cell>
          <cell r="AD237">
            <v>1205</v>
          </cell>
          <cell r="AE237">
            <v>1205</v>
          </cell>
        </row>
        <row r="238">
          <cell r="C238">
            <v>0</v>
          </cell>
          <cell r="D238">
            <v>0</v>
          </cell>
          <cell r="E238">
            <v>0</v>
          </cell>
          <cell r="F238">
            <v>0</v>
          </cell>
          <cell r="G238">
            <v>0</v>
          </cell>
          <cell r="H238">
            <v>0</v>
          </cell>
          <cell r="I238">
            <v>0</v>
          </cell>
          <cell r="J238">
            <v>0</v>
          </cell>
          <cell r="K238">
            <v>0</v>
          </cell>
          <cell r="L238">
            <v>0</v>
          </cell>
          <cell r="M238">
            <v>0</v>
          </cell>
          <cell r="N238">
            <v>0</v>
          </cell>
          <cell r="O238">
            <v>0</v>
          </cell>
          <cell r="P238">
            <v>0</v>
          </cell>
          <cell r="Q238">
            <v>0</v>
          </cell>
          <cell r="R238">
            <v>0</v>
          </cell>
          <cell r="S238">
            <v>0</v>
          </cell>
          <cell r="T238">
            <v>0</v>
          </cell>
          <cell r="U238">
            <v>0</v>
          </cell>
          <cell r="V238">
            <v>0</v>
          </cell>
          <cell r="W238">
            <v>0</v>
          </cell>
          <cell r="X238" t="b">
            <v>0</v>
          </cell>
          <cell r="Y238">
            <v>0</v>
          </cell>
          <cell r="Z238">
            <v>603</v>
          </cell>
          <cell r="AA238">
            <v>603</v>
          </cell>
          <cell r="AB238">
            <v>603</v>
          </cell>
          <cell r="AC238" t="b">
            <v>0</v>
          </cell>
          <cell r="AD238">
            <v>603</v>
          </cell>
          <cell r="AE238">
            <v>603</v>
          </cell>
        </row>
        <row r="239">
          <cell r="C239" t="str">
            <v>618157</v>
          </cell>
          <cell r="D239" t="str">
            <v>Haciyev Elgun Cabrayil</v>
          </cell>
          <cell r="E239">
            <v>9</v>
          </cell>
          <cell r="F239">
            <v>20500</v>
          </cell>
          <cell r="G239">
            <v>74</v>
          </cell>
          <cell r="H239">
            <v>97998.790000000008</v>
          </cell>
          <cell r="I239">
            <v>87090.239999999991</v>
          </cell>
          <cell r="J239">
            <v>10908.550000000017</v>
          </cell>
          <cell r="K239">
            <v>0</v>
          </cell>
          <cell r="L239">
            <v>0</v>
          </cell>
          <cell r="M239">
            <v>0</v>
          </cell>
          <cell r="N239">
            <v>0</v>
          </cell>
          <cell r="O239">
            <v>90</v>
          </cell>
          <cell r="P239">
            <v>74</v>
          </cell>
          <cell r="Q239">
            <v>48.999395000000007</v>
          </cell>
          <cell r="R239">
            <v>10.908550000000018</v>
          </cell>
          <cell r="S239">
            <v>0</v>
          </cell>
          <cell r="T239">
            <v>0</v>
          </cell>
          <cell r="U239">
            <v>223.90794500000001</v>
          </cell>
          <cell r="V239">
            <v>0</v>
          </cell>
          <cell r="W239">
            <v>223.90794500000001</v>
          </cell>
          <cell r="X239">
            <v>336</v>
          </cell>
          <cell r="Y239">
            <v>1224.9848750000001</v>
          </cell>
          <cell r="Z239">
            <v>336</v>
          </cell>
          <cell r="AA239">
            <v>559.90794500000004</v>
          </cell>
          <cell r="AB239">
            <v>559.90794500000004</v>
          </cell>
          <cell r="AC239">
            <v>1425</v>
          </cell>
          <cell r="AD239">
            <v>559.90794500000004</v>
          </cell>
          <cell r="AE239">
            <v>559.90794500000004</v>
          </cell>
        </row>
        <row r="240">
          <cell r="C240" t="str">
            <v>632100</v>
          </cell>
          <cell r="D240" t="str">
            <v>Ibrahimov Orxan Faxraddin</v>
          </cell>
          <cell r="E240">
            <v>7</v>
          </cell>
          <cell r="F240">
            <v>26300</v>
          </cell>
          <cell r="G240">
            <v>45</v>
          </cell>
          <cell r="H240">
            <v>78680.720000000016</v>
          </cell>
          <cell r="I240">
            <v>57900.1</v>
          </cell>
          <cell r="J240">
            <v>20780.620000000017</v>
          </cell>
          <cell r="K240">
            <v>0</v>
          </cell>
          <cell r="L240">
            <v>0</v>
          </cell>
          <cell r="M240">
            <v>0</v>
          </cell>
          <cell r="N240">
            <v>0</v>
          </cell>
          <cell r="O240">
            <v>70</v>
          </cell>
          <cell r="P240">
            <v>45</v>
          </cell>
          <cell r="Q240">
            <v>39.340360000000011</v>
          </cell>
          <cell r="R240">
            <v>20.780620000000017</v>
          </cell>
          <cell r="S240">
            <v>0</v>
          </cell>
          <cell r="T240">
            <v>0</v>
          </cell>
          <cell r="U240">
            <v>175.12098000000003</v>
          </cell>
          <cell r="V240">
            <v>0</v>
          </cell>
          <cell r="W240">
            <v>175.12098000000003</v>
          </cell>
          <cell r="X240">
            <v>456</v>
          </cell>
          <cell r="Y240">
            <v>983.50900000000013</v>
          </cell>
          <cell r="Z240">
            <v>603</v>
          </cell>
          <cell r="AA240">
            <v>631.12098000000003</v>
          </cell>
          <cell r="AB240">
            <v>631.12098000000003</v>
          </cell>
          <cell r="AC240">
            <v>1789</v>
          </cell>
          <cell r="AD240">
            <v>631.12098000000003</v>
          </cell>
          <cell r="AE240">
            <v>631.12098000000003</v>
          </cell>
        </row>
        <row r="241">
          <cell r="C241">
            <v>0</v>
          </cell>
          <cell r="D241">
            <v>0</v>
          </cell>
          <cell r="E241">
            <v>0</v>
          </cell>
          <cell r="F241">
            <v>0</v>
          </cell>
          <cell r="G241">
            <v>0</v>
          </cell>
          <cell r="H241">
            <v>0</v>
          </cell>
          <cell r="I241">
            <v>0</v>
          </cell>
          <cell r="J241">
            <v>0</v>
          </cell>
          <cell r="K241">
            <v>0</v>
          </cell>
          <cell r="L241">
            <v>0</v>
          </cell>
          <cell r="M241">
            <v>0</v>
          </cell>
          <cell r="N241">
            <v>0</v>
          </cell>
          <cell r="O241">
            <v>0</v>
          </cell>
          <cell r="P241">
            <v>0</v>
          </cell>
          <cell r="Q241">
            <v>0</v>
          </cell>
          <cell r="R241">
            <v>0</v>
          </cell>
          <cell r="S241">
            <v>0</v>
          </cell>
          <cell r="T241">
            <v>0</v>
          </cell>
          <cell r="U241">
            <v>0</v>
          </cell>
          <cell r="V241">
            <v>0</v>
          </cell>
          <cell r="W241">
            <v>0</v>
          </cell>
          <cell r="X241">
            <v>0</v>
          </cell>
          <cell r="Y241">
            <v>0</v>
          </cell>
          <cell r="Z241">
            <v>0</v>
          </cell>
          <cell r="AA241">
            <v>0</v>
          </cell>
          <cell r="AB241">
            <v>0</v>
          </cell>
          <cell r="AC241">
            <v>0</v>
          </cell>
          <cell r="AD241">
            <v>0</v>
          </cell>
          <cell r="AE241">
            <v>0</v>
          </cell>
        </row>
        <row r="242">
          <cell r="C242">
            <v>0</v>
          </cell>
          <cell r="D242">
            <v>7</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C243" t="str">
            <v>335692</v>
          </cell>
          <cell r="D243" t="str">
            <v>Hüseynov Toğrul Hüseyn oğlu</v>
          </cell>
          <cell r="E243">
            <v>14.909090909090908</v>
          </cell>
          <cell r="F243">
            <v>25000</v>
          </cell>
          <cell r="G243">
            <v>854</v>
          </cell>
          <cell r="H243">
            <v>1681823.3399999996</v>
          </cell>
          <cell r="I243">
            <v>1678166.9000000001</v>
          </cell>
          <cell r="J243">
            <v>3656.4399999994785</v>
          </cell>
          <cell r="K243">
            <v>19133.439999999999</v>
          </cell>
          <cell r="L243">
            <v>21990.39</v>
          </cell>
          <cell r="M243">
            <v>2856.9500000000007</v>
          </cell>
          <cell r="N243">
            <v>2E-3</v>
          </cell>
          <cell r="O243">
            <v>109.09090909090908</v>
          </cell>
          <cell r="P243">
            <v>170.8</v>
          </cell>
          <cell r="Q243">
            <v>937.27633799999967</v>
          </cell>
          <cell r="R243">
            <v>3.6564399999994786</v>
          </cell>
          <cell r="S243">
            <v>3.4283400000000004</v>
          </cell>
          <cell r="T243">
            <v>3.4283400000000004</v>
          </cell>
          <cell r="U243">
            <v>1224.2520270909083</v>
          </cell>
          <cell r="V243">
            <v>-48.97008108363633</v>
          </cell>
          <cell r="W243">
            <v>1175.2819460072719</v>
          </cell>
          <cell r="X243">
            <v>818</v>
          </cell>
          <cell r="Y243">
            <v>14133.323367599995</v>
          </cell>
          <cell r="Z243">
            <v>1450</v>
          </cell>
          <cell r="AA243">
            <v>1993.2819460072719</v>
          </cell>
          <cell r="AB243">
            <v>1993.2819460072719</v>
          </cell>
          <cell r="AC243">
            <v>3112</v>
          </cell>
          <cell r="AD243">
            <v>0</v>
          </cell>
          <cell r="AE243">
            <v>0</v>
          </cell>
        </row>
        <row r="244">
          <cell r="C244">
            <v>0</v>
          </cell>
          <cell r="D244">
            <v>0</v>
          </cell>
          <cell r="E244">
            <v>0</v>
          </cell>
          <cell r="F244">
            <v>0</v>
          </cell>
          <cell r="G244">
            <v>0</v>
          </cell>
          <cell r="H244">
            <v>0</v>
          </cell>
          <cell r="I244">
            <v>0</v>
          </cell>
          <cell r="J244">
            <v>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C245">
            <v>0</v>
          </cell>
          <cell r="D245">
            <v>0</v>
          </cell>
          <cell r="E245">
            <v>0</v>
          </cell>
          <cell r="F245">
            <v>0</v>
          </cell>
          <cell r="G245">
            <v>0</v>
          </cell>
          <cell r="H245">
            <v>0</v>
          </cell>
          <cell r="I245">
            <v>0</v>
          </cell>
          <cell r="J245">
            <v>0</v>
          </cell>
          <cell r="K245">
            <v>0</v>
          </cell>
          <cell r="L245">
            <v>0</v>
          </cell>
          <cell r="M245">
            <v>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C246" t="str">
            <v>CIF</v>
          </cell>
          <cell r="D246" t="str">
            <v>Mütəxəssis</v>
          </cell>
          <cell r="E246" t="str">
            <v>Say cari ay</v>
          </cell>
          <cell r="F246" t="str">
            <v>Məbləğ cari ay</v>
          </cell>
          <cell r="G246" t="str">
            <v>Say portfel</v>
          </cell>
          <cell r="H246" t="str">
            <v>Yeni portfel</v>
          </cell>
          <cell r="I246">
            <v>0</v>
          </cell>
          <cell r="J246">
            <v>0</v>
          </cell>
          <cell r="K246" t="str">
            <v>Köhnə portfel</v>
          </cell>
          <cell r="L246">
            <v>0</v>
          </cell>
          <cell r="M246">
            <v>0</v>
          </cell>
          <cell r="N246" t="str">
            <v>PAR</v>
          </cell>
          <cell r="O246" t="str">
            <v>Bonus</v>
          </cell>
          <cell r="P246">
            <v>0</v>
          </cell>
          <cell r="Q246">
            <v>0</v>
          </cell>
          <cell r="R246">
            <v>0</v>
          </cell>
          <cell r="S246">
            <v>0</v>
          </cell>
          <cell r="T246">
            <v>0</v>
          </cell>
          <cell r="U246">
            <v>0</v>
          </cell>
          <cell r="V246">
            <v>0</v>
          </cell>
          <cell r="W246" t="str">
            <v>Net bonus</v>
          </cell>
          <cell r="X246" t="str">
            <v>Baza</v>
          </cell>
          <cell r="Y246" t="str">
            <v>Portfelin gəliri</v>
          </cell>
          <cell r="Z246" t="str">
            <v>Fakt</v>
          </cell>
          <cell r="AA246" t="str">
            <v>Təklif</v>
          </cell>
          <cell r="AB246">
            <v>0</v>
          </cell>
          <cell r="AC246" t="str">
            <v>Max limit</v>
          </cell>
          <cell r="AD246" t="str">
            <v>Hesablanmış salary</v>
          </cell>
          <cell r="AE246" t="str">
            <v>Salary-end</v>
          </cell>
        </row>
        <row r="247">
          <cell r="C247">
            <v>0</v>
          </cell>
          <cell r="D247">
            <v>0</v>
          </cell>
          <cell r="E247">
            <v>0</v>
          </cell>
          <cell r="F247">
            <v>0</v>
          </cell>
          <cell r="G247">
            <v>0</v>
          </cell>
          <cell r="H247" t="str">
            <v>Cari ay portfel</v>
          </cell>
          <cell r="I247" t="str">
            <v>Son ay portfel</v>
          </cell>
          <cell r="J247" t="str">
            <v>Artım portfel</v>
          </cell>
          <cell r="K247" t="str">
            <v>Cari ay portfel</v>
          </cell>
          <cell r="L247" t="str">
            <v>Son ay portfel</v>
          </cell>
          <cell r="M247" t="str">
            <v>Azalma portfel</v>
          </cell>
          <cell r="N247">
            <v>0</v>
          </cell>
          <cell r="O247" t="str">
            <v>Say cari ay</v>
          </cell>
          <cell r="P247" t="str">
            <v>Say portfel</v>
          </cell>
          <cell r="Q247" t="str">
            <v>Cari yeni portfel</v>
          </cell>
          <cell r="R247" t="str">
            <v>Artım yeni portfel</v>
          </cell>
          <cell r="S247" t="str">
            <v>Artım köhnə portfel</v>
          </cell>
          <cell r="T247">
            <v>0</v>
          </cell>
          <cell r="U247" t="str">
            <v>Ümumi bonus</v>
          </cell>
          <cell r="V247" t="str">
            <v>Cərimə</v>
          </cell>
          <cell r="W247">
            <v>0</v>
          </cell>
          <cell r="X247">
            <v>0</v>
          </cell>
          <cell r="Y247">
            <v>0</v>
          </cell>
          <cell r="Z247">
            <v>0</v>
          </cell>
          <cell r="AA247" t="str">
            <v>gəlir&gt;fakt/ bonus</v>
          </cell>
          <cell r="AB247" t="str">
            <v>gəlir&gt;fakt və bonus/bonus</v>
          </cell>
          <cell r="AC247">
            <v>0</v>
          </cell>
          <cell r="AD247">
            <v>0</v>
          </cell>
          <cell r="AE247" t="str">
            <v>Max limit/fakt/salary</v>
          </cell>
        </row>
        <row r="248">
          <cell r="C248" t="str">
            <v>438066</v>
          </cell>
          <cell r="D248" t="str">
            <v>Huseyinov Anar Tahir</v>
          </cell>
          <cell r="E248">
            <v>16</v>
          </cell>
          <cell r="F248">
            <v>81200</v>
          </cell>
          <cell r="G248">
            <v>135</v>
          </cell>
          <cell r="H248">
            <v>360120.98999999987</v>
          </cell>
          <cell r="I248">
            <v>311400.31</v>
          </cell>
          <cell r="J248">
            <v>48720.679999999877</v>
          </cell>
          <cell r="K248">
            <v>43027.513000000006</v>
          </cell>
          <cell r="L248">
            <v>45834.346000000005</v>
          </cell>
          <cell r="M248">
            <v>2806.8329999999987</v>
          </cell>
          <cell r="N248">
            <v>0</v>
          </cell>
          <cell r="O248">
            <v>220</v>
          </cell>
          <cell r="P248">
            <v>135</v>
          </cell>
          <cell r="Q248">
            <v>212.0846929999999</v>
          </cell>
          <cell r="R248">
            <v>73.08101999999981</v>
          </cell>
          <cell r="S248">
            <v>6.4557158999999968</v>
          </cell>
          <cell r="T248">
            <v>6.4557158999999968</v>
          </cell>
          <cell r="U248">
            <v>646.62142889999973</v>
          </cell>
          <cell r="V248">
            <v>0</v>
          </cell>
          <cell r="W248">
            <v>646.62142889999973</v>
          </cell>
          <cell r="X248">
            <v>456</v>
          </cell>
          <cell r="Y248">
            <v>4501.5123749999984</v>
          </cell>
          <cell r="Z248">
            <v>818</v>
          </cell>
          <cell r="AA248">
            <v>1102.6214288999997</v>
          </cell>
          <cell r="AB248">
            <v>1102.6214288999997</v>
          </cell>
          <cell r="AC248">
            <v>1789</v>
          </cell>
          <cell r="AD248">
            <v>1102.6214288999997</v>
          </cell>
          <cell r="AE248">
            <v>1102.6214288999997</v>
          </cell>
        </row>
        <row r="249">
          <cell r="C249" t="str">
            <v>526316</v>
          </cell>
          <cell r="D249" t="str">
            <v>Qasimov Zahir Movsum</v>
          </cell>
          <cell r="E249">
            <v>3</v>
          </cell>
          <cell r="F249">
            <v>14500</v>
          </cell>
          <cell r="G249">
            <v>47</v>
          </cell>
          <cell r="H249">
            <v>152622.22000000003</v>
          </cell>
          <cell r="I249">
            <v>130720.83000000002</v>
          </cell>
          <cell r="J249">
            <v>21901.390000000014</v>
          </cell>
          <cell r="K249">
            <v>4000.06</v>
          </cell>
          <cell r="L249">
            <v>4333.3900000000003</v>
          </cell>
          <cell r="M249">
            <v>333.33000000000038</v>
          </cell>
          <cell r="N249">
            <v>0</v>
          </cell>
          <cell r="O249">
            <v>30</v>
          </cell>
          <cell r="P249">
            <v>47</v>
          </cell>
          <cell r="Q249">
            <v>76.311110000000014</v>
          </cell>
          <cell r="R249">
            <v>21.901390000000013</v>
          </cell>
          <cell r="S249">
            <v>0.8999910000000011</v>
          </cell>
          <cell r="T249">
            <v>0.8999910000000011</v>
          </cell>
          <cell r="U249">
            <v>176.11249100000003</v>
          </cell>
          <cell r="V249">
            <v>0</v>
          </cell>
          <cell r="W249">
            <v>176.11249100000003</v>
          </cell>
          <cell r="X249">
            <v>336</v>
          </cell>
          <cell r="Y249">
            <v>1907.7777500000002</v>
          </cell>
          <cell r="Z249">
            <v>336</v>
          </cell>
          <cell r="AA249">
            <v>512.11249100000009</v>
          </cell>
          <cell r="AB249">
            <v>512.11249100000009</v>
          </cell>
          <cell r="AC249">
            <v>1425</v>
          </cell>
          <cell r="AD249">
            <v>512.11249100000009</v>
          </cell>
          <cell r="AE249">
            <v>512.11249100000009</v>
          </cell>
        </row>
        <row r="250">
          <cell r="C250" t="str">
            <v>599109</v>
          </cell>
          <cell r="D250" t="str">
            <v>Rustamov Qismet Elman</v>
          </cell>
          <cell r="E250">
            <v>6</v>
          </cell>
          <cell r="F250">
            <v>53600</v>
          </cell>
          <cell r="G250">
            <v>44</v>
          </cell>
          <cell r="H250">
            <v>218310.79999999996</v>
          </cell>
          <cell r="I250">
            <v>182869.00999999998</v>
          </cell>
          <cell r="J250">
            <v>35441.789999999979</v>
          </cell>
          <cell r="K250">
            <v>2586.06</v>
          </cell>
          <cell r="L250">
            <v>2703.45</v>
          </cell>
          <cell r="M250">
            <v>117.38999999999987</v>
          </cell>
          <cell r="N250">
            <v>0</v>
          </cell>
          <cell r="O250">
            <v>60</v>
          </cell>
          <cell r="P250">
            <v>44</v>
          </cell>
          <cell r="Q250">
            <v>112.81755999999997</v>
          </cell>
          <cell r="R250">
            <v>53.162684999999968</v>
          </cell>
          <cell r="S250">
            <v>0.31695299999999965</v>
          </cell>
          <cell r="T250">
            <v>0.31695299999999965</v>
          </cell>
          <cell r="U250">
            <v>270.29719799999992</v>
          </cell>
          <cell r="V250">
            <v>0</v>
          </cell>
          <cell r="W250">
            <v>270.29719799999992</v>
          </cell>
          <cell r="X250">
            <v>336</v>
          </cell>
          <cell r="Y250">
            <v>2728.8849999999993</v>
          </cell>
          <cell r="Z250">
            <v>336</v>
          </cell>
          <cell r="AA250">
            <v>606.29719799999998</v>
          </cell>
          <cell r="AB250">
            <v>606.29719799999998</v>
          </cell>
          <cell r="AC250">
            <v>1425</v>
          </cell>
          <cell r="AD250">
            <v>606.29719799999998</v>
          </cell>
          <cell r="AE250">
            <v>606.29719799999998</v>
          </cell>
        </row>
        <row r="251">
          <cell r="C251" t="str">
            <v>613627</v>
          </cell>
          <cell r="D251" t="str">
            <v>Sagiyev Baladdas Sagi</v>
          </cell>
          <cell r="E251">
            <v>6</v>
          </cell>
          <cell r="F251">
            <v>32000</v>
          </cell>
          <cell r="G251">
            <v>40</v>
          </cell>
          <cell r="H251">
            <v>131285.84</v>
          </cell>
          <cell r="I251">
            <v>106587.98999999999</v>
          </cell>
          <cell r="J251">
            <v>24697.850000000006</v>
          </cell>
          <cell r="K251">
            <v>0</v>
          </cell>
          <cell r="L251">
            <v>0</v>
          </cell>
          <cell r="M251">
            <v>0</v>
          </cell>
          <cell r="N251">
            <v>0</v>
          </cell>
          <cell r="O251">
            <v>60</v>
          </cell>
          <cell r="P251">
            <v>40</v>
          </cell>
          <cell r="Q251">
            <v>65.642920000000004</v>
          </cell>
          <cell r="R251">
            <v>24.697850000000006</v>
          </cell>
          <cell r="S251">
            <v>0</v>
          </cell>
          <cell r="T251">
            <v>0</v>
          </cell>
          <cell r="U251">
            <v>190.34077000000002</v>
          </cell>
          <cell r="V251">
            <v>0</v>
          </cell>
          <cell r="W251">
            <v>190.34077000000002</v>
          </cell>
          <cell r="X251">
            <v>336</v>
          </cell>
          <cell r="Y251">
            <v>1641.0729999999999</v>
          </cell>
          <cell r="Z251">
            <v>336</v>
          </cell>
          <cell r="AA251">
            <v>526.34077000000002</v>
          </cell>
          <cell r="AB251">
            <v>526.34077000000002</v>
          </cell>
          <cell r="AC251">
            <v>1425</v>
          </cell>
          <cell r="AD251">
            <v>526.34077000000002</v>
          </cell>
          <cell r="AE251">
            <v>526.34077000000002</v>
          </cell>
        </row>
        <row r="252">
          <cell r="C252" t="str">
            <v>442217</v>
          </cell>
          <cell r="D252" t="str">
            <v>Cavadov Tural Mamadaga</v>
          </cell>
          <cell r="E252">
            <v>20</v>
          </cell>
          <cell r="F252">
            <v>73200</v>
          </cell>
          <cell r="G252">
            <v>51</v>
          </cell>
          <cell r="H252">
            <v>178000.11099999998</v>
          </cell>
          <cell r="I252">
            <v>111132.09999999999</v>
          </cell>
          <cell r="J252">
            <v>66868.010999999984</v>
          </cell>
          <cell r="K252">
            <v>0</v>
          </cell>
          <cell r="L252">
            <v>0</v>
          </cell>
          <cell r="M252">
            <v>0</v>
          </cell>
          <cell r="N252">
            <v>0</v>
          </cell>
          <cell r="O252">
            <v>300</v>
          </cell>
          <cell r="P252">
            <v>51</v>
          </cell>
          <cell r="Q252">
            <v>89.000055499999988</v>
          </cell>
          <cell r="R252">
            <v>66.868010999999981</v>
          </cell>
          <cell r="S252">
            <v>0</v>
          </cell>
          <cell r="T252">
            <v>0</v>
          </cell>
          <cell r="U252">
            <v>506.86806649999994</v>
          </cell>
          <cell r="V252">
            <v>0</v>
          </cell>
          <cell r="W252">
            <v>506.86806649999994</v>
          </cell>
          <cell r="X252">
            <v>456</v>
          </cell>
          <cell r="Y252">
            <v>2225.0013874999995</v>
          </cell>
          <cell r="Z252">
            <v>1205</v>
          </cell>
          <cell r="AA252">
            <v>962.86806649999994</v>
          </cell>
          <cell r="AB252">
            <v>1205</v>
          </cell>
          <cell r="AC252">
            <v>1789</v>
          </cell>
          <cell r="AD252">
            <v>1205</v>
          </cell>
          <cell r="AE252">
            <v>1205</v>
          </cell>
        </row>
        <row r="253">
          <cell r="C253" t="str">
            <v>617689</v>
          </cell>
          <cell r="D253" t="str">
            <v>Sahmirzayev Eldaniz Mustafa</v>
          </cell>
          <cell r="E253">
            <v>8</v>
          </cell>
          <cell r="F253">
            <v>13300</v>
          </cell>
          <cell r="G253">
            <v>16</v>
          </cell>
          <cell r="H253">
            <v>25221.16</v>
          </cell>
          <cell r="I253">
            <v>13219.49</v>
          </cell>
          <cell r="J253">
            <v>12001.67</v>
          </cell>
          <cell r="K253">
            <v>0</v>
          </cell>
          <cell r="L253">
            <v>0</v>
          </cell>
          <cell r="M253">
            <v>0</v>
          </cell>
          <cell r="N253">
            <v>0</v>
          </cell>
          <cell r="O253">
            <v>80</v>
          </cell>
          <cell r="P253">
            <v>16</v>
          </cell>
          <cell r="Q253">
            <v>0</v>
          </cell>
          <cell r="R253">
            <v>0</v>
          </cell>
          <cell r="S253">
            <v>0</v>
          </cell>
          <cell r="T253">
            <v>0</v>
          </cell>
          <cell r="U253">
            <v>96</v>
          </cell>
          <cell r="V253">
            <v>0</v>
          </cell>
          <cell r="W253">
            <v>96</v>
          </cell>
          <cell r="X253">
            <v>336</v>
          </cell>
          <cell r="Y253">
            <v>315.2645</v>
          </cell>
          <cell r="Z253">
            <v>336</v>
          </cell>
          <cell r="AA253">
            <v>336</v>
          </cell>
          <cell r="AB253">
            <v>336</v>
          </cell>
          <cell r="AC253">
            <v>1425</v>
          </cell>
          <cell r="AD253">
            <v>336</v>
          </cell>
          <cell r="AE253">
            <v>336</v>
          </cell>
        </row>
        <row r="254">
          <cell r="C254" t="str">
            <v>570860</v>
          </cell>
          <cell r="D254" t="str">
            <v>Aliyev Saleh Samid</v>
          </cell>
          <cell r="E254">
            <v>25</v>
          </cell>
          <cell r="F254">
            <v>98050</v>
          </cell>
          <cell r="G254">
            <v>72</v>
          </cell>
          <cell r="H254">
            <v>211591.75000000006</v>
          </cell>
          <cell r="I254">
            <v>119257.60000000001</v>
          </cell>
          <cell r="J254">
            <v>92334.150000000052</v>
          </cell>
          <cell r="K254">
            <v>0</v>
          </cell>
          <cell r="L254">
            <v>0</v>
          </cell>
          <cell r="M254">
            <v>0</v>
          </cell>
          <cell r="N254">
            <v>0</v>
          </cell>
          <cell r="O254">
            <v>450</v>
          </cell>
          <cell r="P254">
            <v>72</v>
          </cell>
          <cell r="Q254">
            <v>108.11422500000003</v>
          </cell>
          <cell r="R254">
            <v>138.50122500000009</v>
          </cell>
          <cell r="S254">
            <v>0</v>
          </cell>
          <cell r="T254">
            <v>0</v>
          </cell>
          <cell r="U254">
            <v>768.61545000000012</v>
          </cell>
          <cell r="V254">
            <v>0</v>
          </cell>
          <cell r="W254">
            <v>768.61545000000012</v>
          </cell>
          <cell r="X254">
            <v>577</v>
          </cell>
          <cell r="Y254">
            <v>2644.8968750000004</v>
          </cell>
          <cell r="Z254">
            <v>1325</v>
          </cell>
          <cell r="AA254">
            <v>1345.6154500000002</v>
          </cell>
          <cell r="AB254">
            <v>1345.6154500000002</v>
          </cell>
          <cell r="AC254">
            <v>2152</v>
          </cell>
          <cell r="AD254">
            <v>1345.6154500000002</v>
          </cell>
          <cell r="AE254">
            <v>1345.6154500000002</v>
          </cell>
        </row>
        <row r="255">
          <cell r="C255" t="str">
            <v>456582</v>
          </cell>
          <cell r="D255" t="str">
            <v>Tagiyev Atamali Ibrahim</v>
          </cell>
          <cell r="E255">
            <v>24</v>
          </cell>
          <cell r="F255">
            <v>72400</v>
          </cell>
          <cell r="G255">
            <v>47</v>
          </cell>
          <cell r="H255">
            <v>139186.62</v>
          </cell>
          <cell r="I255">
            <v>70007.279999999984</v>
          </cell>
          <cell r="J255">
            <v>69179.340000000011</v>
          </cell>
          <cell r="K255">
            <v>0</v>
          </cell>
          <cell r="L255">
            <v>0</v>
          </cell>
          <cell r="M255">
            <v>0</v>
          </cell>
          <cell r="N255">
            <v>0</v>
          </cell>
          <cell r="O255">
            <v>420</v>
          </cell>
          <cell r="P255">
            <v>47</v>
          </cell>
          <cell r="Q255">
            <v>69.593310000000002</v>
          </cell>
          <cell r="R255">
            <v>69.17934000000001</v>
          </cell>
          <cell r="S255">
            <v>0</v>
          </cell>
          <cell r="T255">
            <v>0</v>
          </cell>
          <cell r="U255">
            <v>605.77265</v>
          </cell>
          <cell r="V255">
            <v>0</v>
          </cell>
          <cell r="W255">
            <v>605.77265</v>
          </cell>
          <cell r="X255">
            <v>456</v>
          </cell>
          <cell r="Y255">
            <v>1739.8327499999998</v>
          </cell>
          <cell r="Z255">
            <v>1205</v>
          </cell>
          <cell r="AA255">
            <v>1061.7726499999999</v>
          </cell>
          <cell r="AB255">
            <v>1205</v>
          </cell>
          <cell r="AC255">
            <v>1789</v>
          </cell>
          <cell r="AD255">
            <v>1205</v>
          </cell>
          <cell r="AE255">
            <v>1205</v>
          </cell>
        </row>
        <row r="256">
          <cell r="C256" t="str">
            <v>645515</v>
          </cell>
          <cell r="D256" t="str">
            <v>Seyidov Emin Nazim</v>
          </cell>
          <cell r="E256">
            <v>0</v>
          </cell>
          <cell r="F256">
            <v>0</v>
          </cell>
          <cell r="G256">
            <v>0</v>
          </cell>
          <cell r="H256">
            <v>0</v>
          </cell>
          <cell r="I256">
            <v>0</v>
          </cell>
          <cell r="J256">
            <v>0</v>
          </cell>
          <cell r="K256">
            <v>0</v>
          </cell>
          <cell r="L256">
            <v>0</v>
          </cell>
          <cell r="M256">
            <v>0</v>
          </cell>
          <cell r="N256">
            <v>0</v>
          </cell>
          <cell r="O256">
            <v>0</v>
          </cell>
          <cell r="P256">
            <v>0</v>
          </cell>
          <cell r="Q256">
            <v>0</v>
          </cell>
          <cell r="R256">
            <v>0</v>
          </cell>
          <cell r="S256">
            <v>0</v>
          </cell>
          <cell r="T256">
            <v>0</v>
          </cell>
          <cell r="U256">
            <v>0</v>
          </cell>
          <cell r="V256">
            <v>0</v>
          </cell>
          <cell r="W256">
            <v>0</v>
          </cell>
          <cell r="X256">
            <v>456</v>
          </cell>
          <cell r="Y256">
            <v>0</v>
          </cell>
          <cell r="Z256">
            <v>0</v>
          </cell>
          <cell r="AA256">
            <v>0</v>
          </cell>
          <cell r="AB256">
            <v>0</v>
          </cell>
          <cell r="AC256">
            <v>1789</v>
          </cell>
          <cell r="AD256">
            <v>0</v>
          </cell>
          <cell r="AE256">
            <v>0</v>
          </cell>
        </row>
        <row r="257">
          <cell r="C257">
            <v>0</v>
          </cell>
          <cell r="D257">
            <v>0</v>
          </cell>
          <cell r="E257">
            <v>0</v>
          </cell>
          <cell r="F257">
            <v>0</v>
          </cell>
          <cell r="G257">
            <v>0</v>
          </cell>
          <cell r="H257">
            <v>0</v>
          </cell>
          <cell r="I257">
            <v>0</v>
          </cell>
          <cell r="J257">
            <v>0</v>
          </cell>
          <cell r="K257">
            <v>0</v>
          </cell>
          <cell r="L257">
            <v>0</v>
          </cell>
          <cell r="M257">
            <v>0</v>
          </cell>
          <cell r="N257">
            <v>0</v>
          </cell>
          <cell r="O257">
            <v>0</v>
          </cell>
          <cell r="P257">
            <v>0</v>
          </cell>
          <cell r="Q257">
            <v>0</v>
          </cell>
          <cell r="R257">
            <v>0</v>
          </cell>
          <cell r="S257">
            <v>0</v>
          </cell>
          <cell r="T257">
            <v>0</v>
          </cell>
          <cell r="U257">
            <v>0</v>
          </cell>
          <cell r="V257">
            <v>0</v>
          </cell>
          <cell r="W257">
            <v>0</v>
          </cell>
          <cell r="X257">
            <v>0</v>
          </cell>
          <cell r="Y257">
            <v>0</v>
          </cell>
          <cell r="Z257">
            <v>0</v>
          </cell>
          <cell r="AA257">
            <v>0</v>
          </cell>
          <cell r="AB257">
            <v>0</v>
          </cell>
          <cell r="AC257">
            <v>0</v>
          </cell>
          <cell r="AD257">
            <v>0</v>
          </cell>
          <cell r="AE257">
            <v>0</v>
          </cell>
        </row>
        <row r="258">
          <cell r="C258">
            <v>0</v>
          </cell>
          <cell r="D258">
            <v>9</v>
          </cell>
          <cell r="E258">
            <v>0</v>
          </cell>
          <cell r="F258">
            <v>0</v>
          </cell>
          <cell r="G258">
            <v>0</v>
          </cell>
          <cell r="H258">
            <v>0</v>
          </cell>
          <cell r="I258">
            <v>0</v>
          </cell>
          <cell r="J258">
            <v>0</v>
          </cell>
          <cell r="K258">
            <v>0</v>
          </cell>
          <cell r="L258">
            <v>0</v>
          </cell>
          <cell r="M258">
            <v>0</v>
          </cell>
          <cell r="N258">
            <v>0</v>
          </cell>
          <cell r="O258">
            <v>0</v>
          </cell>
          <cell r="P258">
            <v>0</v>
          </cell>
          <cell r="Q258">
            <v>0</v>
          </cell>
          <cell r="R258">
            <v>0</v>
          </cell>
          <cell r="S258">
            <v>0</v>
          </cell>
          <cell r="T258">
            <v>0</v>
          </cell>
          <cell r="U258">
            <v>0</v>
          </cell>
          <cell r="V258">
            <v>0</v>
          </cell>
          <cell r="W258">
            <v>0</v>
          </cell>
          <cell r="X258">
            <v>0</v>
          </cell>
          <cell r="Y258">
            <v>0</v>
          </cell>
          <cell r="Z258">
            <v>0</v>
          </cell>
          <cell r="AA258">
            <v>0</v>
          </cell>
          <cell r="AB258">
            <v>0</v>
          </cell>
          <cell r="AC258">
            <v>0</v>
          </cell>
          <cell r="AD258">
            <v>0</v>
          </cell>
          <cell r="AE258">
            <v>0</v>
          </cell>
        </row>
        <row r="259">
          <cell r="C259">
            <v>0</v>
          </cell>
          <cell r="D259">
            <v>0</v>
          </cell>
          <cell r="E259">
            <v>12</v>
          </cell>
          <cell r="F259">
            <v>48694.444444444445</v>
          </cell>
          <cell r="G259">
            <v>452</v>
          </cell>
          <cell r="H259">
            <v>1416339.4909999999</v>
          </cell>
          <cell r="I259">
            <v>1045194.61</v>
          </cell>
          <cell r="J259">
            <v>371144.88099999994</v>
          </cell>
          <cell r="K259">
            <v>49613.633000000002</v>
          </cell>
          <cell r="L259">
            <v>52871.186000000002</v>
          </cell>
          <cell r="M259">
            <v>3257.5529999999999</v>
          </cell>
          <cell r="N259">
            <v>0</v>
          </cell>
          <cell r="O259">
            <v>80</v>
          </cell>
          <cell r="P259">
            <v>90.4</v>
          </cell>
          <cell r="Q259">
            <v>751.43764369999997</v>
          </cell>
          <cell r="R259">
            <v>371.14488099999994</v>
          </cell>
          <cell r="S259">
            <v>3.9090635999999996</v>
          </cell>
          <cell r="T259">
            <v>3.9090635999999996</v>
          </cell>
          <cell r="U259">
            <v>1296.8915883</v>
          </cell>
          <cell r="V259">
            <v>0</v>
          </cell>
          <cell r="W259">
            <v>1296.8915883</v>
          </cell>
          <cell r="X259">
            <v>818</v>
          </cell>
          <cell r="Y259">
            <v>10865.2562996</v>
          </cell>
          <cell r="Z259">
            <v>1500</v>
          </cell>
          <cell r="AA259">
            <v>2114.8915883</v>
          </cell>
          <cell r="AB259">
            <v>2114.8915883</v>
          </cell>
          <cell r="AC259">
            <v>3112</v>
          </cell>
          <cell r="AD259">
            <v>0</v>
          </cell>
          <cell r="AE259">
            <v>0</v>
          </cell>
        </row>
        <row r="260">
          <cell r="C260">
            <v>0</v>
          </cell>
          <cell r="D260">
            <v>0</v>
          </cell>
          <cell r="E260">
            <v>0</v>
          </cell>
          <cell r="F260">
            <v>0</v>
          </cell>
          <cell r="G260">
            <v>0</v>
          </cell>
          <cell r="H260">
            <v>0</v>
          </cell>
          <cell r="I260">
            <v>0</v>
          </cell>
          <cell r="J260">
            <v>0</v>
          </cell>
          <cell r="K260">
            <v>0</v>
          </cell>
          <cell r="L260">
            <v>0</v>
          </cell>
          <cell r="M260">
            <v>0</v>
          </cell>
          <cell r="N260">
            <v>0</v>
          </cell>
          <cell r="O260">
            <v>0</v>
          </cell>
          <cell r="P260">
            <v>0</v>
          </cell>
          <cell r="Q260">
            <v>0</v>
          </cell>
          <cell r="R260">
            <v>0</v>
          </cell>
          <cell r="S260">
            <v>0</v>
          </cell>
          <cell r="T260">
            <v>0</v>
          </cell>
          <cell r="U260">
            <v>0</v>
          </cell>
          <cell r="V260">
            <v>0</v>
          </cell>
          <cell r="W260">
            <v>0</v>
          </cell>
          <cell r="X260">
            <v>0</v>
          </cell>
          <cell r="Y260">
            <v>0</v>
          </cell>
          <cell r="Z260">
            <v>0</v>
          </cell>
          <cell r="AA260">
            <v>0</v>
          </cell>
          <cell r="AB260">
            <v>0</v>
          </cell>
          <cell r="AC260">
            <v>0</v>
          </cell>
          <cell r="AD260">
            <v>0</v>
          </cell>
          <cell r="AE260">
            <v>0</v>
          </cell>
        </row>
        <row r="261">
          <cell r="C261">
            <v>0</v>
          </cell>
          <cell r="D261">
            <v>0</v>
          </cell>
          <cell r="E261">
            <v>0</v>
          </cell>
          <cell r="F261">
            <v>0</v>
          </cell>
          <cell r="G261">
            <v>0</v>
          </cell>
          <cell r="H261">
            <v>0</v>
          </cell>
          <cell r="I261">
            <v>0</v>
          </cell>
          <cell r="J261">
            <v>0</v>
          </cell>
          <cell r="K261">
            <v>0</v>
          </cell>
          <cell r="L261">
            <v>0</v>
          </cell>
          <cell r="M261">
            <v>0</v>
          </cell>
          <cell r="N261">
            <v>0</v>
          </cell>
          <cell r="O261">
            <v>0</v>
          </cell>
          <cell r="P261">
            <v>0</v>
          </cell>
          <cell r="Q261">
            <v>0</v>
          </cell>
          <cell r="R261">
            <v>0</v>
          </cell>
          <cell r="S261">
            <v>0</v>
          </cell>
          <cell r="T261">
            <v>0</v>
          </cell>
          <cell r="U261">
            <v>0</v>
          </cell>
          <cell r="V261">
            <v>0</v>
          </cell>
          <cell r="W261">
            <v>0</v>
          </cell>
          <cell r="X261">
            <v>0</v>
          </cell>
          <cell r="Y261">
            <v>0</v>
          </cell>
          <cell r="Z261">
            <v>0</v>
          </cell>
          <cell r="AA261">
            <v>0</v>
          </cell>
          <cell r="AB261">
            <v>0</v>
          </cell>
          <cell r="AC261">
            <v>0</v>
          </cell>
          <cell r="AD261">
            <v>0</v>
          </cell>
          <cell r="AE261">
            <v>0</v>
          </cell>
        </row>
        <row r="262">
          <cell r="C262" t="str">
            <v>CIF</v>
          </cell>
          <cell r="D262" t="str">
            <v>Mütəxəssis</v>
          </cell>
          <cell r="E262" t="str">
            <v>Say cari ay</v>
          </cell>
          <cell r="F262" t="str">
            <v>Məbləğ cari ay</v>
          </cell>
          <cell r="G262" t="str">
            <v>Say portfel</v>
          </cell>
          <cell r="H262" t="str">
            <v>Yeni portfel</v>
          </cell>
          <cell r="I262">
            <v>0</v>
          </cell>
          <cell r="J262">
            <v>0</v>
          </cell>
          <cell r="K262" t="str">
            <v>Köhnə portfel</v>
          </cell>
          <cell r="L262">
            <v>0</v>
          </cell>
          <cell r="M262">
            <v>0</v>
          </cell>
          <cell r="N262" t="str">
            <v>PAR</v>
          </cell>
          <cell r="O262" t="str">
            <v>Bonus</v>
          </cell>
          <cell r="P262">
            <v>0</v>
          </cell>
          <cell r="Q262">
            <v>0</v>
          </cell>
          <cell r="R262">
            <v>0</v>
          </cell>
          <cell r="S262">
            <v>0</v>
          </cell>
          <cell r="T262">
            <v>0</v>
          </cell>
          <cell r="U262">
            <v>0</v>
          </cell>
          <cell r="V262">
            <v>0</v>
          </cell>
          <cell r="W262" t="str">
            <v>Net bonus</v>
          </cell>
          <cell r="X262" t="str">
            <v>Baza</v>
          </cell>
          <cell r="Y262" t="str">
            <v>Portfelin gəliri</v>
          </cell>
          <cell r="Z262" t="str">
            <v>Fakt</v>
          </cell>
          <cell r="AA262" t="str">
            <v>Təklif</v>
          </cell>
          <cell r="AB262">
            <v>0</v>
          </cell>
          <cell r="AC262" t="str">
            <v>Max limit</v>
          </cell>
          <cell r="AD262" t="str">
            <v>Hesablanmış salary</v>
          </cell>
          <cell r="AE262" t="str">
            <v>Salary-end</v>
          </cell>
        </row>
        <row r="263">
          <cell r="C263">
            <v>0</v>
          </cell>
          <cell r="D263">
            <v>0</v>
          </cell>
          <cell r="E263">
            <v>0</v>
          </cell>
          <cell r="F263">
            <v>0</v>
          </cell>
          <cell r="G263">
            <v>0</v>
          </cell>
          <cell r="H263" t="str">
            <v>Cari ay portfel</v>
          </cell>
          <cell r="I263" t="str">
            <v>Son ay portfel</v>
          </cell>
          <cell r="J263" t="str">
            <v>Artım portfel</v>
          </cell>
          <cell r="K263" t="str">
            <v>Cari ay portfel</v>
          </cell>
          <cell r="L263" t="str">
            <v>Son ay portfel</v>
          </cell>
          <cell r="M263" t="str">
            <v>Azalma portfel</v>
          </cell>
          <cell r="N263">
            <v>0</v>
          </cell>
          <cell r="O263" t="str">
            <v>Say cari ay</v>
          </cell>
          <cell r="P263" t="str">
            <v>Say portfel</v>
          </cell>
          <cell r="Q263" t="str">
            <v>Cari yeni portfel</v>
          </cell>
          <cell r="R263" t="str">
            <v>Artım yeni portfel</v>
          </cell>
          <cell r="S263" t="str">
            <v>Artım köhnə portfel</v>
          </cell>
          <cell r="T263">
            <v>0</v>
          </cell>
          <cell r="U263" t="str">
            <v>Ümumi bonus</v>
          </cell>
          <cell r="V263" t="str">
            <v>Cərimə</v>
          </cell>
          <cell r="W263">
            <v>0</v>
          </cell>
          <cell r="X263">
            <v>0</v>
          </cell>
          <cell r="Y263">
            <v>0</v>
          </cell>
          <cell r="Z263">
            <v>0</v>
          </cell>
          <cell r="AA263" t="str">
            <v>gəlir&gt;fakt/ bonus</v>
          </cell>
          <cell r="AB263" t="str">
            <v>gəlir&gt;fakt və bonus/bonus</v>
          </cell>
          <cell r="AC263">
            <v>0</v>
          </cell>
          <cell r="AD263">
            <v>0</v>
          </cell>
          <cell r="AE263" t="str">
            <v>Max limit/fakt/salary</v>
          </cell>
        </row>
        <row r="264">
          <cell r="C264" t="str">
            <v>552985</v>
          </cell>
          <cell r="D264" t="str">
            <v>Abidov Tural Ibrahim</v>
          </cell>
          <cell r="E264">
            <v>27</v>
          </cell>
          <cell r="F264">
            <v>78500</v>
          </cell>
          <cell r="G264">
            <v>175</v>
          </cell>
          <cell r="H264">
            <v>475466.90000000008</v>
          </cell>
          <cell r="I264">
            <v>447829.98999999993</v>
          </cell>
          <cell r="J264">
            <v>27636.910000000149</v>
          </cell>
          <cell r="K264">
            <v>19755.817000000003</v>
          </cell>
          <cell r="L264">
            <v>27820.849000000002</v>
          </cell>
          <cell r="M264">
            <v>8065.0319999999992</v>
          </cell>
          <cell r="N264">
            <v>0</v>
          </cell>
          <cell r="O264">
            <v>510</v>
          </cell>
          <cell r="P264">
            <v>175</v>
          </cell>
          <cell r="Q264">
            <v>292.82683000000009</v>
          </cell>
          <cell r="R264">
            <v>41.455365000000228</v>
          </cell>
          <cell r="S264">
            <v>20.162579999999998</v>
          </cell>
          <cell r="T264">
            <v>20.162579999999998</v>
          </cell>
          <cell r="U264">
            <v>1039.4447750000004</v>
          </cell>
          <cell r="V264">
            <v>0</v>
          </cell>
          <cell r="W264">
            <v>1039.4447750000004</v>
          </cell>
          <cell r="X264">
            <v>577</v>
          </cell>
          <cell r="Y264">
            <v>5943.3362500000003</v>
          </cell>
          <cell r="Z264">
            <v>500</v>
          </cell>
          <cell r="AA264">
            <v>1616.4447750000004</v>
          </cell>
          <cell r="AB264">
            <v>1616.4447750000004</v>
          </cell>
          <cell r="AC264">
            <v>2152</v>
          </cell>
          <cell r="AD264">
            <v>1616.4447750000004</v>
          </cell>
          <cell r="AE264">
            <v>1616.4447750000004</v>
          </cell>
        </row>
        <row r="265">
          <cell r="C265" t="str">
            <v>565353</v>
          </cell>
          <cell r="D265" t="str">
            <v>Eldarova Aynura Xeyrulla</v>
          </cell>
          <cell r="E265">
            <v>23</v>
          </cell>
          <cell r="F265">
            <v>80600</v>
          </cell>
          <cell r="G265">
            <v>152</v>
          </cell>
          <cell r="H265">
            <v>249315.79000000007</v>
          </cell>
          <cell r="I265">
            <v>205699.59000000003</v>
          </cell>
          <cell r="J265">
            <v>43616.200000000041</v>
          </cell>
          <cell r="K265">
            <v>0</v>
          </cell>
          <cell r="L265">
            <v>0</v>
          </cell>
          <cell r="M265">
            <v>0</v>
          </cell>
          <cell r="N265">
            <v>0</v>
          </cell>
          <cell r="O265">
            <v>390</v>
          </cell>
          <cell r="P265">
            <v>152</v>
          </cell>
          <cell r="Q265">
            <v>134.52105300000005</v>
          </cell>
          <cell r="R265">
            <v>65.424300000000059</v>
          </cell>
          <cell r="S265">
            <v>0</v>
          </cell>
          <cell r="T265">
            <v>0</v>
          </cell>
          <cell r="U265">
            <v>741.94535300000007</v>
          </cell>
          <cell r="V265">
            <v>0</v>
          </cell>
          <cell r="W265">
            <v>741.94535300000007</v>
          </cell>
          <cell r="X265">
            <v>456</v>
          </cell>
          <cell r="Y265">
            <v>3116.4473750000006</v>
          </cell>
          <cell r="Z265">
            <v>500</v>
          </cell>
          <cell r="AA265">
            <v>1197.9453530000001</v>
          </cell>
          <cell r="AB265">
            <v>1197.9453530000001</v>
          </cell>
          <cell r="AC265">
            <v>1789</v>
          </cell>
          <cell r="AD265">
            <v>1197.9453530000001</v>
          </cell>
          <cell r="AE265">
            <v>1197.9453530000001</v>
          </cell>
        </row>
        <row r="266">
          <cell r="C266" t="str">
            <v>148060</v>
          </cell>
          <cell r="D266" t="str">
            <v>Qasimov Fuad Tahir</v>
          </cell>
          <cell r="E266">
            <v>15</v>
          </cell>
          <cell r="F266">
            <v>101600</v>
          </cell>
          <cell r="G266">
            <v>119</v>
          </cell>
          <cell r="H266">
            <v>223652.08000000002</v>
          </cell>
          <cell r="I266">
            <v>148703.35000000003</v>
          </cell>
          <cell r="J266">
            <v>74948.729999999981</v>
          </cell>
          <cell r="K266">
            <v>0</v>
          </cell>
          <cell r="L266">
            <v>0</v>
          </cell>
          <cell r="M266">
            <v>0</v>
          </cell>
          <cell r="N266">
            <v>0</v>
          </cell>
          <cell r="O266">
            <v>200</v>
          </cell>
          <cell r="P266">
            <v>119</v>
          </cell>
          <cell r="Q266">
            <v>116.55645600000001</v>
          </cell>
          <cell r="R266">
            <v>112.42309499999998</v>
          </cell>
          <cell r="S266">
            <v>0</v>
          </cell>
          <cell r="T266">
            <v>0</v>
          </cell>
          <cell r="U266">
            <v>547.97955100000001</v>
          </cell>
          <cell r="V266">
            <v>0</v>
          </cell>
          <cell r="W266">
            <v>547.97955100000001</v>
          </cell>
          <cell r="X266">
            <v>456</v>
          </cell>
          <cell r="Y266">
            <v>2795.6509999999998</v>
          </cell>
          <cell r="Z266">
            <v>697</v>
          </cell>
          <cell r="AA266">
            <v>1003.979551</v>
          </cell>
          <cell r="AB266">
            <v>1003.979551</v>
          </cell>
          <cell r="AC266">
            <v>1789</v>
          </cell>
          <cell r="AD266">
            <v>1003.979551</v>
          </cell>
          <cell r="AE266">
            <v>1003.979551</v>
          </cell>
        </row>
        <row r="267">
          <cell r="C267" t="str">
            <v>447734</v>
          </cell>
          <cell r="D267" t="str">
            <v>Nazirov Elshan Qiyasaddin</v>
          </cell>
          <cell r="E267">
            <v>28</v>
          </cell>
          <cell r="F267">
            <v>107500</v>
          </cell>
          <cell r="G267">
            <v>187</v>
          </cell>
          <cell r="H267">
            <v>316690.39999999997</v>
          </cell>
          <cell r="I267">
            <v>237196.27000000005</v>
          </cell>
          <cell r="J267">
            <v>79494.129999999917</v>
          </cell>
          <cell r="K267">
            <v>0</v>
          </cell>
          <cell r="L267">
            <v>0</v>
          </cell>
          <cell r="M267">
            <v>0</v>
          </cell>
          <cell r="N267">
            <v>0</v>
          </cell>
          <cell r="O267">
            <v>540</v>
          </cell>
          <cell r="P267">
            <v>187</v>
          </cell>
          <cell r="Q267">
            <v>181.68327999999997</v>
          </cell>
          <cell r="R267">
            <v>119.24119499999988</v>
          </cell>
          <cell r="S267">
            <v>0</v>
          </cell>
          <cell r="T267">
            <v>0</v>
          </cell>
          <cell r="U267">
            <v>1027.9244749999998</v>
          </cell>
          <cell r="V267">
            <v>0</v>
          </cell>
          <cell r="W267">
            <v>1027.9244749999998</v>
          </cell>
          <cell r="X267">
            <v>577</v>
          </cell>
          <cell r="Y267">
            <v>3958.6299999999992</v>
          </cell>
          <cell r="Z267">
            <v>697</v>
          </cell>
          <cell r="AA267">
            <v>1604.9244749999998</v>
          </cell>
          <cell r="AB267">
            <v>1604.9244749999998</v>
          </cell>
          <cell r="AC267">
            <v>2152</v>
          </cell>
          <cell r="AD267">
            <v>1604.9244749999998</v>
          </cell>
          <cell r="AE267">
            <v>1604.9244749999998</v>
          </cell>
        </row>
        <row r="268">
          <cell r="C268">
            <v>0</v>
          </cell>
          <cell r="D268">
            <v>0</v>
          </cell>
          <cell r="E268">
            <v>0</v>
          </cell>
          <cell r="F268">
            <v>0</v>
          </cell>
          <cell r="G268">
            <v>0</v>
          </cell>
          <cell r="H268">
            <v>0</v>
          </cell>
          <cell r="I268">
            <v>0</v>
          </cell>
          <cell r="J268">
            <v>0</v>
          </cell>
          <cell r="K268">
            <v>0</v>
          </cell>
          <cell r="L268">
            <v>0</v>
          </cell>
          <cell r="M268">
            <v>0</v>
          </cell>
          <cell r="N268">
            <v>0</v>
          </cell>
          <cell r="O268">
            <v>0</v>
          </cell>
          <cell r="P268">
            <v>0</v>
          </cell>
          <cell r="Q268">
            <v>0</v>
          </cell>
          <cell r="R268">
            <v>0</v>
          </cell>
          <cell r="S268">
            <v>0</v>
          </cell>
          <cell r="T268">
            <v>0</v>
          </cell>
          <cell r="U268">
            <v>0</v>
          </cell>
          <cell r="V268">
            <v>0</v>
          </cell>
          <cell r="W268">
            <v>0</v>
          </cell>
          <cell r="X268" t="b">
            <v>0</v>
          </cell>
          <cell r="Y268">
            <v>0</v>
          </cell>
          <cell r="Z268">
            <v>400</v>
          </cell>
          <cell r="AA268">
            <v>400</v>
          </cell>
          <cell r="AB268">
            <v>400</v>
          </cell>
          <cell r="AC268" t="b">
            <v>0</v>
          </cell>
          <cell r="AD268">
            <v>400</v>
          </cell>
          <cell r="AE268">
            <v>400</v>
          </cell>
        </row>
        <row r="269">
          <cell r="C269" t="str">
            <v>000814</v>
          </cell>
          <cell r="D269" t="str">
            <v>Rahmanli Ramin Nuraga</v>
          </cell>
          <cell r="E269">
            <v>34</v>
          </cell>
          <cell r="F269">
            <v>55550</v>
          </cell>
          <cell r="G269">
            <v>143</v>
          </cell>
          <cell r="H269">
            <v>201385.97000000003</v>
          </cell>
          <cell r="I269">
            <v>165364.29000000004</v>
          </cell>
          <cell r="J269">
            <v>36021.679999999993</v>
          </cell>
          <cell r="K269">
            <v>0</v>
          </cell>
          <cell r="L269">
            <v>0</v>
          </cell>
          <cell r="M269">
            <v>0</v>
          </cell>
          <cell r="N269">
            <v>0</v>
          </cell>
          <cell r="O269">
            <v>720</v>
          </cell>
          <cell r="P269">
            <v>143</v>
          </cell>
          <cell r="Q269">
            <v>100.97017900000002</v>
          </cell>
          <cell r="R269">
            <v>54.032519999999991</v>
          </cell>
          <cell r="S269">
            <v>0</v>
          </cell>
          <cell r="T269">
            <v>0</v>
          </cell>
          <cell r="U269">
            <v>1018.002699</v>
          </cell>
          <cell r="V269">
            <v>0</v>
          </cell>
          <cell r="W269">
            <v>1018.002699</v>
          </cell>
          <cell r="X269">
            <v>456</v>
          </cell>
          <cell r="Y269">
            <v>2517.3246250000002</v>
          </cell>
          <cell r="Z269">
            <v>545</v>
          </cell>
          <cell r="AA269">
            <v>1474.0026990000001</v>
          </cell>
          <cell r="AB269">
            <v>1474.0026990000001</v>
          </cell>
          <cell r="AC269">
            <v>1789</v>
          </cell>
          <cell r="AD269">
            <v>1474.0026990000001</v>
          </cell>
          <cell r="AE269">
            <v>1474.0026990000001</v>
          </cell>
        </row>
        <row r="270">
          <cell r="C270" t="str">
            <v>609671</v>
          </cell>
          <cell r="D270" t="str">
            <v>Abdullazade Orxan Mehrab</v>
          </cell>
          <cell r="E270">
            <v>10</v>
          </cell>
          <cell r="F270">
            <v>11500</v>
          </cell>
          <cell r="G270">
            <v>58</v>
          </cell>
          <cell r="H270">
            <v>108018.88</v>
          </cell>
          <cell r="I270">
            <v>104366.99999999999</v>
          </cell>
          <cell r="J270">
            <v>3651.8800000000192</v>
          </cell>
          <cell r="K270">
            <v>0</v>
          </cell>
          <cell r="L270">
            <v>0</v>
          </cell>
          <cell r="M270">
            <v>0</v>
          </cell>
          <cell r="N270">
            <v>0</v>
          </cell>
          <cell r="O270">
            <v>100</v>
          </cell>
          <cell r="P270">
            <v>58</v>
          </cell>
          <cell r="Q270">
            <v>54.009440000000005</v>
          </cell>
          <cell r="R270">
            <v>3.6518800000000193</v>
          </cell>
          <cell r="S270">
            <v>0</v>
          </cell>
          <cell r="T270">
            <v>0</v>
          </cell>
          <cell r="U270">
            <v>215.66132000000002</v>
          </cell>
          <cell r="V270">
            <v>0</v>
          </cell>
          <cell r="W270">
            <v>215.66132000000002</v>
          </cell>
          <cell r="X270">
            <v>336</v>
          </cell>
          <cell r="Y270">
            <v>1350.2359999999999</v>
          </cell>
          <cell r="Z270">
            <v>336</v>
          </cell>
          <cell r="AA270">
            <v>551.66132000000005</v>
          </cell>
          <cell r="AB270">
            <v>551.66132000000005</v>
          </cell>
          <cell r="AC270">
            <v>1425</v>
          </cell>
          <cell r="AD270">
            <v>551.66132000000005</v>
          </cell>
          <cell r="AE270">
            <v>551.66132000000005</v>
          </cell>
        </row>
        <row r="271">
          <cell r="C271">
            <v>0</v>
          </cell>
          <cell r="D271">
            <v>0</v>
          </cell>
          <cell r="E271">
            <v>0</v>
          </cell>
          <cell r="F271">
            <v>0</v>
          </cell>
          <cell r="G271">
            <v>0</v>
          </cell>
          <cell r="H271">
            <v>0</v>
          </cell>
          <cell r="I271">
            <v>0</v>
          </cell>
          <cell r="J271">
            <v>0</v>
          </cell>
          <cell r="K271">
            <v>0</v>
          </cell>
          <cell r="L271">
            <v>0</v>
          </cell>
          <cell r="M271">
            <v>0</v>
          </cell>
          <cell r="N271">
            <v>0</v>
          </cell>
          <cell r="O271">
            <v>0</v>
          </cell>
          <cell r="P271">
            <v>0</v>
          </cell>
          <cell r="Q271">
            <v>0</v>
          </cell>
          <cell r="R271">
            <v>0</v>
          </cell>
          <cell r="S271">
            <v>0</v>
          </cell>
          <cell r="T271">
            <v>0</v>
          </cell>
          <cell r="U271">
            <v>0</v>
          </cell>
          <cell r="V271">
            <v>0</v>
          </cell>
          <cell r="W271">
            <v>0</v>
          </cell>
          <cell r="X271" t="b">
            <v>0</v>
          </cell>
          <cell r="Y271">
            <v>0</v>
          </cell>
          <cell r="Z271">
            <v>336</v>
          </cell>
          <cell r="AA271">
            <v>336</v>
          </cell>
          <cell r="AB271">
            <v>336</v>
          </cell>
          <cell r="AC271" t="b">
            <v>0</v>
          </cell>
          <cell r="AD271">
            <v>336</v>
          </cell>
          <cell r="AE271">
            <v>336</v>
          </cell>
        </row>
        <row r="272">
          <cell r="C272" t="str">
            <v>597504</v>
          </cell>
          <cell r="D272" t="str">
            <v>Nurullayev Kamran Zumraddin</v>
          </cell>
          <cell r="E272">
            <v>11</v>
          </cell>
          <cell r="F272">
            <v>14600</v>
          </cell>
          <cell r="G272">
            <v>29</v>
          </cell>
          <cell r="H272">
            <v>33885.219999999994</v>
          </cell>
          <cell r="I272">
            <v>20767.21</v>
          </cell>
          <cell r="J272">
            <v>13118.009999999995</v>
          </cell>
          <cell r="K272">
            <v>0</v>
          </cell>
          <cell r="L272">
            <v>0</v>
          </cell>
          <cell r="M272">
            <v>0</v>
          </cell>
          <cell r="N272">
            <v>0</v>
          </cell>
          <cell r="O272">
            <v>120</v>
          </cell>
          <cell r="P272">
            <v>29</v>
          </cell>
          <cell r="Q272">
            <v>0</v>
          </cell>
          <cell r="R272">
            <v>0</v>
          </cell>
          <cell r="S272">
            <v>0</v>
          </cell>
          <cell r="T272">
            <v>0</v>
          </cell>
          <cell r="U272">
            <v>149</v>
          </cell>
          <cell r="V272">
            <v>0</v>
          </cell>
          <cell r="W272">
            <v>149</v>
          </cell>
          <cell r="X272">
            <v>336</v>
          </cell>
          <cell r="Y272">
            <v>423.56524999999988</v>
          </cell>
          <cell r="Z272">
            <v>336</v>
          </cell>
          <cell r="AA272">
            <v>485</v>
          </cell>
          <cell r="AB272">
            <v>336</v>
          </cell>
          <cell r="AC272">
            <v>1425</v>
          </cell>
          <cell r="AD272">
            <v>336</v>
          </cell>
          <cell r="AE272">
            <v>336</v>
          </cell>
        </row>
        <row r="273">
          <cell r="C273">
            <v>0</v>
          </cell>
          <cell r="D273" t="str">
            <v>Cafarov Elshan Zohrab</v>
          </cell>
          <cell r="E273">
            <v>0</v>
          </cell>
          <cell r="F273">
            <v>0</v>
          </cell>
          <cell r="G273">
            <v>54</v>
          </cell>
          <cell r="H273">
            <v>62391.349999999991</v>
          </cell>
          <cell r="I273">
            <v>67764.87</v>
          </cell>
          <cell r="J273">
            <v>0</v>
          </cell>
          <cell r="K273">
            <v>0</v>
          </cell>
          <cell r="L273">
            <v>0</v>
          </cell>
          <cell r="M273">
            <v>0</v>
          </cell>
          <cell r="N273">
            <v>0</v>
          </cell>
          <cell r="O273">
            <v>0</v>
          </cell>
          <cell r="P273">
            <v>0</v>
          </cell>
          <cell r="Q273">
            <v>0</v>
          </cell>
          <cell r="R273">
            <v>0</v>
          </cell>
          <cell r="S273">
            <v>0</v>
          </cell>
          <cell r="T273">
            <v>0</v>
          </cell>
          <cell r="U273">
            <v>0</v>
          </cell>
          <cell r="V273">
            <v>0</v>
          </cell>
          <cell r="W273">
            <v>0</v>
          </cell>
          <cell r="X273">
            <v>0</v>
          </cell>
          <cell r="Y273">
            <v>0</v>
          </cell>
          <cell r="Z273">
            <v>0</v>
          </cell>
          <cell r="AA273">
            <v>0</v>
          </cell>
          <cell r="AB273">
            <v>0</v>
          </cell>
          <cell r="AC273">
            <v>0</v>
          </cell>
          <cell r="AD273">
            <v>0</v>
          </cell>
          <cell r="AE273">
            <v>0</v>
          </cell>
        </row>
        <row r="274">
          <cell r="C274" t="str">
            <v>379973</v>
          </cell>
          <cell r="D274" t="str">
            <v>Abdullayev Mayis Balasoltan</v>
          </cell>
          <cell r="E274">
            <v>18</v>
          </cell>
          <cell r="F274">
            <v>56100</v>
          </cell>
          <cell r="G274">
            <v>45</v>
          </cell>
          <cell r="H274">
            <v>95470.26</v>
          </cell>
          <cell r="I274">
            <v>42091.77</v>
          </cell>
          <cell r="J274">
            <v>53378.49</v>
          </cell>
          <cell r="K274">
            <v>0</v>
          </cell>
          <cell r="L274">
            <v>0</v>
          </cell>
          <cell r="M274">
            <v>0</v>
          </cell>
          <cell r="N274">
            <v>0</v>
          </cell>
          <cell r="O274">
            <v>260</v>
          </cell>
          <cell r="P274">
            <v>45</v>
          </cell>
          <cell r="Q274">
            <v>47.735129999999998</v>
          </cell>
          <cell r="R274">
            <v>53.378489999999999</v>
          </cell>
          <cell r="S274">
            <v>0</v>
          </cell>
          <cell r="T274">
            <v>0</v>
          </cell>
          <cell r="U274">
            <v>406.11362000000003</v>
          </cell>
          <cell r="V274">
            <v>0</v>
          </cell>
          <cell r="W274">
            <v>406.11362000000003</v>
          </cell>
          <cell r="X274">
            <v>456</v>
          </cell>
          <cell r="Y274">
            <v>1193.3782499999998</v>
          </cell>
          <cell r="Z274">
            <v>665</v>
          </cell>
          <cell r="AA274">
            <v>862.11362000000008</v>
          </cell>
          <cell r="AB274">
            <v>862.11362000000008</v>
          </cell>
          <cell r="AC274">
            <v>1789</v>
          </cell>
          <cell r="AD274">
            <v>862.11362000000008</v>
          </cell>
          <cell r="AE274">
            <v>862.11362000000008</v>
          </cell>
        </row>
        <row r="275">
          <cell r="C275">
            <v>0</v>
          </cell>
          <cell r="D275">
            <v>0</v>
          </cell>
          <cell r="E275">
            <v>0</v>
          </cell>
          <cell r="F275">
            <v>0</v>
          </cell>
          <cell r="G275">
            <v>0</v>
          </cell>
          <cell r="H275">
            <v>0</v>
          </cell>
          <cell r="I275">
            <v>0</v>
          </cell>
          <cell r="J275">
            <v>0</v>
          </cell>
          <cell r="K275">
            <v>0</v>
          </cell>
          <cell r="L275">
            <v>0</v>
          </cell>
          <cell r="M275">
            <v>0</v>
          </cell>
          <cell r="N275">
            <v>0</v>
          </cell>
          <cell r="O275">
            <v>0</v>
          </cell>
          <cell r="P275">
            <v>0</v>
          </cell>
          <cell r="Q275">
            <v>0</v>
          </cell>
          <cell r="R275">
            <v>0</v>
          </cell>
          <cell r="S275">
            <v>0</v>
          </cell>
          <cell r="T275">
            <v>0</v>
          </cell>
          <cell r="U275">
            <v>0</v>
          </cell>
          <cell r="V275">
            <v>0</v>
          </cell>
          <cell r="W275">
            <v>0</v>
          </cell>
          <cell r="X275">
            <v>0</v>
          </cell>
          <cell r="Y275">
            <v>0</v>
          </cell>
          <cell r="Z275">
            <v>0</v>
          </cell>
          <cell r="AA275">
            <v>0</v>
          </cell>
          <cell r="AB275">
            <v>0</v>
          </cell>
          <cell r="AC275">
            <v>0</v>
          </cell>
          <cell r="AD275">
            <v>0</v>
          </cell>
          <cell r="AE275">
            <v>0</v>
          </cell>
        </row>
        <row r="276">
          <cell r="C276">
            <v>0</v>
          </cell>
          <cell r="D276">
            <v>9</v>
          </cell>
          <cell r="E276">
            <v>0</v>
          </cell>
          <cell r="F276">
            <v>0</v>
          </cell>
          <cell r="G276">
            <v>0</v>
          </cell>
          <cell r="H276">
            <v>0</v>
          </cell>
          <cell r="I276">
            <v>0</v>
          </cell>
          <cell r="J276">
            <v>0</v>
          </cell>
          <cell r="K276">
            <v>0</v>
          </cell>
          <cell r="L276">
            <v>0</v>
          </cell>
          <cell r="M276">
            <v>0</v>
          </cell>
          <cell r="N276">
            <v>0</v>
          </cell>
          <cell r="O276">
            <v>0</v>
          </cell>
          <cell r="P276">
            <v>0</v>
          </cell>
          <cell r="Q276">
            <v>0</v>
          </cell>
          <cell r="R276">
            <v>0</v>
          </cell>
          <cell r="S276">
            <v>0</v>
          </cell>
          <cell r="T276">
            <v>0</v>
          </cell>
          <cell r="U276">
            <v>0</v>
          </cell>
          <cell r="V276">
            <v>0</v>
          </cell>
          <cell r="W276">
            <v>0</v>
          </cell>
          <cell r="X276">
            <v>0</v>
          </cell>
          <cell r="Y276">
            <v>0</v>
          </cell>
          <cell r="Z276">
            <v>0</v>
          </cell>
          <cell r="AA276">
            <v>0</v>
          </cell>
          <cell r="AB276">
            <v>0</v>
          </cell>
          <cell r="AC276">
            <v>0</v>
          </cell>
          <cell r="AD276">
            <v>0</v>
          </cell>
          <cell r="AE276">
            <v>0</v>
          </cell>
        </row>
        <row r="277">
          <cell r="C277" t="str">
            <v>128658</v>
          </cell>
          <cell r="D277" t="str">
            <v>Cafarov Elshan Zohrab</v>
          </cell>
          <cell r="E277">
            <v>18.444444444444443</v>
          </cell>
          <cell r="F277">
            <v>56216.666666666664</v>
          </cell>
          <cell r="G277">
            <v>962</v>
          </cell>
          <cell r="H277">
            <v>1766276.85</v>
          </cell>
          <cell r="I277">
            <v>1439784.3399999999</v>
          </cell>
          <cell r="J277">
            <v>326492.51000000024</v>
          </cell>
          <cell r="K277">
            <v>19755.817000000003</v>
          </cell>
          <cell r="L277">
            <v>27820.849000000002</v>
          </cell>
          <cell r="M277">
            <v>8065.0319999999992</v>
          </cell>
          <cell r="N277">
            <v>0</v>
          </cell>
          <cell r="O277">
            <v>178.88888888888886</v>
          </cell>
          <cell r="P277">
            <v>192.4</v>
          </cell>
          <cell r="Q277">
            <v>996.39379500000007</v>
          </cell>
          <cell r="R277">
            <v>326.49251000000027</v>
          </cell>
          <cell r="S277">
            <v>9.6780383999999984</v>
          </cell>
          <cell r="T277">
            <v>9.6780383999999984</v>
          </cell>
          <cell r="U277">
            <v>1703.8532322888893</v>
          </cell>
          <cell r="V277">
            <v>0</v>
          </cell>
          <cell r="W277">
            <v>1703.8532322888893</v>
          </cell>
          <cell r="X277">
            <v>818</v>
          </cell>
          <cell r="Y277">
            <v>11915.496956999999</v>
          </cell>
          <cell r="Z277">
            <v>1450</v>
          </cell>
          <cell r="AA277">
            <v>2521.8532322888896</v>
          </cell>
          <cell r="AB277">
            <v>2521.8532322888896</v>
          </cell>
          <cell r="AC277">
            <v>3112</v>
          </cell>
          <cell r="AD277">
            <v>0</v>
          </cell>
          <cell r="AE277">
            <v>0</v>
          </cell>
        </row>
        <row r="278">
          <cell r="C278">
            <v>0</v>
          </cell>
          <cell r="D278">
            <v>0</v>
          </cell>
          <cell r="E278">
            <v>0</v>
          </cell>
          <cell r="F278">
            <v>0</v>
          </cell>
          <cell r="G278">
            <v>0</v>
          </cell>
          <cell r="H278">
            <v>0</v>
          </cell>
          <cell r="I278">
            <v>0</v>
          </cell>
          <cell r="J278">
            <v>0</v>
          </cell>
          <cell r="K278">
            <v>0</v>
          </cell>
          <cell r="L278">
            <v>0</v>
          </cell>
          <cell r="M278">
            <v>0</v>
          </cell>
          <cell r="N278">
            <v>0</v>
          </cell>
          <cell r="O278">
            <v>0</v>
          </cell>
          <cell r="P278">
            <v>0</v>
          </cell>
          <cell r="Q278">
            <v>0</v>
          </cell>
          <cell r="R278">
            <v>0</v>
          </cell>
          <cell r="S278">
            <v>0</v>
          </cell>
          <cell r="T278">
            <v>0</v>
          </cell>
          <cell r="U278">
            <v>0</v>
          </cell>
          <cell r="V278">
            <v>0</v>
          </cell>
          <cell r="W278">
            <v>0</v>
          </cell>
          <cell r="X278">
            <v>0</v>
          </cell>
          <cell r="Y278">
            <v>0</v>
          </cell>
          <cell r="Z278">
            <v>0</v>
          </cell>
          <cell r="AA278">
            <v>0</v>
          </cell>
          <cell r="AB278">
            <v>0</v>
          </cell>
          <cell r="AC278">
            <v>0</v>
          </cell>
          <cell r="AD278">
            <v>0</v>
          </cell>
          <cell r="AE278">
            <v>0</v>
          </cell>
        </row>
        <row r="279">
          <cell r="C279">
            <v>0</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0</v>
          </cell>
          <cell r="AB279">
            <v>0</v>
          </cell>
          <cell r="AC279">
            <v>0</v>
          </cell>
          <cell r="AD279">
            <v>0</v>
          </cell>
          <cell r="AE279">
            <v>0</v>
          </cell>
        </row>
        <row r="280">
          <cell r="C280" t="str">
            <v>CIF</v>
          </cell>
          <cell r="D280" t="str">
            <v>Mütəxəssis</v>
          </cell>
          <cell r="E280" t="str">
            <v>Say cari ay</v>
          </cell>
          <cell r="F280" t="str">
            <v>Məbləğ cari ay</v>
          </cell>
          <cell r="G280" t="str">
            <v>Say portfel</v>
          </cell>
          <cell r="H280" t="str">
            <v>Yeni portfel</v>
          </cell>
          <cell r="I280">
            <v>0</v>
          </cell>
          <cell r="J280">
            <v>0</v>
          </cell>
          <cell r="K280" t="str">
            <v>Köhnə portfel</v>
          </cell>
          <cell r="L280">
            <v>0</v>
          </cell>
          <cell r="M280">
            <v>0</v>
          </cell>
          <cell r="N280" t="str">
            <v>PAR</v>
          </cell>
          <cell r="O280" t="str">
            <v>Bonus</v>
          </cell>
          <cell r="P280">
            <v>0</v>
          </cell>
          <cell r="Q280">
            <v>0</v>
          </cell>
          <cell r="R280">
            <v>0</v>
          </cell>
          <cell r="S280">
            <v>0</v>
          </cell>
          <cell r="T280">
            <v>0</v>
          </cell>
          <cell r="U280">
            <v>0</v>
          </cell>
          <cell r="V280">
            <v>0</v>
          </cell>
          <cell r="W280" t="str">
            <v>Net bonus</v>
          </cell>
          <cell r="X280" t="str">
            <v>Baza</v>
          </cell>
          <cell r="Y280" t="str">
            <v>Portfelin gəliri</v>
          </cell>
          <cell r="Z280" t="str">
            <v>Fakt</v>
          </cell>
          <cell r="AA280" t="str">
            <v>Təklif</v>
          </cell>
          <cell r="AB280">
            <v>0</v>
          </cell>
          <cell r="AC280" t="str">
            <v>Max limit</v>
          </cell>
          <cell r="AD280" t="str">
            <v>Hesablanmış salary</v>
          </cell>
          <cell r="AE280" t="str">
            <v>Salary-end</v>
          </cell>
        </row>
        <row r="281">
          <cell r="C281">
            <v>0</v>
          </cell>
          <cell r="D281">
            <v>0</v>
          </cell>
          <cell r="E281">
            <v>0</v>
          </cell>
          <cell r="F281">
            <v>0</v>
          </cell>
          <cell r="G281">
            <v>0</v>
          </cell>
          <cell r="H281" t="str">
            <v>Cari ay portfel</v>
          </cell>
          <cell r="I281" t="str">
            <v>Son ay portfel</v>
          </cell>
          <cell r="J281" t="str">
            <v>Artım portfel</v>
          </cell>
          <cell r="K281" t="str">
            <v>Cari ay portfel</v>
          </cell>
          <cell r="L281" t="str">
            <v>Son ay portfel</v>
          </cell>
          <cell r="M281" t="str">
            <v>Azalma portfel</v>
          </cell>
          <cell r="N281">
            <v>0</v>
          </cell>
          <cell r="O281" t="str">
            <v>Say cari ay</v>
          </cell>
          <cell r="P281" t="str">
            <v>Say portfel</v>
          </cell>
          <cell r="Q281" t="str">
            <v>Cari yeni portfel</v>
          </cell>
          <cell r="R281" t="str">
            <v>Artım yeni portfel</v>
          </cell>
          <cell r="S281" t="str">
            <v>Artım köhnə portfel</v>
          </cell>
          <cell r="T281">
            <v>0</v>
          </cell>
          <cell r="U281" t="str">
            <v>Ümumi bonus</v>
          </cell>
          <cell r="V281" t="str">
            <v>Cərimə</v>
          </cell>
          <cell r="W281">
            <v>0</v>
          </cell>
          <cell r="X281">
            <v>0</v>
          </cell>
          <cell r="Y281">
            <v>0</v>
          </cell>
          <cell r="Z281">
            <v>0</v>
          </cell>
          <cell r="AA281" t="str">
            <v>gəlir&gt;fakt/ bonus</v>
          </cell>
          <cell r="AB281" t="str">
            <v>gəlir&gt;fakt və bonus/bonus</v>
          </cell>
          <cell r="AC281">
            <v>0</v>
          </cell>
          <cell r="AD281">
            <v>0</v>
          </cell>
          <cell r="AE281" t="str">
            <v>Max limit/fakt/salary</v>
          </cell>
        </row>
        <row r="282">
          <cell r="C282" t="str">
            <v>236804</v>
          </cell>
          <cell r="D282" t="str">
            <v>Eldarov Tural Eldar</v>
          </cell>
          <cell r="E282">
            <v>30</v>
          </cell>
          <cell r="F282">
            <v>125500</v>
          </cell>
          <cell r="G282">
            <v>249</v>
          </cell>
          <cell r="H282">
            <v>565819.57000000018</v>
          </cell>
          <cell r="I282">
            <v>521651.55999999982</v>
          </cell>
          <cell r="J282">
            <v>44168.010000000359</v>
          </cell>
          <cell r="K282">
            <v>32592.142999999996</v>
          </cell>
          <cell r="L282">
            <v>36224.623</v>
          </cell>
          <cell r="M282">
            <v>3632.4800000000032</v>
          </cell>
          <cell r="N282">
            <v>0</v>
          </cell>
          <cell r="O282">
            <v>600</v>
          </cell>
          <cell r="P282">
            <v>249</v>
          </cell>
          <cell r="Q282">
            <v>375.81957000000017</v>
          </cell>
          <cell r="R282">
            <v>110.4200250000009</v>
          </cell>
          <cell r="S282">
            <v>9.0812000000000079</v>
          </cell>
          <cell r="T282">
            <v>9.0812000000000079</v>
          </cell>
          <cell r="U282">
            <v>1344.320795000001</v>
          </cell>
          <cell r="V282">
            <v>0</v>
          </cell>
          <cell r="W282">
            <v>1344.320795000001</v>
          </cell>
          <cell r="X282">
            <v>577</v>
          </cell>
          <cell r="Y282">
            <v>7072.7446250000021</v>
          </cell>
          <cell r="Z282">
            <v>650</v>
          </cell>
          <cell r="AA282">
            <v>1921.320795000001</v>
          </cell>
          <cell r="AB282">
            <v>1921.320795000001</v>
          </cell>
          <cell r="AC282">
            <v>2152</v>
          </cell>
          <cell r="AD282">
            <v>1921.320795000001</v>
          </cell>
          <cell r="AE282">
            <v>1921.320795000001</v>
          </cell>
        </row>
        <row r="283">
          <cell r="C283">
            <v>0</v>
          </cell>
          <cell r="D283">
            <v>0</v>
          </cell>
          <cell r="E283">
            <v>0</v>
          </cell>
          <cell r="F283">
            <v>0</v>
          </cell>
          <cell r="G283">
            <v>0</v>
          </cell>
          <cell r="H283">
            <v>0</v>
          </cell>
          <cell r="I283">
            <v>0</v>
          </cell>
          <cell r="J283">
            <v>0</v>
          </cell>
          <cell r="K283">
            <v>0</v>
          </cell>
          <cell r="L283">
            <v>32259.124000000003</v>
          </cell>
          <cell r="M283">
            <v>32259.124000000003</v>
          </cell>
          <cell r="N283">
            <v>0</v>
          </cell>
          <cell r="O283">
            <v>0</v>
          </cell>
          <cell r="P283">
            <v>0</v>
          </cell>
          <cell r="Q283">
            <v>0</v>
          </cell>
          <cell r="R283">
            <v>0</v>
          </cell>
          <cell r="S283">
            <v>80.647810000000007</v>
          </cell>
          <cell r="T283">
            <v>80.647810000000007</v>
          </cell>
          <cell r="U283">
            <v>80.647810000000007</v>
          </cell>
          <cell r="V283">
            <v>0</v>
          </cell>
          <cell r="W283">
            <v>80.647810000000007</v>
          </cell>
          <cell r="X283" t="b">
            <v>0</v>
          </cell>
          <cell r="Y283">
            <v>0</v>
          </cell>
          <cell r="Z283">
            <v>0</v>
          </cell>
          <cell r="AA283">
            <v>0</v>
          </cell>
          <cell r="AB283">
            <v>0</v>
          </cell>
          <cell r="AC283" t="b">
            <v>0</v>
          </cell>
          <cell r="AD283">
            <v>0</v>
          </cell>
          <cell r="AE283">
            <v>0</v>
          </cell>
        </row>
        <row r="284">
          <cell r="C284" t="str">
            <v>274988</v>
          </cell>
          <cell r="D284" t="str">
            <v>Orucov Elnur Qazanfar</v>
          </cell>
          <cell r="E284">
            <v>22</v>
          </cell>
          <cell r="F284">
            <v>54800</v>
          </cell>
          <cell r="G284">
            <v>257</v>
          </cell>
          <cell r="H284">
            <v>316607.53000000009</v>
          </cell>
          <cell r="I284">
            <v>306559.20999999979</v>
          </cell>
          <cell r="J284">
            <v>10048.320000000298</v>
          </cell>
          <cell r="K284">
            <v>4823.68</v>
          </cell>
          <cell r="L284">
            <v>4823.68</v>
          </cell>
          <cell r="M284">
            <v>0</v>
          </cell>
          <cell r="N284">
            <v>0</v>
          </cell>
          <cell r="O284">
            <v>360</v>
          </cell>
          <cell r="P284">
            <v>257</v>
          </cell>
          <cell r="Q284">
            <v>181.62527100000005</v>
          </cell>
          <cell r="R284">
            <v>15.072480000000448</v>
          </cell>
          <cell r="S284">
            <v>0</v>
          </cell>
          <cell r="T284">
            <v>0</v>
          </cell>
          <cell r="U284">
            <v>813.69775100000061</v>
          </cell>
          <cell r="V284">
            <v>0</v>
          </cell>
          <cell r="W284">
            <v>813.69775100000061</v>
          </cell>
          <cell r="X284">
            <v>456</v>
          </cell>
          <cell r="Y284">
            <v>3957.5941250000005</v>
          </cell>
          <cell r="Z284">
            <v>577</v>
          </cell>
          <cell r="AA284">
            <v>1269.6977510000006</v>
          </cell>
          <cell r="AB284">
            <v>1269.6977510000006</v>
          </cell>
          <cell r="AC284">
            <v>1789</v>
          </cell>
          <cell r="AD284">
            <v>1269.6977510000006</v>
          </cell>
          <cell r="AE284">
            <v>1269.6977510000006</v>
          </cell>
        </row>
        <row r="285">
          <cell r="C285" t="str">
            <v>606527</v>
          </cell>
          <cell r="D285" t="str">
            <v>Hasanov Hamil Qalib</v>
          </cell>
          <cell r="E285">
            <v>9</v>
          </cell>
          <cell r="F285">
            <v>40000</v>
          </cell>
          <cell r="G285">
            <v>135</v>
          </cell>
          <cell r="H285">
            <v>177688.32000000012</v>
          </cell>
          <cell r="I285">
            <v>154318.12999999998</v>
          </cell>
          <cell r="J285">
            <v>23370.190000000148</v>
          </cell>
          <cell r="K285">
            <v>0</v>
          </cell>
          <cell r="L285">
            <v>0</v>
          </cell>
          <cell r="M285">
            <v>0</v>
          </cell>
          <cell r="N285">
            <v>0</v>
          </cell>
          <cell r="O285">
            <v>90</v>
          </cell>
          <cell r="P285">
            <v>135</v>
          </cell>
          <cell r="Q285">
            <v>88.844160000000059</v>
          </cell>
          <cell r="R285">
            <v>23.370190000000147</v>
          </cell>
          <cell r="S285">
            <v>0</v>
          </cell>
          <cell r="T285">
            <v>0</v>
          </cell>
          <cell r="U285">
            <v>337.21435000000019</v>
          </cell>
          <cell r="V285">
            <v>0</v>
          </cell>
          <cell r="W285">
            <v>337.21435000000019</v>
          </cell>
          <cell r="X285">
            <v>456</v>
          </cell>
          <cell r="Y285">
            <v>2221.1040000000012</v>
          </cell>
          <cell r="Z285">
            <v>456</v>
          </cell>
          <cell r="AA285">
            <v>793.21435000000019</v>
          </cell>
          <cell r="AB285">
            <v>793.21435000000019</v>
          </cell>
          <cell r="AC285">
            <v>1789</v>
          </cell>
          <cell r="AD285">
            <v>793.21435000000019</v>
          </cell>
          <cell r="AE285">
            <v>793.21435000000019</v>
          </cell>
        </row>
        <row r="286">
          <cell r="C286" t="str">
            <v>512803</v>
          </cell>
          <cell r="D286" t="str">
            <v>Mammadov Turan Kamil</v>
          </cell>
          <cell r="E286">
            <v>11</v>
          </cell>
          <cell r="F286">
            <v>54500</v>
          </cell>
          <cell r="G286">
            <v>44</v>
          </cell>
          <cell r="H286">
            <v>99739.88</v>
          </cell>
          <cell r="I286">
            <v>47988.090000000011</v>
          </cell>
          <cell r="J286">
            <v>51751.789999999994</v>
          </cell>
          <cell r="K286">
            <v>0</v>
          </cell>
          <cell r="L286">
            <v>0</v>
          </cell>
          <cell r="M286">
            <v>0</v>
          </cell>
          <cell r="N286">
            <v>0</v>
          </cell>
          <cell r="O286">
            <v>120</v>
          </cell>
          <cell r="P286">
            <v>44</v>
          </cell>
          <cell r="Q286">
            <v>49.869940000000007</v>
          </cell>
          <cell r="R286">
            <v>51.751789999999993</v>
          </cell>
          <cell r="S286">
            <v>0</v>
          </cell>
          <cell r="T286">
            <v>0</v>
          </cell>
          <cell r="U286">
            <v>265.62173000000001</v>
          </cell>
          <cell r="V286">
            <v>0</v>
          </cell>
          <cell r="W286">
            <v>265.62173000000001</v>
          </cell>
          <cell r="X286">
            <v>456</v>
          </cell>
          <cell r="Y286">
            <v>1246.7484999999999</v>
          </cell>
          <cell r="Z286">
            <v>456</v>
          </cell>
          <cell r="AA286">
            <v>721.62173000000007</v>
          </cell>
          <cell r="AB286">
            <v>721.62173000000007</v>
          </cell>
          <cell r="AC286">
            <v>1789</v>
          </cell>
          <cell r="AD286">
            <v>721.62173000000007</v>
          </cell>
          <cell r="AE286">
            <v>721.62173000000007</v>
          </cell>
        </row>
        <row r="287">
          <cell r="C287" t="str">
            <v>599376</v>
          </cell>
          <cell r="D287" t="str">
            <v>Niyazi Sanan Mubariz</v>
          </cell>
          <cell r="E287">
            <v>9</v>
          </cell>
          <cell r="F287">
            <v>26550</v>
          </cell>
          <cell r="G287">
            <v>38</v>
          </cell>
          <cell r="H287">
            <v>68038.790000000008</v>
          </cell>
          <cell r="I287">
            <v>47003.05</v>
          </cell>
          <cell r="J287">
            <v>21035.740000000005</v>
          </cell>
          <cell r="K287">
            <v>0</v>
          </cell>
          <cell r="L287">
            <v>0</v>
          </cell>
          <cell r="M287">
            <v>0</v>
          </cell>
          <cell r="N287">
            <v>0</v>
          </cell>
          <cell r="O287">
            <v>90</v>
          </cell>
          <cell r="P287">
            <v>38</v>
          </cell>
          <cell r="Q287">
            <v>34.019395000000003</v>
          </cell>
          <cell r="R287">
            <v>21.035740000000004</v>
          </cell>
          <cell r="S287">
            <v>0</v>
          </cell>
          <cell r="T287">
            <v>0</v>
          </cell>
          <cell r="U287">
            <v>183.05513500000001</v>
          </cell>
          <cell r="V287">
            <v>0</v>
          </cell>
          <cell r="W287">
            <v>183.05513500000001</v>
          </cell>
          <cell r="X287">
            <v>336</v>
          </cell>
          <cell r="Y287">
            <v>850.48487499999999</v>
          </cell>
          <cell r="Z287">
            <v>336</v>
          </cell>
          <cell r="AA287">
            <v>519.05513500000006</v>
          </cell>
          <cell r="AB287">
            <v>519.05513500000006</v>
          </cell>
          <cell r="AC287">
            <v>1425</v>
          </cell>
          <cell r="AD287">
            <v>519.05513500000006</v>
          </cell>
          <cell r="AE287">
            <v>519.05513500000006</v>
          </cell>
        </row>
        <row r="288">
          <cell r="C288">
            <v>0</v>
          </cell>
          <cell r="D288">
            <v>0</v>
          </cell>
          <cell r="E288">
            <v>0</v>
          </cell>
          <cell r="F288">
            <v>0</v>
          </cell>
          <cell r="G288">
            <v>0</v>
          </cell>
          <cell r="H288">
            <v>0</v>
          </cell>
          <cell r="I288">
            <v>0</v>
          </cell>
          <cell r="J288">
            <v>0</v>
          </cell>
          <cell r="K288">
            <v>0</v>
          </cell>
          <cell r="L288">
            <v>0</v>
          </cell>
          <cell r="M288">
            <v>0</v>
          </cell>
          <cell r="N288">
            <v>0</v>
          </cell>
          <cell r="O288">
            <v>0</v>
          </cell>
          <cell r="P288">
            <v>0</v>
          </cell>
          <cell r="Q288">
            <v>0</v>
          </cell>
          <cell r="R288">
            <v>0</v>
          </cell>
          <cell r="S288">
            <v>0</v>
          </cell>
          <cell r="T288">
            <v>0</v>
          </cell>
          <cell r="U288">
            <v>0</v>
          </cell>
          <cell r="V288">
            <v>0</v>
          </cell>
          <cell r="W288">
            <v>0</v>
          </cell>
          <cell r="X288" t="b">
            <v>0</v>
          </cell>
          <cell r="Y288">
            <v>0</v>
          </cell>
          <cell r="Z288">
            <v>0</v>
          </cell>
          <cell r="AA288">
            <v>0</v>
          </cell>
          <cell r="AB288">
            <v>0</v>
          </cell>
          <cell r="AC288" t="b">
            <v>0</v>
          </cell>
          <cell r="AD288">
            <v>0</v>
          </cell>
          <cell r="AE288">
            <v>0</v>
          </cell>
        </row>
        <row r="289">
          <cell r="C289">
            <v>0</v>
          </cell>
          <cell r="D289">
            <v>0</v>
          </cell>
          <cell r="E289">
            <v>0</v>
          </cell>
          <cell r="F289">
            <v>0</v>
          </cell>
          <cell r="G289">
            <v>0</v>
          </cell>
          <cell r="H289">
            <v>0</v>
          </cell>
          <cell r="I289">
            <v>0</v>
          </cell>
          <cell r="J289">
            <v>0</v>
          </cell>
          <cell r="K289">
            <v>0</v>
          </cell>
          <cell r="L289">
            <v>0</v>
          </cell>
          <cell r="M289">
            <v>0</v>
          </cell>
          <cell r="N289">
            <v>0</v>
          </cell>
          <cell r="O289">
            <v>0</v>
          </cell>
          <cell r="P289">
            <v>0</v>
          </cell>
          <cell r="Q289">
            <v>0</v>
          </cell>
          <cell r="R289">
            <v>0</v>
          </cell>
          <cell r="S289">
            <v>0</v>
          </cell>
          <cell r="T289">
            <v>0</v>
          </cell>
          <cell r="U289">
            <v>0</v>
          </cell>
          <cell r="V289">
            <v>0</v>
          </cell>
          <cell r="W289">
            <v>0</v>
          </cell>
          <cell r="X289" t="b">
            <v>0</v>
          </cell>
          <cell r="Y289">
            <v>0</v>
          </cell>
          <cell r="Z289">
            <v>0</v>
          </cell>
          <cell r="AA289">
            <v>0</v>
          </cell>
          <cell r="AB289">
            <v>0</v>
          </cell>
          <cell r="AC289" t="b">
            <v>0</v>
          </cell>
          <cell r="AD289">
            <v>0</v>
          </cell>
          <cell r="AE289">
            <v>0</v>
          </cell>
        </row>
        <row r="290">
          <cell r="C290">
            <v>0</v>
          </cell>
          <cell r="D290">
            <v>0</v>
          </cell>
          <cell r="E290">
            <v>0</v>
          </cell>
          <cell r="F290">
            <v>0</v>
          </cell>
          <cell r="G290">
            <v>0</v>
          </cell>
          <cell r="H290">
            <v>0</v>
          </cell>
          <cell r="I290">
            <v>0</v>
          </cell>
          <cell r="J290">
            <v>0</v>
          </cell>
          <cell r="K290">
            <v>0</v>
          </cell>
          <cell r="L290">
            <v>0</v>
          </cell>
          <cell r="M290">
            <v>0</v>
          </cell>
          <cell r="N290">
            <v>0</v>
          </cell>
          <cell r="O290">
            <v>0</v>
          </cell>
          <cell r="P290">
            <v>0</v>
          </cell>
          <cell r="Q290">
            <v>0</v>
          </cell>
          <cell r="R290">
            <v>0</v>
          </cell>
          <cell r="S290">
            <v>0</v>
          </cell>
          <cell r="T290">
            <v>0</v>
          </cell>
          <cell r="U290">
            <v>0</v>
          </cell>
          <cell r="V290">
            <v>0</v>
          </cell>
          <cell r="W290">
            <v>0</v>
          </cell>
          <cell r="X290" t="b">
            <v>0</v>
          </cell>
          <cell r="Y290">
            <v>0</v>
          </cell>
          <cell r="Z290">
            <v>0</v>
          </cell>
          <cell r="AA290">
            <v>0</v>
          </cell>
          <cell r="AB290">
            <v>0</v>
          </cell>
          <cell r="AC290" t="b">
            <v>0</v>
          </cell>
          <cell r="AD290">
            <v>0</v>
          </cell>
          <cell r="AE290">
            <v>0</v>
          </cell>
        </row>
        <row r="291">
          <cell r="C291">
            <v>0</v>
          </cell>
          <cell r="D291">
            <v>0</v>
          </cell>
          <cell r="E291">
            <v>0</v>
          </cell>
          <cell r="F291">
            <v>0</v>
          </cell>
          <cell r="G291">
            <v>0</v>
          </cell>
          <cell r="H291">
            <v>0</v>
          </cell>
          <cell r="I291">
            <v>0</v>
          </cell>
          <cell r="J291">
            <v>0</v>
          </cell>
          <cell r="K291">
            <v>0</v>
          </cell>
          <cell r="L291">
            <v>0</v>
          </cell>
          <cell r="M291">
            <v>0</v>
          </cell>
          <cell r="N291">
            <v>0</v>
          </cell>
          <cell r="O291">
            <v>0</v>
          </cell>
          <cell r="P291">
            <v>0</v>
          </cell>
          <cell r="Q291">
            <v>0</v>
          </cell>
          <cell r="R291">
            <v>0</v>
          </cell>
          <cell r="S291">
            <v>0</v>
          </cell>
          <cell r="T291">
            <v>0</v>
          </cell>
          <cell r="U291">
            <v>0</v>
          </cell>
          <cell r="V291">
            <v>0</v>
          </cell>
          <cell r="W291">
            <v>0</v>
          </cell>
          <cell r="X291">
            <v>0</v>
          </cell>
          <cell r="Y291">
            <v>0</v>
          </cell>
          <cell r="Z291">
            <v>0</v>
          </cell>
          <cell r="AA291">
            <v>0</v>
          </cell>
          <cell r="AB291">
            <v>0</v>
          </cell>
          <cell r="AC291">
            <v>0</v>
          </cell>
          <cell r="AD291">
            <v>0</v>
          </cell>
          <cell r="AE291">
            <v>0</v>
          </cell>
        </row>
        <row r="292">
          <cell r="C292">
            <v>0</v>
          </cell>
          <cell r="D292">
            <v>5</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0</v>
          </cell>
          <cell r="AC292">
            <v>0</v>
          </cell>
          <cell r="AD292">
            <v>0</v>
          </cell>
          <cell r="AE292">
            <v>0</v>
          </cell>
        </row>
        <row r="293">
          <cell r="C293" t="str">
            <v>259388</v>
          </cell>
          <cell r="D293" t="str">
            <v>Qurbanov Elnur Elman</v>
          </cell>
          <cell r="E293">
            <v>16.2</v>
          </cell>
          <cell r="F293">
            <v>60270</v>
          </cell>
          <cell r="G293">
            <v>723</v>
          </cell>
          <cell r="H293">
            <v>1227894.0900000003</v>
          </cell>
          <cell r="I293">
            <v>1077520.0399999996</v>
          </cell>
          <cell r="J293">
            <v>150374.05000000075</v>
          </cell>
          <cell r="K293">
            <v>37415.822999999997</v>
          </cell>
          <cell r="L293">
            <v>73307.426999999996</v>
          </cell>
          <cell r="M293">
            <v>35891.603999999999</v>
          </cell>
          <cell r="N293">
            <v>0</v>
          </cell>
          <cell r="O293">
            <v>134</v>
          </cell>
          <cell r="P293">
            <v>144.6</v>
          </cell>
          <cell r="Q293">
            <v>619.52586300000019</v>
          </cell>
          <cell r="R293">
            <v>150.37405000000075</v>
          </cell>
          <cell r="S293">
            <v>43.069924799999995</v>
          </cell>
          <cell r="T293">
            <v>43.069924799999995</v>
          </cell>
          <cell r="U293">
            <v>1091.5698378000011</v>
          </cell>
          <cell r="V293">
            <v>0</v>
          </cell>
          <cell r="W293">
            <v>1091.5698378000011</v>
          </cell>
          <cell r="X293">
            <v>818</v>
          </cell>
          <cell r="Y293">
            <v>10123.766364000001</v>
          </cell>
          <cell r="Z293">
            <v>2200</v>
          </cell>
          <cell r="AA293">
            <v>1909.5698378000011</v>
          </cell>
          <cell r="AB293">
            <v>2200</v>
          </cell>
          <cell r="AC293">
            <v>3112</v>
          </cell>
          <cell r="AD293">
            <v>0</v>
          </cell>
          <cell r="AE293">
            <v>0</v>
          </cell>
        </row>
        <row r="294">
          <cell r="C294">
            <v>0</v>
          </cell>
          <cell r="D294">
            <v>0</v>
          </cell>
          <cell r="E294">
            <v>0</v>
          </cell>
          <cell r="F294">
            <v>0</v>
          </cell>
          <cell r="G294">
            <v>0</v>
          </cell>
          <cell r="H294">
            <v>0</v>
          </cell>
          <cell r="I294">
            <v>0</v>
          </cell>
          <cell r="J294">
            <v>0</v>
          </cell>
          <cell r="K294">
            <v>0</v>
          </cell>
          <cell r="L294">
            <v>0</v>
          </cell>
          <cell r="M294">
            <v>0</v>
          </cell>
          <cell r="N294">
            <v>0</v>
          </cell>
          <cell r="O294">
            <v>0</v>
          </cell>
          <cell r="P294">
            <v>0</v>
          </cell>
          <cell r="Q294">
            <v>0</v>
          </cell>
          <cell r="R294">
            <v>0</v>
          </cell>
          <cell r="S294">
            <v>0</v>
          </cell>
          <cell r="T294">
            <v>0</v>
          </cell>
          <cell r="U294">
            <v>0</v>
          </cell>
          <cell r="V294">
            <v>0</v>
          </cell>
          <cell r="W294">
            <v>0</v>
          </cell>
          <cell r="X294">
            <v>0</v>
          </cell>
          <cell r="Y294">
            <v>0</v>
          </cell>
          <cell r="Z294">
            <v>0</v>
          </cell>
          <cell r="AA294">
            <v>0</v>
          </cell>
          <cell r="AB294">
            <v>0</v>
          </cell>
          <cell r="AC294">
            <v>0</v>
          </cell>
          <cell r="AD294">
            <v>0</v>
          </cell>
          <cell r="AE294">
            <v>0</v>
          </cell>
        </row>
        <row r="295">
          <cell r="C295">
            <v>0</v>
          </cell>
          <cell r="D295">
            <v>0</v>
          </cell>
          <cell r="E295">
            <v>0</v>
          </cell>
          <cell r="F295">
            <v>0</v>
          </cell>
          <cell r="G295">
            <v>0</v>
          </cell>
          <cell r="H295">
            <v>0</v>
          </cell>
          <cell r="I295">
            <v>0</v>
          </cell>
          <cell r="J295">
            <v>0</v>
          </cell>
          <cell r="K295">
            <v>0</v>
          </cell>
          <cell r="L295">
            <v>0</v>
          </cell>
          <cell r="M295">
            <v>0</v>
          </cell>
          <cell r="N295">
            <v>0</v>
          </cell>
          <cell r="O295">
            <v>0</v>
          </cell>
          <cell r="P295">
            <v>0</v>
          </cell>
          <cell r="Q295">
            <v>0</v>
          </cell>
          <cell r="R295">
            <v>0</v>
          </cell>
          <cell r="S295">
            <v>0</v>
          </cell>
          <cell r="T295">
            <v>0</v>
          </cell>
          <cell r="U295">
            <v>0</v>
          </cell>
          <cell r="V295">
            <v>0</v>
          </cell>
          <cell r="W295">
            <v>0</v>
          </cell>
          <cell r="X295">
            <v>0</v>
          </cell>
          <cell r="Y295">
            <v>0</v>
          </cell>
          <cell r="Z295">
            <v>0</v>
          </cell>
          <cell r="AA295">
            <v>0</v>
          </cell>
          <cell r="AB295">
            <v>0</v>
          </cell>
          <cell r="AC295">
            <v>0</v>
          </cell>
          <cell r="AD295">
            <v>0</v>
          </cell>
          <cell r="AE295">
            <v>0</v>
          </cell>
        </row>
        <row r="296">
          <cell r="C296" t="str">
            <v>CIF</v>
          </cell>
          <cell r="D296" t="str">
            <v>Mütəxəssis</v>
          </cell>
          <cell r="E296" t="str">
            <v>Say cari ay</v>
          </cell>
          <cell r="F296" t="str">
            <v>Məbləğ cari ay</v>
          </cell>
          <cell r="G296" t="str">
            <v>Say portfel</v>
          </cell>
          <cell r="H296" t="str">
            <v>Yeni portfel</v>
          </cell>
          <cell r="I296">
            <v>0</v>
          </cell>
          <cell r="J296">
            <v>0</v>
          </cell>
          <cell r="K296" t="str">
            <v>Köhnə portfel</v>
          </cell>
          <cell r="L296">
            <v>0</v>
          </cell>
          <cell r="M296">
            <v>0</v>
          </cell>
          <cell r="N296" t="str">
            <v>PAR</v>
          </cell>
          <cell r="O296" t="str">
            <v>Bonus</v>
          </cell>
          <cell r="P296">
            <v>0</v>
          </cell>
          <cell r="Q296">
            <v>0</v>
          </cell>
          <cell r="R296">
            <v>0</v>
          </cell>
          <cell r="S296">
            <v>0</v>
          </cell>
          <cell r="T296">
            <v>0</v>
          </cell>
          <cell r="U296">
            <v>0</v>
          </cell>
          <cell r="V296">
            <v>0</v>
          </cell>
          <cell r="W296" t="str">
            <v>Net bonus</v>
          </cell>
          <cell r="X296" t="str">
            <v>Baza</v>
          </cell>
          <cell r="Y296" t="str">
            <v>Portfelin gəliri</v>
          </cell>
          <cell r="Z296" t="str">
            <v>Fakt</v>
          </cell>
          <cell r="AA296" t="str">
            <v>Təklif</v>
          </cell>
          <cell r="AB296">
            <v>0</v>
          </cell>
          <cell r="AC296" t="str">
            <v>Max limit</v>
          </cell>
          <cell r="AD296" t="str">
            <v>Hesablanmış salary</v>
          </cell>
          <cell r="AE296" t="str">
            <v>Salary-end</v>
          </cell>
        </row>
        <row r="297">
          <cell r="C297">
            <v>0</v>
          </cell>
          <cell r="D297">
            <v>0</v>
          </cell>
          <cell r="E297">
            <v>0</v>
          </cell>
          <cell r="F297">
            <v>0</v>
          </cell>
          <cell r="G297">
            <v>0</v>
          </cell>
          <cell r="H297" t="str">
            <v>Cari ay portfel</v>
          </cell>
          <cell r="I297" t="str">
            <v>Son ay portfel</v>
          </cell>
          <cell r="J297" t="str">
            <v>Artım portfel</v>
          </cell>
          <cell r="K297" t="str">
            <v>Cari ay portfel</v>
          </cell>
          <cell r="L297" t="str">
            <v>Son ay portfel</v>
          </cell>
          <cell r="M297" t="str">
            <v>Azalma portfel</v>
          </cell>
          <cell r="N297">
            <v>0</v>
          </cell>
          <cell r="O297" t="str">
            <v>Say cari ay</v>
          </cell>
          <cell r="P297" t="str">
            <v>Say portfel</v>
          </cell>
          <cell r="Q297" t="str">
            <v>Cari yeni portfel</v>
          </cell>
          <cell r="R297" t="str">
            <v>Artım yeni portfel</v>
          </cell>
          <cell r="S297" t="str">
            <v>Artım köhnə portfel</v>
          </cell>
          <cell r="T297">
            <v>0</v>
          </cell>
          <cell r="U297" t="str">
            <v>Ümumi bonus</v>
          </cell>
          <cell r="V297" t="str">
            <v>Cərimə</v>
          </cell>
          <cell r="W297">
            <v>0</v>
          </cell>
          <cell r="X297">
            <v>0</v>
          </cell>
          <cell r="Y297">
            <v>0</v>
          </cell>
          <cell r="Z297">
            <v>0</v>
          </cell>
          <cell r="AA297" t="str">
            <v>gəlir&gt;fakt/ bonus</v>
          </cell>
          <cell r="AB297" t="str">
            <v>gəlir&gt;fakt və bonus/bonus</v>
          </cell>
          <cell r="AC297">
            <v>0</v>
          </cell>
          <cell r="AD297">
            <v>0</v>
          </cell>
          <cell r="AE297" t="str">
            <v>Max limit/fakt/salary</v>
          </cell>
        </row>
        <row r="298">
          <cell r="C298">
            <v>0</v>
          </cell>
          <cell r="D298">
            <v>0</v>
          </cell>
          <cell r="E298">
            <v>0</v>
          </cell>
          <cell r="F298">
            <v>0</v>
          </cell>
          <cell r="G298">
            <v>0</v>
          </cell>
          <cell r="H298">
            <v>0</v>
          </cell>
          <cell r="I298">
            <v>0</v>
          </cell>
          <cell r="J298">
            <v>0</v>
          </cell>
          <cell r="K298">
            <v>0</v>
          </cell>
          <cell r="L298">
            <v>3730.8</v>
          </cell>
          <cell r="M298">
            <v>3730.8</v>
          </cell>
          <cell r="N298">
            <v>0</v>
          </cell>
          <cell r="O298">
            <v>0</v>
          </cell>
          <cell r="P298">
            <v>0</v>
          </cell>
          <cell r="Q298">
            <v>0</v>
          </cell>
          <cell r="R298">
            <v>0</v>
          </cell>
          <cell r="S298">
            <v>10.073160000000001</v>
          </cell>
          <cell r="T298">
            <v>10.073160000000001</v>
          </cell>
          <cell r="U298">
            <v>10.073160000000001</v>
          </cell>
          <cell r="V298">
            <v>0</v>
          </cell>
          <cell r="W298">
            <v>10.073160000000001</v>
          </cell>
          <cell r="X298" t="b">
            <v>0</v>
          </cell>
          <cell r="Y298">
            <v>0</v>
          </cell>
          <cell r="Z298">
            <v>0</v>
          </cell>
          <cell r="AA298">
            <v>0</v>
          </cell>
          <cell r="AB298">
            <v>0</v>
          </cell>
          <cell r="AC298" t="b">
            <v>0</v>
          </cell>
          <cell r="AD298">
            <v>0</v>
          </cell>
          <cell r="AE298">
            <v>0</v>
          </cell>
        </row>
        <row r="299">
          <cell r="C299" t="str">
            <v>559077</v>
          </cell>
          <cell r="D299" t="str">
            <v>Mammadzade Orxan Famil</v>
          </cell>
          <cell r="E299">
            <v>15</v>
          </cell>
          <cell r="F299">
            <v>29000</v>
          </cell>
          <cell r="G299">
            <v>119</v>
          </cell>
          <cell r="H299">
            <v>259271.17999999996</v>
          </cell>
          <cell r="I299">
            <v>255953.63</v>
          </cell>
          <cell r="J299">
            <v>3317.5499999999593</v>
          </cell>
          <cell r="K299">
            <v>0</v>
          </cell>
          <cell r="L299">
            <v>0</v>
          </cell>
          <cell r="M299">
            <v>0</v>
          </cell>
          <cell r="N299">
            <v>0</v>
          </cell>
          <cell r="O299">
            <v>200</v>
          </cell>
          <cell r="P299">
            <v>119</v>
          </cell>
          <cell r="Q299">
            <v>141.48982599999997</v>
          </cell>
          <cell r="R299">
            <v>4.9763249999999388</v>
          </cell>
          <cell r="S299">
            <v>0</v>
          </cell>
          <cell r="T299">
            <v>0</v>
          </cell>
          <cell r="U299">
            <v>465.46615099999991</v>
          </cell>
          <cell r="V299">
            <v>0</v>
          </cell>
          <cell r="W299">
            <v>465.46615099999991</v>
          </cell>
          <cell r="X299">
            <v>456</v>
          </cell>
          <cell r="Y299">
            <v>3240.8897499999994</v>
          </cell>
          <cell r="Z299">
            <v>577</v>
          </cell>
          <cell r="AA299">
            <v>921.46615099999985</v>
          </cell>
          <cell r="AB299">
            <v>921.46615099999985</v>
          </cell>
          <cell r="AC299">
            <v>1789</v>
          </cell>
          <cell r="AD299">
            <v>921.46615099999985</v>
          </cell>
          <cell r="AE299">
            <v>921.46615099999985</v>
          </cell>
        </row>
        <row r="300">
          <cell r="C300">
            <v>0</v>
          </cell>
          <cell r="D300" t="str">
            <v>Qasimov Elcin Sahin</v>
          </cell>
          <cell r="E300">
            <v>0</v>
          </cell>
          <cell r="F300">
            <v>0</v>
          </cell>
          <cell r="G300">
            <v>220</v>
          </cell>
          <cell r="H300">
            <v>400385.38000000012</v>
          </cell>
          <cell r="I300">
            <v>448792.39</v>
          </cell>
          <cell r="J300">
            <v>-48407.009999999893</v>
          </cell>
          <cell r="K300">
            <v>4242.26</v>
          </cell>
          <cell r="L300">
            <v>1497.78</v>
          </cell>
          <cell r="M300">
            <v>-2744.4800000000005</v>
          </cell>
          <cell r="N300">
            <v>0</v>
          </cell>
          <cell r="O300">
            <v>0</v>
          </cell>
          <cell r="P300">
            <v>220</v>
          </cell>
          <cell r="Q300">
            <v>240.26976600000009</v>
          </cell>
          <cell r="R300">
            <v>-72.610514999999836</v>
          </cell>
          <cell r="S300">
            <v>-7.410096000000002</v>
          </cell>
          <cell r="T300">
            <v>0</v>
          </cell>
          <cell r="U300">
            <v>387.65925100000027</v>
          </cell>
          <cell r="V300">
            <v>0</v>
          </cell>
          <cell r="W300">
            <v>387.65925100000027</v>
          </cell>
          <cell r="X300">
            <v>577</v>
          </cell>
          <cell r="Y300">
            <v>5004.817250000001</v>
          </cell>
          <cell r="Z300">
            <v>938</v>
          </cell>
          <cell r="AA300">
            <v>964.65925100000027</v>
          </cell>
          <cell r="AB300">
            <v>964.65925100000027</v>
          </cell>
          <cell r="AC300">
            <v>2152</v>
          </cell>
          <cell r="AD300">
            <v>964.65925100000027</v>
          </cell>
          <cell r="AE300">
            <v>964.65925100000027</v>
          </cell>
        </row>
        <row r="301">
          <cell r="C301" t="str">
            <v>567403</v>
          </cell>
          <cell r="D301" t="str">
            <v>Cabbarli Vaqif Refail</v>
          </cell>
          <cell r="E301">
            <v>20</v>
          </cell>
          <cell r="F301">
            <v>72000</v>
          </cell>
          <cell r="G301">
            <v>148</v>
          </cell>
          <cell r="H301">
            <v>348401.11999999994</v>
          </cell>
          <cell r="I301">
            <v>315118.07000000012</v>
          </cell>
          <cell r="J301">
            <v>33283.049999999814</v>
          </cell>
          <cell r="K301">
            <v>0</v>
          </cell>
          <cell r="L301">
            <v>0</v>
          </cell>
          <cell r="M301">
            <v>0</v>
          </cell>
          <cell r="N301">
            <v>0</v>
          </cell>
          <cell r="O301">
            <v>300</v>
          </cell>
          <cell r="P301">
            <v>148</v>
          </cell>
          <cell r="Q301">
            <v>203.88078399999995</v>
          </cell>
          <cell r="R301">
            <v>49.92457499999972</v>
          </cell>
          <cell r="S301">
            <v>0</v>
          </cell>
          <cell r="T301">
            <v>0</v>
          </cell>
          <cell r="U301">
            <v>701.80535899999973</v>
          </cell>
          <cell r="V301">
            <v>0</v>
          </cell>
          <cell r="W301">
            <v>701.80535899999973</v>
          </cell>
          <cell r="X301">
            <v>336</v>
          </cell>
          <cell r="Y301">
            <v>4355.0139999999992</v>
          </cell>
          <cell r="Z301">
            <v>400</v>
          </cell>
          <cell r="AA301">
            <v>1037.8053589999997</v>
          </cell>
          <cell r="AB301">
            <v>1037.8053589999997</v>
          </cell>
          <cell r="AC301">
            <v>1425</v>
          </cell>
          <cell r="AD301">
            <v>1037.8053589999997</v>
          </cell>
          <cell r="AE301">
            <v>1037.8053589999997</v>
          </cell>
        </row>
        <row r="302">
          <cell r="C302" t="str">
            <v>192881</v>
          </cell>
          <cell r="D302" t="str">
            <v>Mammadov Cavid Mohubbat</v>
          </cell>
          <cell r="E302">
            <v>17</v>
          </cell>
          <cell r="F302">
            <v>40700</v>
          </cell>
          <cell r="G302">
            <v>119</v>
          </cell>
          <cell r="H302">
            <v>277837.33000000007</v>
          </cell>
          <cell r="I302">
            <v>258670.65000000002</v>
          </cell>
          <cell r="J302">
            <v>19166.680000000051</v>
          </cell>
          <cell r="K302">
            <v>2580.44</v>
          </cell>
          <cell r="L302">
            <v>3438.78</v>
          </cell>
          <cell r="M302">
            <v>858.34000000000015</v>
          </cell>
          <cell r="N302">
            <v>0</v>
          </cell>
          <cell r="O302">
            <v>240</v>
          </cell>
          <cell r="P302">
            <v>119</v>
          </cell>
          <cell r="Q302">
            <v>154.48613100000006</v>
          </cell>
          <cell r="R302">
            <v>28.750020000000077</v>
          </cell>
          <cell r="S302">
            <v>2.3175180000000006</v>
          </cell>
          <cell r="T302">
            <v>2.3175180000000006</v>
          </cell>
          <cell r="U302">
            <v>544.55366900000013</v>
          </cell>
          <cell r="V302">
            <v>0</v>
          </cell>
          <cell r="W302">
            <v>544.55366900000013</v>
          </cell>
          <cell r="X302">
            <v>336</v>
          </cell>
          <cell r="Y302">
            <v>3472.9666250000005</v>
          </cell>
          <cell r="Z302">
            <v>336</v>
          </cell>
          <cell r="AA302">
            <v>880.55366900000013</v>
          </cell>
          <cell r="AB302">
            <v>880.55366900000013</v>
          </cell>
          <cell r="AC302">
            <v>1425</v>
          </cell>
          <cell r="AD302">
            <v>880.55366900000013</v>
          </cell>
          <cell r="AE302">
            <v>880.55366900000013</v>
          </cell>
        </row>
        <row r="303">
          <cell r="C303">
            <v>0</v>
          </cell>
          <cell r="D303">
            <v>0</v>
          </cell>
          <cell r="E303">
            <v>0</v>
          </cell>
          <cell r="F303">
            <v>0</v>
          </cell>
          <cell r="G303">
            <v>0</v>
          </cell>
          <cell r="H303">
            <v>0</v>
          </cell>
          <cell r="I303">
            <v>0</v>
          </cell>
          <cell r="J303">
            <v>0</v>
          </cell>
          <cell r="K303">
            <v>0</v>
          </cell>
          <cell r="L303">
            <v>0</v>
          </cell>
          <cell r="M303">
            <v>0</v>
          </cell>
          <cell r="N303">
            <v>0</v>
          </cell>
          <cell r="O303">
            <v>0</v>
          </cell>
          <cell r="P303">
            <v>0</v>
          </cell>
          <cell r="Q303">
            <v>0</v>
          </cell>
          <cell r="R303">
            <v>0</v>
          </cell>
          <cell r="S303">
            <v>0</v>
          </cell>
          <cell r="T303">
            <v>0</v>
          </cell>
          <cell r="U303">
            <v>0</v>
          </cell>
          <cell r="V303">
            <v>0</v>
          </cell>
          <cell r="W303">
            <v>0</v>
          </cell>
          <cell r="X303" t="b">
            <v>0</v>
          </cell>
          <cell r="Y303">
            <v>0</v>
          </cell>
          <cell r="Z303">
            <v>336</v>
          </cell>
          <cell r="AA303">
            <v>336</v>
          </cell>
          <cell r="AB303">
            <v>336</v>
          </cell>
          <cell r="AC303" t="b">
            <v>0</v>
          </cell>
          <cell r="AD303">
            <v>336</v>
          </cell>
          <cell r="AE303">
            <v>336</v>
          </cell>
        </row>
        <row r="304">
          <cell r="C304" t="str">
            <v>625716</v>
          </cell>
          <cell r="D304" t="str">
            <v>Babirov Nizami Babir</v>
          </cell>
          <cell r="E304">
            <v>15</v>
          </cell>
          <cell r="F304">
            <v>34650</v>
          </cell>
          <cell r="G304">
            <v>37</v>
          </cell>
          <cell r="H304">
            <v>78890.66</v>
          </cell>
          <cell r="I304">
            <v>50054.7</v>
          </cell>
          <cell r="J304">
            <v>28835.960000000006</v>
          </cell>
          <cell r="K304">
            <v>0</v>
          </cell>
          <cell r="L304">
            <v>0</v>
          </cell>
          <cell r="M304">
            <v>0</v>
          </cell>
          <cell r="N304">
            <v>0</v>
          </cell>
          <cell r="O304">
            <v>200</v>
          </cell>
          <cell r="P304">
            <v>37</v>
          </cell>
          <cell r="Q304">
            <v>39.445330000000006</v>
          </cell>
          <cell r="R304">
            <v>28.835960000000007</v>
          </cell>
          <cell r="S304">
            <v>0</v>
          </cell>
          <cell r="T304">
            <v>0</v>
          </cell>
          <cell r="U304">
            <v>305.28129000000001</v>
          </cell>
          <cell r="V304">
            <v>0</v>
          </cell>
          <cell r="W304">
            <v>305.28129000000001</v>
          </cell>
          <cell r="X304">
            <v>456</v>
          </cell>
          <cell r="Y304">
            <v>986.13324999999998</v>
          </cell>
          <cell r="Z304">
            <v>456</v>
          </cell>
          <cell r="AA304">
            <v>761.28129000000001</v>
          </cell>
          <cell r="AB304">
            <v>761.28129000000001</v>
          </cell>
          <cell r="AC304">
            <v>1789</v>
          </cell>
          <cell r="AD304">
            <v>761.28129000000001</v>
          </cell>
          <cell r="AE304">
            <v>761.28129000000001</v>
          </cell>
        </row>
        <row r="305">
          <cell r="C305">
            <v>626027</v>
          </cell>
          <cell r="D305" t="str">
            <v>Ibadov Saxavat Sultan</v>
          </cell>
          <cell r="E305">
            <v>6</v>
          </cell>
          <cell r="F305">
            <v>6500</v>
          </cell>
          <cell r="G305">
            <v>6</v>
          </cell>
          <cell r="H305">
            <v>6500</v>
          </cell>
          <cell r="I305">
            <v>0</v>
          </cell>
          <cell r="J305">
            <v>6500</v>
          </cell>
          <cell r="K305">
            <v>0</v>
          </cell>
          <cell r="L305">
            <v>0</v>
          </cell>
          <cell r="M305">
            <v>0</v>
          </cell>
          <cell r="N305">
            <v>0</v>
          </cell>
          <cell r="O305">
            <v>60</v>
          </cell>
          <cell r="P305">
            <v>6</v>
          </cell>
          <cell r="Q305">
            <v>0</v>
          </cell>
          <cell r="R305">
            <v>0</v>
          </cell>
          <cell r="S305">
            <v>0</v>
          </cell>
          <cell r="T305">
            <v>0</v>
          </cell>
          <cell r="U305">
            <v>66</v>
          </cell>
          <cell r="V305">
            <v>0</v>
          </cell>
          <cell r="W305">
            <v>66</v>
          </cell>
          <cell r="X305">
            <v>336</v>
          </cell>
          <cell r="Y305">
            <v>81.25</v>
          </cell>
          <cell r="Z305">
            <v>0</v>
          </cell>
          <cell r="AA305">
            <v>402</v>
          </cell>
          <cell r="AB305">
            <v>0</v>
          </cell>
          <cell r="AC305">
            <v>1425</v>
          </cell>
          <cell r="AD305">
            <v>0</v>
          </cell>
          <cell r="AE305">
            <v>0</v>
          </cell>
        </row>
        <row r="306">
          <cell r="C306">
            <v>0</v>
          </cell>
          <cell r="D306">
            <v>0</v>
          </cell>
          <cell r="E306">
            <v>0</v>
          </cell>
          <cell r="F306">
            <v>0</v>
          </cell>
          <cell r="G306">
            <v>0</v>
          </cell>
          <cell r="H306">
            <v>0</v>
          </cell>
          <cell r="I306">
            <v>0</v>
          </cell>
          <cell r="J306">
            <v>0</v>
          </cell>
          <cell r="K306">
            <v>0</v>
          </cell>
          <cell r="L306">
            <v>0</v>
          </cell>
          <cell r="M306">
            <v>0</v>
          </cell>
          <cell r="N306">
            <v>0</v>
          </cell>
          <cell r="O306">
            <v>0</v>
          </cell>
          <cell r="P306">
            <v>0</v>
          </cell>
          <cell r="Q306">
            <v>0</v>
          </cell>
          <cell r="R306">
            <v>0</v>
          </cell>
          <cell r="S306">
            <v>0</v>
          </cell>
          <cell r="T306">
            <v>0</v>
          </cell>
          <cell r="U306">
            <v>0</v>
          </cell>
          <cell r="V306">
            <v>0</v>
          </cell>
          <cell r="W306">
            <v>0</v>
          </cell>
          <cell r="X306" t="b">
            <v>0</v>
          </cell>
          <cell r="Y306">
            <v>0</v>
          </cell>
          <cell r="Z306">
            <v>0</v>
          </cell>
          <cell r="AA306">
            <v>0</v>
          </cell>
          <cell r="AB306">
            <v>0</v>
          </cell>
          <cell r="AC306" t="b">
            <v>0</v>
          </cell>
          <cell r="AD306">
            <v>0</v>
          </cell>
          <cell r="AE306">
            <v>0</v>
          </cell>
        </row>
        <row r="307">
          <cell r="C307">
            <v>0</v>
          </cell>
          <cell r="D307">
            <v>0</v>
          </cell>
          <cell r="E307">
            <v>0</v>
          </cell>
          <cell r="F307">
            <v>0</v>
          </cell>
          <cell r="G307">
            <v>0</v>
          </cell>
          <cell r="H307">
            <v>0</v>
          </cell>
          <cell r="I307">
            <v>0</v>
          </cell>
          <cell r="J307">
            <v>0</v>
          </cell>
          <cell r="K307">
            <v>0</v>
          </cell>
          <cell r="L307">
            <v>0</v>
          </cell>
          <cell r="M307">
            <v>0</v>
          </cell>
          <cell r="N307">
            <v>0</v>
          </cell>
          <cell r="O307">
            <v>0</v>
          </cell>
          <cell r="P307">
            <v>0</v>
          </cell>
          <cell r="Q307">
            <v>0</v>
          </cell>
          <cell r="R307">
            <v>0</v>
          </cell>
          <cell r="S307">
            <v>0</v>
          </cell>
          <cell r="T307">
            <v>0</v>
          </cell>
          <cell r="U307">
            <v>0</v>
          </cell>
          <cell r="V307">
            <v>0</v>
          </cell>
          <cell r="W307">
            <v>0</v>
          </cell>
          <cell r="X307">
            <v>0</v>
          </cell>
          <cell r="Y307">
            <v>0</v>
          </cell>
          <cell r="Z307">
            <v>0</v>
          </cell>
          <cell r="AA307">
            <v>0</v>
          </cell>
          <cell r="AB307">
            <v>0</v>
          </cell>
          <cell r="AC307">
            <v>0</v>
          </cell>
          <cell r="AD307">
            <v>0</v>
          </cell>
          <cell r="AE307">
            <v>0</v>
          </cell>
        </row>
        <row r="308">
          <cell r="C308">
            <v>0</v>
          </cell>
          <cell r="D308">
            <v>6</v>
          </cell>
          <cell r="E308">
            <v>0</v>
          </cell>
          <cell r="F308">
            <v>0</v>
          </cell>
          <cell r="G308">
            <v>0</v>
          </cell>
          <cell r="H308">
            <v>0</v>
          </cell>
          <cell r="I308">
            <v>0</v>
          </cell>
          <cell r="J308">
            <v>0</v>
          </cell>
          <cell r="K308">
            <v>0</v>
          </cell>
          <cell r="L308">
            <v>0</v>
          </cell>
          <cell r="M308">
            <v>0</v>
          </cell>
          <cell r="N308">
            <v>0</v>
          </cell>
          <cell r="O308">
            <v>0</v>
          </cell>
          <cell r="P308">
            <v>0</v>
          </cell>
          <cell r="Q308">
            <v>0</v>
          </cell>
          <cell r="R308">
            <v>0</v>
          </cell>
          <cell r="S308">
            <v>0</v>
          </cell>
          <cell r="T308">
            <v>0</v>
          </cell>
          <cell r="U308">
            <v>0</v>
          </cell>
          <cell r="V308">
            <v>0</v>
          </cell>
          <cell r="W308">
            <v>0</v>
          </cell>
          <cell r="X308">
            <v>0</v>
          </cell>
          <cell r="Y308">
            <v>0</v>
          </cell>
          <cell r="Z308">
            <v>0</v>
          </cell>
          <cell r="AA308">
            <v>0</v>
          </cell>
          <cell r="AB308">
            <v>0</v>
          </cell>
          <cell r="AC308">
            <v>0</v>
          </cell>
          <cell r="AD308">
            <v>0</v>
          </cell>
          <cell r="AE308">
            <v>0</v>
          </cell>
        </row>
        <row r="309">
          <cell r="C309">
            <v>144502</v>
          </cell>
          <cell r="D309" t="str">
            <v>Qasimov Elcin Sahin</v>
          </cell>
          <cell r="E309">
            <v>12.166666666666666</v>
          </cell>
          <cell r="F309">
            <v>30475</v>
          </cell>
          <cell r="G309">
            <v>649</v>
          </cell>
          <cell r="H309">
            <v>1371285.67</v>
          </cell>
          <cell r="I309">
            <v>1328589.4400000002</v>
          </cell>
          <cell r="J309">
            <v>42696.229999999749</v>
          </cell>
          <cell r="K309">
            <v>6822.7000000000007</v>
          </cell>
          <cell r="L309">
            <v>8667.36</v>
          </cell>
          <cell r="M309">
            <v>1844.6599999999999</v>
          </cell>
          <cell r="N309">
            <v>0</v>
          </cell>
          <cell r="O309">
            <v>81.666666666666657</v>
          </cell>
          <cell r="P309">
            <v>129.80000000000001</v>
          </cell>
          <cell r="Q309">
            <v>719.89996899999994</v>
          </cell>
          <cell r="R309">
            <v>42.696229999999751</v>
          </cell>
          <cell r="S309">
            <v>2.2135919999999998</v>
          </cell>
          <cell r="T309">
            <v>2.2135919999999998</v>
          </cell>
          <cell r="U309">
            <v>976.27645766666637</v>
          </cell>
          <cell r="V309">
            <v>0</v>
          </cell>
          <cell r="W309">
            <v>976.27645766666637</v>
          </cell>
          <cell r="X309">
            <v>818</v>
          </cell>
          <cell r="Y309">
            <v>12239.305155000002</v>
          </cell>
          <cell r="Z309">
            <v>818</v>
          </cell>
          <cell r="AA309">
            <v>1794.2764576666664</v>
          </cell>
          <cell r="AB309">
            <v>1794.2764576666664</v>
          </cell>
          <cell r="AC309">
            <v>3112</v>
          </cell>
          <cell r="AD309">
            <v>0</v>
          </cell>
          <cell r="AE309">
            <v>0</v>
          </cell>
        </row>
        <row r="310">
          <cell r="C310">
            <v>0</v>
          </cell>
          <cell r="D310">
            <v>0</v>
          </cell>
          <cell r="E310">
            <v>0</v>
          </cell>
          <cell r="F310">
            <v>0</v>
          </cell>
          <cell r="G310">
            <v>0</v>
          </cell>
          <cell r="H310">
            <v>0</v>
          </cell>
          <cell r="I310">
            <v>0</v>
          </cell>
          <cell r="J310">
            <v>0</v>
          </cell>
          <cell r="K310">
            <v>0</v>
          </cell>
          <cell r="L310">
            <v>0</v>
          </cell>
          <cell r="M310">
            <v>0</v>
          </cell>
          <cell r="N310">
            <v>0</v>
          </cell>
          <cell r="O310">
            <v>0</v>
          </cell>
          <cell r="P310">
            <v>0</v>
          </cell>
          <cell r="Q310">
            <v>0</v>
          </cell>
          <cell r="R310">
            <v>0</v>
          </cell>
          <cell r="S310">
            <v>0</v>
          </cell>
          <cell r="T310">
            <v>0</v>
          </cell>
          <cell r="U310">
            <v>0</v>
          </cell>
          <cell r="V310">
            <v>0</v>
          </cell>
          <cell r="W310">
            <v>0</v>
          </cell>
          <cell r="X310">
            <v>0</v>
          </cell>
          <cell r="Y310">
            <v>0</v>
          </cell>
          <cell r="Z310">
            <v>0</v>
          </cell>
          <cell r="AA310">
            <v>0</v>
          </cell>
          <cell r="AB310">
            <v>0</v>
          </cell>
          <cell r="AC310">
            <v>0</v>
          </cell>
          <cell r="AD310">
            <v>0</v>
          </cell>
          <cell r="AE310">
            <v>0</v>
          </cell>
        </row>
        <row r="311">
          <cell r="C311">
            <v>0</v>
          </cell>
          <cell r="D311">
            <v>0</v>
          </cell>
          <cell r="E311">
            <v>0</v>
          </cell>
          <cell r="F311">
            <v>0</v>
          </cell>
          <cell r="G311">
            <v>0</v>
          </cell>
          <cell r="H311">
            <v>0</v>
          </cell>
          <cell r="I311">
            <v>0</v>
          </cell>
          <cell r="J311">
            <v>0</v>
          </cell>
          <cell r="K311">
            <v>0</v>
          </cell>
          <cell r="L311">
            <v>0</v>
          </cell>
          <cell r="M311">
            <v>0</v>
          </cell>
          <cell r="N311">
            <v>0</v>
          </cell>
          <cell r="O311">
            <v>0</v>
          </cell>
          <cell r="P311">
            <v>0</v>
          </cell>
          <cell r="Q311">
            <v>0</v>
          </cell>
          <cell r="R311">
            <v>0</v>
          </cell>
          <cell r="S311">
            <v>0</v>
          </cell>
          <cell r="T311">
            <v>0</v>
          </cell>
          <cell r="U311">
            <v>0</v>
          </cell>
          <cell r="V311">
            <v>0</v>
          </cell>
          <cell r="W311">
            <v>0</v>
          </cell>
          <cell r="X311">
            <v>0</v>
          </cell>
          <cell r="Y311">
            <v>0</v>
          </cell>
          <cell r="Z311">
            <v>0</v>
          </cell>
          <cell r="AA311">
            <v>0</v>
          </cell>
          <cell r="AB311">
            <v>0</v>
          </cell>
          <cell r="AC311">
            <v>0</v>
          </cell>
          <cell r="AD311">
            <v>0</v>
          </cell>
          <cell r="AE311">
            <v>0</v>
          </cell>
        </row>
        <row r="312">
          <cell r="C312" t="str">
            <v>CIF</v>
          </cell>
          <cell r="D312" t="str">
            <v>Mütəxəssis</v>
          </cell>
          <cell r="E312" t="str">
            <v>Say cari ay</v>
          </cell>
          <cell r="F312" t="str">
            <v>Məbləğ cari ay</v>
          </cell>
          <cell r="G312" t="str">
            <v>Say portfel</v>
          </cell>
          <cell r="H312" t="str">
            <v>Yeni portfel</v>
          </cell>
          <cell r="I312">
            <v>0</v>
          </cell>
          <cell r="J312">
            <v>0</v>
          </cell>
          <cell r="K312" t="str">
            <v>Köhnə portfel</v>
          </cell>
          <cell r="L312">
            <v>0</v>
          </cell>
          <cell r="M312">
            <v>0</v>
          </cell>
          <cell r="N312" t="str">
            <v>PAR</v>
          </cell>
          <cell r="O312" t="str">
            <v>Bonus</v>
          </cell>
          <cell r="P312">
            <v>0</v>
          </cell>
          <cell r="Q312">
            <v>0</v>
          </cell>
          <cell r="R312">
            <v>0</v>
          </cell>
          <cell r="S312">
            <v>0</v>
          </cell>
          <cell r="T312">
            <v>0</v>
          </cell>
          <cell r="U312">
            <v>0</v>
          </cell>
          <cell r="V312">
            <v>0</v>
          </cell>
          <cell r="W312" t="str">
            <v>Net bonus</v>
          </cell>
          <cell r="X312" t="str">
            <v>Baza</v>
          </cell>
          <cell r="Y312" t="str">
            <v>Portfelin gəliri</v>
          </cell>
          <cell r="Z312" t="str">
            <v>Fakt</v>
          </cell>
          <cell r="AA312" t="str">
            <v>Təklif</v>
          </cell>
          <cell r="AB312">
            <v>0</v>
          </cell>
          <cell r="AC312" t="str">
            <v>Max limit</v>
          </cell>
          <cell r="AD312" t="str">
            <v>Hesablanmış salary</v>
          </cell>
          <cell r="AE312" t="str">
            <v>Salary-end</v>
          </cell>
        </row>
        <row r="313">
          <cell r="C313">
            <v>0</v>
          </cell>
          <cell r="D313">
            <v>0</v>
          </cell>
          <cell r="E313">
            <v>0</v>
          </cell>
          <cell r="F313">
            <v>0</v>
          </cell>
          <cell r="G313">
            <v>0</v>
          </cell>
          <cell r="H313" t="str">
            <v>Cari ay portfel</v>
          </cell>
          <cell r="I313" t="str">
            <v>Son ay portfel</v>
          </cell>
          <cell r="J313" t="str">
            <v>Artım portfel</v>
          </cell>
          <cell r="K313" t="str">
            <v>Cari ay portfel</v>
          </cell>
          <cell r="L313" t="str">
            <v>Son ay portfel</v>
          </cell>
          <cell r="M313" t="str">
            <v>Azalma portfel</v>
          </cell>
          <cell r="N313">
            <v>0</v>
          </cell>
          <cell r="O313" t="str">
            <v>Say cari ay</v>
          </cell>
          <cell r="P313" t="str">
            <v>Say portfel</v>
          </cell>
          <cell r="Q313" t="str">
            <v>Cari yeni portfel</v>
          </cell>
          <cell r="R313" t="str">
            <v>Artım yeni portfel</v>
          </cell>
          <cell r="S313" t="str">
            <v>Artım köhnə portfel</v>
          </cell>
          <cell r="T313">
            <v>0</v>
          </cell>
          <cell r="U313" t="str">
            <v>Ümumi bonus</v>
          </cell>
          <cell r="V313" t="str">
            <v>Cərimə</v>
          </cell>
          <cell r="W313">
            <v>0</v>
          </cell>
          <cell r="X313">
            <v>0</v>
          </cell>
          <cell r="Y313">
            <v>0</v>
          </cell>
          <cell r="Z313">
            <v>0</v>
          </cell>
          <cell r="AA313" t="str">
            <v>gəlir&gt;fakt/ bonus</v>
          </cell>
          <cell r="AB313" t="str">
            <v>gəlir&gt;fakt və bonus/bonus</v>
          </cell>
          <cell r="AC313">
            <v>0</v>
          </cell>
          <cell r="AD313">
            <v>0</v>
          </cell>
          <cell r="AE313" t="str">
            <v>Max limit/fakt/salary</v>
          </cell>
        </row>
        <row r="314">
          <cell r="C314" t="str">
            <v>281386</v>
          </cell>
          <cell r="D314" t="str">
            <v>Yusifov Taliman Ibrahim</v>
          </cell>
          <cell r="E314">
            <v>16</v>
          </cell>
          <cell r="F314">
            <v>115900</v>
          </cell>
          <cell r="G314">
            <v>155</v>
          </cell>
          <cell r="H314">
            <v>494615.22000000015</v>
          </cell>
          <cell r="I314">
            <v>435297.85999999993</v>
          </cell>
          <cell r="J314">
            <v>59317.360000000219</v>
          </cell>
          <cell r="K314">
            <v>14586.93</v>
          </cell>
          <cell r="L314">
            <v>15621.02</v>
          </cell>
          <cell r="M314">
            <v>1034.0900000000001</v>
          </cell>
          <cell r="N314">
            <v>0</v>
          </cell>
          <cell r="O314">
            <v>220</v>
          </cell>
          <cell r="P314">
            <v>155</v>
          </cell>
          <cell r="Q314">
            <v>306.23065400000007</v>
          </cell>
          <cell r="R314">
            <v>88.976040000000324</v>
          </cell>
          <cell r="S314">
            <v>2.7920430000000005</v>
          </cell>
          <cell r="T314">
            <v>2.7920430000000005</v>
          </cell>
          <cell r="U314">
            <v>772.99873700000046</v>
          </cell>
          <cell r="V314">
            <v>0</v>
          </cell>
          <cell r="W314">
            <v>772.99873700000046</v>
          </cell>
          <cell r="X314">
            <v>456</v>
          </cell>
          <cell r="Y314">
            <v>6182.6902500000015</v>
          </cell>
          <cell r="Z314">
            <v>650</v>
          </cell>
          <cell r="AA314">
            <v>1228.9987370000003</v>
          </cell>
          <cell r="AB314">
            <v>1228.9987370000003</v>
          </cell>
          <cell r="AC314">
            <v>1789</v>
          </cell>
          <cell r="AD314">
            <v>1228.9987370000003</v>
          </cell>
          <cell r="AE314">
            <v>1228.9987370000003</v>
          </cell>
        </row>
        <row r="315">
          <cell r="C315" t="str">
            <v>525878</v>
          </cell>
          <cell r="D315" t="str">
            <v>Nacafli Anar Hidayat</v>
          </cell>
          <cell r="E315">
            <v>14</v>
          </cell>
          <cell r="F315">
            <v>42200</v>
          </cell>
          <cell r="G315">
            <v>137</v>
          </cell>
          <cell r="H315">
            <v>298579.59000000008</v>
          </cell>
          <cell r="I315">
            <v>294582.11</v>
          </cell>
          <cell r="J315">
            <v>3997.4800000000978</v>
          </cell>
          <cell r="K315">
            <v>0</v>
          </cell>
          <cell r="L315">
            <v>0</v>
          </cell>
          <cell r="M315">
            <v>0</v>
          </cell>
          <cell r="N315">
            <v>0</v>
          </cell>
          <cell r="O315">
            <v>180</v>
          </cell>
          <cell r="P315">
            <v>137</v>
          </cell>
          <cell r="Q315">
            <v>169.00571300000007</v>
          </cell>
          <cell r="R315">
            <v>5.9962200000001467</v>
          </cell>
          <cell r="S315">
            <v>0</v>
          </cell>
          <cell r="T315">
            <v>0</v>
          </cell>
          <cell r="U315">
            <v>492.00193300000024</v>
          </cell>
          <cell r="V315">
            <v>0</v>
          </cell>
          <cell r="W315">
            <v>492.00193300000024</v>
          </cell>
          <cell r="X315">
            <v>456</v>
          </cell>
          <cell r="Y315">
            <v>3732.2448750000008</v>
          </cell>
          <cell r="Z315">
            <v>500</v>
          </cell>
          <cell r="AA315">
            <v>948.00193300000024</v>
          </cell>
          <cell r="AB315">
            <v>948.00193300000024</v>
          </cell>
          <cell r="AC315">
            <v>1789</v>
          </cell>
          <cell r="AD315">
            <v>948.00193300000024</v>
          </cell>
          <cell r="AE315">
            <v>948.00193300000024</v>
          </cell>
        </row>
        <row r="316">
          <cell r="C316" t="str">
            <v>525791</v>
          </cell>
          <cell r="D316" t="str">
            <v>Yusifov Tarlan Vasif</v>
          </cell>
          <cell r="E316">
            <v>12</v>
          </cell>
          <cell r="F316">
            <v>40800</v>
          </cell>
          <cell r="G316">
            <v>119</v>
          </cell>
          <cell r="H316">
            <v>197031.28999999995</v>
          </cell>
          <cell r="I316">
            <v>181370.54</v>
          </cell>
          <cell r="J316">
            <v>15660.749999999942</v>
          </cell>
          <cell r="K316">
            <v>0</v>
          </cell>
          <cell r="L316">
            <v>0</v>
          </cell>
          <cell r="M316">
            <v>0</v>
          </cell>
          <cell r="N316">
            <v>0</v>
          </cell>
          <cell r="O316">
            <v>140</v>
          </cell>
          <cell r="P316">
            <v>119</v>
          </cell>
          <cell r="Q316">
            <v>98.515644999999978</v>
          </cell>
          <cell r="R316">
            <v>15.660749999999942</v>
          </cell>
          <cell r="S316">
            <v>0</v>
          </cell>
          <cell r="T316">
            <v>0</v>
          </cell>
          <cell r="U316">
            <v>373.1763949999999</v>
          </cell>
          <cell r="V316">
            <v>0</v>
          </cell>
          <cell r="W316">
            <v>373.1763949999999</v>
          </cell>
          <cell r="X316">
            <v>456</v>
          </cell>
          <cell r="Y316">
            <v>2462.8911249999992</v>
          </cell>
          <cell r="Z316">
            <v>500</v>
          </cell>
          <cell r="AA316">
            <v>829.17639499999996</v>
          </cell>
          <cell r="AB316">
            <v>829.17639499999996</v>
          </cell>
          <cell r="AC316">
            <v>1789</v>
          </cell>
          <cell r="AD316">
            <v>829.17639499999996</v>
          </cell>
          <cell r="AE316">
            <v>829.17639499999996</v>
          </cell>
        </row>
        <row r="317">
          <cell r="C317" t="str">
            <v>272907</v>
          </cell>
          <cell r="D317" t="str">
            <v>Yusifli Eyvaz Eyvaz</v>
          </cell>
          <cell r="E317">
            <v>9</v>
          </cell>
          <cell r="F317">
            <v>44000</v>
          </cell>
          <cell r="G317">
            <v>124</v>
          </cell>
          <cell r="H317">
            <v>267666.10000000003</v>
          </cell>
          <cell r="I317">
            <v>252103.36999999997</v>
          </cell>
          <cell r="J317">
            <v>15562.730000000069</v>
          </cell>
          <cell r="K317">
            <v>0</v>
          </cell>
          <cell r="L317">
            <v>0</v>
          </cell>
          <cell r="M317">
            <v>0</v>
          </cell>
          <cell r="N317">
            <v>0</v>
          </cell>
          <cell r="O317">
            <v>90</v>
          </cell>
          <cell r="P317">
            <v>124</v>
          </cell>
          <cell r="Q317">
            <v>147.36627000000001</v>
          </cell>
          <cell r="R317">
            <v>23.344095000000102</v>
          </cell>
          <cell r="S317">
            <v>0</v>
          </cell>
          <cell r="T317">
            <v>0</v>
          </cell>
          <cell r="U317">
            <v>384.71036500000008</v>
          </cell>
          <cell r="V317">
            <v>0</v>
          </cell>
          <cell r="W317">
            <v>384.71036500000008</v>
          </cell>
          <cell r="X317">
            <v>456</v>
          </cell>
          <cell r="Y317">
            <v>3345.8262500000001</v>
          </cell>
          <cell r="Z317">
            <v>603</v>
          </cell>
          <cell r="AA317">
            <v>840.71036500000014</v>
          </cell>
          <cell r="AB317">
            <v>840.71036500000014</v>
          </cell>
          <cell r="AC317">
            <v>1789</v>
          </cell>
          <cell r="AD317">
            <v>840.71036500000014</v>
          </cell>
          <cell r="AE317">
            <v>840.71036500000014</v>
          </cell>
        </row>
        <row r="318">
          <cell r="C318" t="str">
            <v>599052</v>
          </cell>
          <cell r="D318" t="str">
            <v>Ahmadzada Farid Azar</v>
          </cell>
          <cell r="E318">
            <v>6</v>
          </cell>
          <cell r="F318">
            <v>14000</v>
          </cell>
          <cell r="G318">
            <v>24</v>
          </cell>
          <cell r="H318">
            <v>36114.979999999996</v>
          </cell>
          <cell r="I318">
            <v>23290.01</v>
          </cell>
          <cell r="J318">
            <v>12824.969999999998</v>
          </cell>
          <cell r="K318">
            <v>0</v>
          </cell>
          <cell r="L318">
            <v>0</v>
          </cell>
          <cell r="M318">
            <v>0</v>
          </cell>
          <cell r="N318">
            <v>0</v>
          </cell>
          <cell r="O318">
            <v>60</v>
          </cell>
          <cell r="P318">
            <v>24</v>
          </cell>
          <cell r="Q318">
            <v>0</v>
          </cell>
          <cell r="R318">
            <v>0</v>
          </cell>
          <cell r="S318">
            <v>0</v>
          </cell>
          <cell r="T318">
            <v>0</v>
          </cell>
          <cell r="U318">
            <v>84</v>
          </cell>
          <cell r="V318">
            <v>0</v>
          </cell>
          <cell r="W318">
            <v>84</v>
          </cell>
          <cell r="X318">
            <v>336</v>
          </cell>
          <cell r="Y318">
            <v>451.43724999999989</v>
          </cell>
          <cell r="Z318">
            <v>336</v>
          </cell>
          <cell r="AA318">
            <v>420</v>
          </cell>
          <cell r="AB318">
            <v>420</v>
          </cell>
          <cell r="AC318">
            <v>1425</v>
          </cell>
          <cell r="AD318">
            <v>420</v>
          </cell>
          <cell r="AE318">
            <v>420</v>
          </cell>
        </row>
        <row r="319">
          <cell r="C319" t="str">
            <v>626405</v>
          </cell>
          <cell r="D319" t="str">
            <v>Ahmadov Mahammad Nizam</v>
          </cell>
          <cell r="E319">
            <v>8</v>
          </cell>
          <cell r="F319">
            <v>10650</v>
          </cell>
          <cell r="G319">
            <v>32</v>
          </cell>
          <cell r="H319">
            <v>48586.310000000005</v>
          </cell>
          <cell r="I319">
            <v>40247.33</v>
          </cell>
          <cell r="J319">
            <v>8338.9800000000032</v>
          </cell>
          <cell r="K319">
            <v>0</v>
          </cell>
          <cell r="L319">
            <v>0</v>
          </cell>
          <cell r="M319">
            <v>0</v>
          </cell>
          <cell r="N319">
            <v>0</v>
          </cell>
          <cell r="O319">
            <v>80</v>
          </cell>
          <cell r="P319">
            <v>32</v>
          </cell>
          <cell r="Q319">
            <v>0</v>
          </cell>
          <cell r="R319">
            <v>0</v>
          </cell>
          <cell r="S319">
            <v>0</v>
          </cell>
          <cell r="T319">
            <v>0</v>
          </cell>
          <cell r="U319">
            <v>112</v>
          </cell>
          <cell r="V319">
            <v>0</v>
          </cell>
          <cell r="W319">
            <v>112</v>
          </cell>
          <cell r="X319">
            <v>456</v>
          </cell>
          <cell r="Y319">
            <v>607.32887500000004</v>
          </cell>
          <cell r="Z319">
            <v>603</v>
          </cell>
          <cell r="AA319">
            <v>568</v>
          </cell>
          <cell r="AB319">
            <v>603</v>
          </cell>
          <cell r="AC319">
            <v>1789</v>
          </cell>
          <cell r="AD319">
            <v>603</v>
          </cell>
          <cell r="AE319">
            <v>603</v>
          </cell>
        </row>
        <row r="320">
          <cell r="C320">
            <v>0</v>
          </cell>
          <cell r="D320">
            <v>0</v>
          </cell>
          <cell r="E320">
            <v>0</v>
          </cell>
          <cell r="F320">
            <v>0</v>
          </cell>
          <cell r="G320">
            <v>0</v>
          </cell>
          <cell r="H320">
            <v>0</v>
          </cell>
          <cell r="I320">
            <v>0</v>
          </cell>
          <cell r="J320">
            <v>0</v>
          </cell>
          <cell r="K320">
            <v>0</v>
          </cell>
          <cell r="L320">
            <v>0</v>
          </cell>
          <cell r="M320">
            <v>0</v>
          </cell>
          <cell r="N320">
            <v>0</v>
          </cell>
          <cell r="O320">
            <v>0</v>
          </cell>
          <cell r="P320">
            <v>0</v>
          </cell>
          <cell r="Q320">
            <v>0</v>
          </cell>
          <cell r="R320">
            <v>0</v>
          </cell>
          <cell r="S320">
            <v>0</v>
          </cell>
          <cell r="T320">
            <v>0</v>
          </cell>
          <cell r="U320">
            <v>0</v>
          </cell>
          <cell r="V320">
            <v>0</v>
          </cell>
          <cell r="W320">
            <v>0</v>
          </cell>
          <cell r="X320">
            <v>456</v>
          </cell>
          <cell r="Y320">
            <v>0</v>
          </cell>
          <cell r="Z320">
            <v>456</v>
          </cell>
          <cell r="AA320">
            <v>456</v>
          </cell>
          <cell r="AB320">
            <v>456</v>
          </cell>
          <cell r="AC320">
            <v>1789</v>
          </cell>
          <cell r="AD320">
            <v>456</v>
          </cell>
          <cell r="AE320">
            <v>456</v>
          </cell>
        </row>
        <row r="321">
          <cell r="C321" t="str">
            <v>479389</v>
          </cell>
          <cell r="D321" t="str">
            <v>Yarov Vusal Alamdar</v>
          </cell>
          <cell r="E321">
            <v>12</v>
          </cell>
          <cell r="F321">
            <v>20600</v>
          </cell>
          <cell r="G321">
            <v>17</v>
          </cell>
          <cell r="H321">
            <v>29685.58</v>
          </cell>
          <cell r="I321">
            <v>9500</v>
          </cell>
          <cell r="J321">
            <v>20185.580000000002</v>
          </cell>
          <cell r="K321">
            <v>0</v>
          </cell>
          <cell r="L321">
            <v>0</v>
          </cell>
          <cell r="M321">
            <v>0</v>
          </cell>
          <cell r="N321">
            <v>0</v>
          </cell>
          <cell r="O321">
            <v>140</v>
          </cell>
          <cell r="P321">
            <v>17</v>
          </cell>
          <cell r="Q321">
            <v>0</v>
          </cell>
          <cell r="R321">
            <v>0</v>
          </cell>
          <cell r="S321">
            <v>0</v>
          </cell>
          <cell r="T321">
            <v>0</v>
          </cell>
          <cell r="U321">
            <v>157</v>
          </cell>
          <cell r="V321">
            <v>0</v>
          </cell>
          <cell r="W321">
            <v>157</v>
          </cell>
          <cell r="X321">
            <v>456</v>
          </cell>
          <cell r="Y321">
            <v>371.06975</v>
          </cell>
          <cell r="Z321">
            <v>1182</v>
          </cell>
          <cell r="AA321">
            <v>1182</v>
          </cell>
          <cell r="AB321">
            <v>1182</v>
          </cell>
          <cell r="AC321">
            <v>1789</v>
          </cell>
          <cell r="AD321">
            <v>0</v>
          </cell>
          <cell r="AE321">
            <v>0</v>
          </cell>
        </row>
        <row r="322">
          <cell r="C322">
            <v>0</v>
          </cell>
          <cell r="D322">
            <v>0</v>
          </cell>
          <cell r="E322">
            <v>0</v>
          </cell>
          <cell r="F322">
            <v>0</v>
          </cell>
          <cell r="G322">
            <v>0</v>
          </cell>
          <cell r="H322">
            <v>0</v>
          </cell>
          <cell r="I322">
            <v>0</v>
          </cell>
          <cell r="J322">
            <v>0</v>
          </cell>
          <cell r="K322">
            <v>0</v>
          </cell>
          <cell r="L322">
            <v>0</v>
          </cell>
          <cell r="M322">
            <v>0</v>
          </cell>
          <cell r="N322">
            <v>0</v>
          </cell>
          <cell r="O322">
            <v>0</v>
          </cell>
          <cell r="P322">
            <v>0</v>
          </cell>
          <cell r="Q322">
            <v>0</v>
          </cell>
          <cell r="R322">
            <v>0</v>
          </cell>
          <cell r="S322">
            <v>0</v>
          </cell>
          <cell r="T322">
            <v>0</v>
          </cell>
          <cell r="U322">
            <v>0</v>
          </cell>
          <cell r="V322">
            <v>0</v>
          </cell>
          <cell r="W322">
            <v>0</v>
          </cell>
          <cell r="X322" t="b">
            <v>0</v>
          </cell>
          <cell r="Y322">
            <v>0</v>
          </cell>
          <cell r="Z322">
            <v>603</v>
          </cell>
          <cell r="AA322">
            <v>603</v>
          </cell>
          <cell r="AB322">
            <v>603</v>
          </cell>
          <cell r="AC322" t="b">
            <v>0</v>
          </cell>
          <cell r="AD322">
            <v>603</v>
          </cell>
          <cell r="AE322">
            <v>603</v>
          </cell>
        </row>
        <row r="323">
          <cell r="C323">
            <v>0</v>
          </cell>
          <cell r="D323">
            <v>0</v>
          </cell>
          <cell r="E323">
            <v>0</v>
          </cell>
          <cell r="F323">
            <v>0</v>
          </cell>
          <cell r="G323">
            <v>0</v>
          </cell>
          <cell r="H323">
            <v>0</v>
          </cell>
          <cell r="I323">
            <v>0</v>
          </cell>
          <cell r="J323">
            <v>0</v>
          </cell>
          <cell r="K323">
            <v>0</v>
          </cell>
          <cell r="L323">
            <v>0</v>
          </cell>
          <cell r="M323">
            <v>0</v>
          </cell>
          <cell r="N323">
            <v>0</v>
          </cell>
          <cell r="O323">
            <v>0</v>
          </cell>
          <cell r="P323">
            <v>0</v>
          </cell>
          <cell r="Q323">
            <v>0</v>
          </cell>
          <cell r="R323">
            <v>0</v>
          </cell>
          <cell r="S323">
            <v>0</v>
          </cell>
          <cell r="T323">
            <v>0</v>
          </cell>
          <cell r="U323">
            <v>0</v>
          </cell>
          <cell r="V323">
            <v>0</v>
          </cell>
          <cell r="W323">
            <v>0</v>
          </cell>
          <cell r="X323">
            <v>0</v>
          </cell>
          <cell r="Y323">
            <v>0</v>
          </cell>
          <cell r="Z323">
            <v>0</v>
          </cell>
          <cell r="AA323">
            <v>0</v>
          </cell>
          <cell r="AB323">
            <v>0</v>
          </cell>
          <cell r="AC323">
            <v>0</v>
          </cell>
          <cell r="AD323">
            <v>0</v>
          </cell>
          <cell r="AE323">
            <v>0</v>
          </cell>
        </row>
        <row r="324">
          <cell r="C324">
            <v>0</v>
          </cell>
          <cell r="D324">
            <v>7</v>
          </cell>
          <cell r="E324">
            <v>0</v>
          </cell>
          <cell r="F324">
            <v>0</v>
          </cell>
          <cell r="G324">
            <v>0</v>
          </cell>
          <cell r="H324">
            <v>0</v>
          </cell>
          <cell r="I324">
            <v>0</v>
          </cell>
          <cell r="J324">
            <v>0</v>
          </cell>
          <cell r="K324">
            <v>0</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cell r="AD324">
            <v>0</v>
          </cell>
          <cell r="AE324">
            <v>0</v>
          </cell>
        </row>
        <row r="325">
          <cell r="C325" t="str">
            <v>590990</v>
          </cell>
          <cell r="D325" t="str">
            <v>Əliyev Davud Xəyyam</v>
          </cell>
          <cell r="E325">
            <v>11</v>
          </cell>
          <cell r="F325">
            <v>41164.285714285717</v>
          </cell>
          <cell r="G325">
            <v>608</v>
          </cell>
          <cell r="H325">
            <v>1372279.0700000003</v>
          </cell>
          <cell r="I325">
            <v>1236391.22</v>
          </cell>
          <cell r="J325">
            <v>135887.85000000033</v>
          </cell>
          <cell r="K325">
            <v>14586.93</v>
          </cell>
          <cell r="L325">
            <v>15621.02</v>
          </cell>
          <cell r="M325">
            <v>1034.0900000000001</v>
          </cell>
          <cell r="N325">
            <v>0</v>
          </cell>
          <cell r="O325">
            <v>70</v>
          </cell>
          <cell r="P325">
            <v>121.60000000000001</v>
          </cell>
          <cell r="Q325">
            <v>720.59534900000017</v>
          </cell>
          <cell r="R325">
            <v>135.88785000000033</v>
          </cell>
          <cell r="S325">
            <v>1.2409080000000001</v>
          </cell>
          <cell r="T325">
            <v>1.2409080000000001</v>
          </cell>
          <cell r="U325">
            <v>1049.3241070000006</v>
          </cell>
          <cell r="V325">
            <v>0</v>
          </cell>
          <cell r="W325">
            <v>1049.3241070000006</v>
          </cell>
          <cell r="X325">
            <v>818</v>
          </cell>
          <cell r="Y325">
            <v>10042.600945</v>
          </cell>
          <cell r="Z325">
            <v>1687</v>
          </cell>
          <cell r="AA325">
            <v>1867.3241070000006</v>
          </cell>
          <cell r="AB325">
            <v>1867.3241070000006</v>
          </cell>
          <cell r="AC325">
            <v>3112</v>
          </cell>
          <cell r="AD325">
            <v>0</v>
          </cell>
          <cell r="AE325">
            <v>0</v>
          </cell>
        </row>
        <row r="326">
          <cell r="C326">
            <v>0</v>
          </cell>
          <cell r="D326">
            <v>0</v>
          </cell>
          <cell r="E326">
            <v>0</v>
          </cell>
          <cell r="F326">
            <v>0</v>
          </cell>
          <cell r="G326">
            <v>0</v>
          </cell>
          <cell r="H326">
            <v>0</v>
          </cell>
          <cell r="I326">
            <v>0</v>
          </cell>
          <cell r="J326">
            <v>0</v>
          </cell>
          <cell r="K326">
            <v>0</v>
          </cell>
          <cell r="L326">
            <v>0</v>
          </cell>
          <cell r="M326">
            <v>0</v>
          </cell>
          <cell r="N326">
            <v>0</v>
          </cell>
          <cell r="O326">
            <v>0</v>
          </cell>
          <cell r="P326">
            <v>0</v>
          </cell>
          <cell r="Q326">
            <v>0</v>
          </cell>
          <cell r="R326">
            <v>0</v>
          </cell>
          <cell r="S326">
            <v>0</v>
          </cell>
          <cell r="T326">
            <v>0</v>
          </cell>
          <cell r="U326">
            <v>0</v>
          </cell>
          <cell r="V326">
            <v>0</v>
          </cell>
          <cell r="W326">
            <v>0</v>
          </cell>
          <cell r="X326">
            <v>0</v>
          </cell>
          <cell r="Y326">
            <v>0</v>
          </cell>
          <cell r="Z326">
            <v>0</v>
          </cell>
          <cell r="AA326">
            <v>0</v>
          </cell>
          <cell r="AB326">
            <v>0</v>
          </cell>
          <cell r="AC326">
            <v>0</v>
          </cell>
          <cell r="AD326">
            <v>0</v>
          </cell>
          <cell r="AE326">
            <v>0</v>
          </cell>
        </row>
        <row r="327">
          <cell r="C327">
            <v>0</v>
          </cell>
          <cell r="D327">
            <v>0</v>
          </cell>
          <cell r="E327">
            <v>0</v>
          </cell>
          <cell r="F327">
            <v>0</v>
          </cell>
          <cell r="G327">
            <v>0</v>
          </cell>
          <cell r="H327">
            <v>0</v>
          </cell>
          <cell r="I327">
            <v>0</v>
          </cell>
          <cell r="J327">
            <v>0</v>
          </cell>
          <cell r="K327">
            <v>0</v>
          </cell>
          <cell r="L327">
            <v>0</v>
          </cell>
          <cell r="M327">
            <v>0</v>
          </cell>
          <cell r="N327">
            <v>0</v>
          </cell>
          <cell r="O327">
            <v>0</v>
          </cell>
          <cell r="P327">
            <v>0</v>
          </cell>
          <cell r="Q327">
            <v>0</v>
          </cell>
          <cell r="R327">
            <v>0</v>
          </cell>
          <cell r="S327">
            <v>0</v>
          </cell>
          <cell r="T327">
            <v>0</v>
          </cell>
          <cell r="U327">
            <v>0</v>
          </cell>
          <cell r="V327">
            <v>0</v>
          </cell>
          <cell r="W327">
            <v>0</v>
          </cell>
          <cell r="X327">
            <v>0</v>
          </cell>
          <cell r="Y327">
            <v>0</v>
          </cell>
          <cell r="Z327">
            <v>0</v>
          </cell>
          <cell r="AA327">
            <v>0</v>
          </cell>
          <cell r="AB327">
            <v>0</v>
          </cell>
          <cell r="AC327">
            <v>0</v>
          </cell>
          <cell r="AD327">
            <v>0</v>
          </cell>
          <cell r="AE327">
            <v>0</v>
          </cell>
        </row>
        <row r="328">
          <cell r="C328" t="str">
            <v>CIF</v>
          </cell>
          <cell r="D328" t="str">
            <v>Mütəxəssis</v>
          </cell>
          <cell r="E328" t="str">
            <v>Say cari ay</v>
          </cell>
          <cell r="F328" t="str">
            <v>Məbləğ cari ay</v>
          </cell>
          <cell r="G328" t="str">
            <v>Say portfel</v>
          </cell>
          <cell r="H328" t="str">
            <v>Yeni portfel</v>
          </cell>
          <cell r="I328">
            <v>0</v>
          </cell>
          <cell r="J328">
            <v>0</v>
          </cell>
          <cell r="K328" t="str">
            <v>Köhnə portfel</v>
          </cell>
          <cell r="L328">
            <v>0</v>
          </cell>
          <cell r="M328">
            <v>0</v>
          </cell>
          <cell r="N328" t="str">
            <v>PAR</v>
          </cell>
          <cell r="O328" t="str">
            <v>Bonus</v>
          </cell>
          <cell r="P328">
            <v>0</v>
          </cell>
          <cell r="Q328">
            <v>0</v>
          </cell>
          <cell r="R328">
            <v>0</v>
          </cell>
          <cell r="S328">
            <v>0</v>
          </cell>
          <cell r="T328">
            <v>0</v>
          </cell>
          <cell r="U328">
            <v>0</v>
          </cell>
          <cell r="V328">
            <v>0</v>
          </cell>
          <cell r="W328" t="str">
            <v>Net bonus</v>
          </cell>
          <cell r="X328" t="str">
            <v>Baza</v>
          </cell>
          <cell r="Y328" t="str">
            <v>Portfelin gəliri</v>
          </cell>
          <cell r="Z328" t="str">
            <v>Fakt</v>
          </cell>
          <cell r="AA328" t="str">
            <v>Təklif</v>
          </cell>
          <cell r="AB328">
            <v>0</v>
          </cell>
          <cell r="AC328" t="str">
            <v>Max limit</v>
          </cell>
          <cell r="AD328" t="str">
            <v>Hesablanmış salary</v>
          </cell>
          <cell r="AE328" t="str">
            <v>Salary-end</v>
          </cell>
        </row>
        <row r="329">
          <cell r="C329">
            <v>0</v>
          </cell>
          <cell r="D329">
            <v>0</v>
          </cell>
          <cell r="E329">
            <v>0</v>
          </cell>
          <cell r="F329">
            <v>0</v>
          </cell>
          <cell r="G329">
            <v>0</v>
          </cell>
          <cell r="H329" t="str">
            <v>Cari ay portfel</v>
          </cell>
          <cell r="I329" t="str">
            <v>Son ay portfel</v>
          </cell>
          <cell r="J329" t="str">
            <v>Artım portfel</v>
          </cell>
          <cell r="K329" t="str">
            <v>Cari ay portfel</v>
          </cell>
          <cell r="L329" t="str">
            <v>Son ay portfel</v>
          </cell>
          <cell r="M329" t="str">
            <v>Azalma portfel</v>
          </cell>
          <cell r="N329">
            <v>0</v>
          </cell>
          <cell r="O329" t="str">
            <v>Say cari ay</v>
          </cell>
          <cell r="P329" t="str">
            <v>Say portfel</v>
          </cell>
          <cell r="Q329" t="str">
            <v>Cari yeni portfel</v>
          </cell>
          <cell r="R329" t="str">
            <v>Artım yeni portfel</v>
          </cell>
          <cell r="S329" t="str">
            <v>Artım köhnə portfel</v>
          </cell>
          <cell r="T329">
            <v>0</v>
          </cell>
          <cell r="U329" t="str">
            <v>Ümumi bonus</v>
          </cell>
          <cell r="V329" t="str">
            <v>Cərimə</v>
          </cell>
          <cell r="W329">
            <v>0</v>
          </cell>
          <cell r="X329">
            <v>0</v>
          </cell>
          <cell r="Y329">
            <v>0</v>
          </cell>
          <cell r="Z329">
            <v>0</v>
          </cell>
          <cell r="AA329" t="str">
            <v>gəlir&gt;fakt/ bonus</v>
          </cell>
          <cell r="AB329" t="str">
            <v>gəlir&gt;fakt və bonus/bonus</v>
          </cell>
          <cell r="AC329">
            <v>0</v>
          </cell>
          <cell r="AD329">
            <v>0</v>
          </cell>
          <cell r="AE329" t="str">
            <v>Max limit/fakt/salary</v>
          </cell>
        </row>
        <row r="330">
          <cell r="C330" t="str">
            <v>241241</v>
          </cell>
          <cell r="D330" t="str">
            <v>Yusifzada Orxan Ilqar</v>
          </cell>
          <cell r="E330">
            <v>12</v>
          </cell>
          <cell r="F330">
            <v>59700</v>
          </cell>
          <cell r="G330">
            <v>97</v>
          </cell>
          <cell r="H330">
            <v>360486.16</v>
          </cell>
          <cell r="I330">
            <v>329074.31000000011</v>
          </cell>
          <cell r="J330">
            <v>31411.84999999986</v>
          </cell>
          <cell r="K330">
            <v>1380.42</v>
          </cell>
          <cell r="L330">
            <v>2419.35</v>
          </cell>
          <cell r="M330">
            <v>1038.9299999999998</v>
          </cell>
          <cell r="N330">
            <v>0</v>
          </cell>
          <cell r="O330">
            <v>140</v>
          </cell>
          <cell r="P330">
            <v>97</v>
          </cell>
          <cell r="Q330">
            <v>212.34031199999998</v>
          </cell>
          <cell r="R330">
            <v>47.117774999999789</v>
          </cell>
          <cell r="S330">
            <v>2.8051109999999997</v>
          </cell>
          <cell r="T330">
            <v>2.8051109999999997</v>
          </cell>
          <cell r="U330">
            <v>499.26319799999976</v>
          </cell>
          <cell r="V330">
            <v>0</v>
          </cell>
          <cell r="W330">
            <v>499.26319799999976</v>
          </cell>
          <cell r="X330">
            <v>456</v>
          </cell>
          <cell r="Y330">
            <v>4506.0769999999993</v>
          </cell>
          <cell r="Z330">
            <v>650</v>
          </cell>
          <cell r="AA330">
            <v>955.26319799999976</v>
          </cell>
          <cell r="AB330">
            <v>955.26319799999976</v>
          </cell>
          <cell r="AC330">
            <v>1789</v>
          </cell>
          <cell r="AD330">
            <v>955.26319799999976</v>
          </cell>
          <cell r="AE330">
            <v>955.26319799999976</v>
          </cell>
        </row>
        <row r="331">
          <cell r="C331" t="str">
            <v>577256</v>
          </cell>
          <cell r="D331" t="str">
            <v>Nabiyev Taleh Camaleddin</v>
          </cell>
          <cell r="E331">
            <v>7</v>
          </cell>
          <cell r="F331">
            <v>25200</v>
          </cell>
          <cell r="G331">
            <v>119</v>
          </cell>
          <cell r="H331">
            <v>292207.23</v>
          </cell>
          <cell r="I331">
            <v>295318.58000000007</v>
          </cell>
          <cell r="J331">
            <v>-3111.3500000000931</v>
          </cell>
          <cell r="K331">
            <v>0</v>
          </cell>
          <cell r="L331">
            <v>0</v>
          </cell>
          <cell r="M331">
            <v>0</v>
          </cell>
          <cell r="N331">
            <v>0</v>
          </cell>
          <cell r="O331">
            <v>70</v>
          </cell>
          <cell r="P331">
            <v>119</v>
          </cell>
          <cell r="Q331">
            <v>164.54506099999998</v>
          </cell>
          <cell r="R331">
            <v>-4.6670250000001401</v>
          </cell>
          <cell r="S331">
            <v>0</v>
          </cell>
          <cell r="T331">
            <v>0</v>
          </cell>
          <cell r="U331">
            <v>348.87803599999984</v>
          </cell>
          <cell r="V331">
            <v>0</v>
          </cell>
          <cell r="W331">
            <v>348.87803599999984</v>
          </cell>
          <cell r="X331">
            <v>456</v>
          </cell>
          <cell r="Y331">
            <v>3652.5903749999993</v>
          </cell>
          <cell r="Z331">
            <v>456</v>
          </cell>
          <cell r="AA331">
            <v>804.87803599999984</v>
          </cell>
          <cell r="AB331">
            <v>804.87803599999984</v>
          </cell>
          <cell r="AC331">
            <v>1789</v>
          </cell>
          <cell r="AD331">
            <v>804.87803599999984</v>
          </cell>
          <cell r="AE331">
            <v>804.87803599999984</v>
          </cell>
        </row>
        <row r="332">
          <cell r="C332" t="str">
            <v>573157</v>
          </cell>
          <cell r="D332" t="str">
            <v>Qaffarov Elxan Etiqat</v>
          </cell>
          <cell r="E332">
            <v>11</v>
          </cell>
          <cell r="F332">
            <v>36300</v>
          </cell>
          <cell r="G332">
            <v>119</v>
          </cell>
          <cell r="H332">
            <v>277756.33000000007</v>
          </cell>
          <cell r="I332">
            <v>267371.64000000007</v>
          </cell>
          <cell r="J332">
            <v>10384.690000000002</v>
          </cell>
          <cell r="K332">
            <v>0</v>
          </cell>
          <cell r="L332">
            <v>0</v>
          </cell>
          <cell r="M332">
            <v>0</v>
          </cell>
          <cell r="N332">
            <v>0</v>
          </cell>
          <cell r="O332">
            <v>120</v>
          </cell>
          <cell r="P332">
            <v>119</v>
          </cell>
          <cell r="Q332">
            <v>154.42943100000005</v>
          </cell>
          <cell r="R332">
            <v>15.577035000000004</v>
          </cell>
          <cell r="S332">
            <v>0</v>
          </cell>
          <cell r="T332">
            <v>0</v>
          </cell>
          <cell r="U332">
            <v>409.00646600000005</v>
          </cell>
          <cell r="V332">
            <v>0</v>
          </cell>
          <cell r="W332">
            <v>409.00646600000005</v>
          </cell>
          <cell r="X332">
            <v>456</v>
          </cell>
          <cell r="Y332">
            <v>3471.9541250000007</v>
          </cell>
          <cell r="Z332">
            <v>500</v>
          </cell>
          <cell r="AA332">
            <v>865.00646600000005</v>
          </cell>
          <cell r="AB332">
            <v>865.00646600000005</v>
          </cell>
          <cell r="AC332">
            <v>1789</v>
          </cell>
          <cell r="AD332">
            <v>865.00646600000005</v>
          </cell>
          <cell r="AE332">
            <v>865.00646600000005</v>
          </cell>
        </row>
        <row r="333">
          <cell r="C333" t="str">
            <v>578083</v>
          </cell>
          <cell r="D333" t="str">
            <v>Qarayev Kanan Mirza</v>
          </cell>
          <cell r="E333">
            <v>12</v>
          </cell>
          <cell r="F333">
            <v>37000</v>
          </cell>
          <cell r="G333">
            <v>100</v>
          </cell>
          <cell r="H333">
            <v>183949.36</v>
          </cell>
          <cell r="I333">
            <v>170780.93999999997</v>
          </cell>
          <cell r="J333">
            <v>13168.420000000013</v>
          </cell>
          <cell r="K333">
            <v>0</v>
          </cell>
          <cell r="L333">
            <v>0</v>
          </cell>
          <cell r="M333">
            <v>0</v>
          </cell>
          <cell r="N333">
            <v>0</v>
          </cell>
          <cell r="O333">
            <v>140</v>
          </cell>
          <cell r="P333">
            <v>100</v>
          </cell>
          <cell r="Q333">
            <v>91.974679999999992</v>
          </cell>
          <cell r="R333">
            <v>13.168420000000014</v>
          </cell>
          <cell r="S333">
            <v>0</v>
          </cell>
          <cell r="T333">
            <v>0</v>
          </cell>
          <cell r="U333">
            <v>345.1431</v>
          </cell>
          <cell r="V333">
            <v>0</v>
          </cell>
          <cell r="W333">
            <v>345.1431</v>
          </cell>
          <cell r="X333">
            <v>456</v>
          </cell>
          <cell r="Y333">
            <v>2299.3669999999997</v>
          </cell>
          <cell r="Z333">
            <v>500</v>
          </cell>
          <cell r="AA333">
            <v>801.1431</v>
          </cell>
          <cell r="AB333">
            <v>801.1431</v>
          </cell>
          <cell r="AC333">
            <v>1789</v>
          </cell>
          <cell r="AD333">
            <v>801.1431</v>
          </cell>
          <cell r="AE333">
            <v>801.1431</v>
          </cell>
        </row>
        <row r="334">
          <cell r="C334" t="str">
            <v>583861</v>
          </cell>
          <cell r="D334" t="str">
            <v>Zulfuqarov Samil Qarib</v>
          </cell>
          <cell r="E334">
            <v>12</v>
          </cell>
          <cell r="F334">
            <v>42400</v>
          </cell>
          <cell r="G334">
            <v>80</v>
          </cell>
          <cell r="H334">
            <v>190335.61999999997</v>
          </cell>
          <cell r="I334">
            <v>172570.35000000003</v>
          </cell>
          <cell r="J334">
            <v>17765.269999999931</v>
          </cell>
          <cell r="K334">
            <v>0</v>
          </cell>
          <cell r="L334">
            <v>0</v>
          </cell>
          <cell r="M334">
            <v>0</v>
          </cell>
          <cell r="N334">
            <v>0</v>
          </cell>
          <cell r="O334">
            <v>140</v>
          </cell>
          <cell r="P334">
            <v>80</v>
          </cell>
          <cell r="Q334">
            <v>95.167809999999989</v>
          </cell>
          <cell r="R334">
            <v>17.76526999999993</v>
          </cell>
          <cell r="S334">
            <v>0</v>
          </cell>
          <cell r="T334">
            <v>0</v>
          </cell>
          <cell r="U334">
            <v>332.9330799999999</v>
          </cell>
          <cell r="V334">
            <v>0</v>
          </cell>
          <cell r="W334">
            <v>332.9330799999999</v>
          </cell>
          <cell r="X334">
            <v>456</v>
          </cell>
          <cell r="Y334">
            <v>2379.1952499999993</v>
          </cell>
          <cell r="Z334">
            <v>603</v>
          </cell>
          <cell r="AA334">
            <v>788.9330799999999</v>
          </cell>
          <cell r="AB334">
            <v>788.9330799999999</v>
          </cell>
          <cell r="AC334">
            <v>1789</v>
          </cell>
          <cell r="AD334">
            <v>788.9330799999999</v>
          </cell>
          <cell r="AE334">
            <v>788.9330799999999</v>
          </cell>
        </row>
        <row r="335">
          <cell r="C335" t="str">
            <v>459357</v>
          </cell>
          <cell r="D335" t="str">
            <v>Asgarov Natiq Aslan</v>
          </cell>
          <cell r="E335">
            <v>11</v>
          </cell>
          <cell r="F335">
            <v>32000</v>
          </cell>
          <cell r="G335">
            <v>69</v>
          </cell>
          <cell r="H335">
            <v>139727.26999999999</v>
          </cell>
          <cell r="I335">
            <v>114671.11999999998</v>
          </cell>
          <cell r="J335">
            <v>25056.150000000009</v>
          </cell>
          <cell r="K335">
            <v>0</v>
          </cell>
          <cell r="L335">
            <v>0</v>
          </cell>
          <cell r="M335">
            <v>0</v>
          </cell>
          <cell r="N335">
            <v>0</v>
          </cell>
          <cell r="O335">
            <v>120</v>
          </cell>
          <cell r="P335">
            <v>69</v>
          </cell>
          <cell r="Q335">
            <v>69.863635000000002</v>
          </cell>
          <cell r="R335">
            <v>25.056150000000009</v>
          </cell>
          <cell r="S335">
            <v>0</v>
          </cell>
          <cell r="T335">
            <v>0</v>
          </cell>
          <cell r="U335">
            <v>283.91978499999999</v>
          </cell>
          <cell r="V335">
            <v>0</v>
          </cell>
          <cell r="W335">
            <v>283.91978499999999</v>
          </cell>
          <cell r="X335">
            <v>577</v>
          </cell>
          <cell r="Y335">
            <v>1746.5908749999996</v>
          </cell>
          <cell r="Z335">
            <v>1205</v>
          </cell>
          <cell r="AA335">
            <v>860.91978500000005</v>
          </cell>
          <cell r="AB335">
            <v>1205</v>
          </cell>
          <cell r="AC335">
            <v>2152</v>
          </cell>
          <cell r="AD335">
            <v>1205</v>
          </cell>
          <cell r="AE335">
            <v>1205</v>
          </cell>
        </row>
        <row r="336">
          <cell r="C336" t="str">
            <v>460280</v>
          </cell>
          <cell r="D336" t="str">
            <v>Aliyev Adil Yusif</v>
          </cell>
          <cell r="E336">
            <v>15</v>
          </cell>
          <cell r="F336">
            <v>30000</v>
          </cell>
          <cell r="G336">
            <v>86</v>
          </cell>
          <cell r="H336">
            <v>245631.42000000007</v>
          </cell>
          <cell r="I336">
            <v>228733.77000000005</v>
          </cell>
          <cell r="J336">
            <v>16897.650000000023</v>
          </cell>
          <cell r="K336">
            <v>0</v>
          </cell>
          <cell r="L336">
            <v>0</v>
          </cell>
          <cell r="M336">
            <v>0</v>
          </cell>
          <cell r="N336">
            <v>0</v>
          </cell>
          <cell r="O336">
            <v>200</v>
          </cell>
          <cell r="P336">
            <v>86</v>
          </cell>
          <cell r="Q336">
            <v>131.94199400000005</v>
          </cell>
          <cell r="R336">
            <v>25.346475000000037</v>
          </cell>
          <cell r="S336">
            <v>0</v>
          </cell>
          <cell r="T336">
            <v>0</v>
          </cell>
          <cell r="U336">
            <v>443.28846900000008</v>
          </cell>
          <cell r="V336">
            <v>0</v>
          </cell>
          <cell r="W336">
            <v>443.28846900000008</v>
          </cell>
          <cell r="X336">
            <v>577</v>
          </cell>
          <cell r="Y336">
            <v>3070.3927500000004</v>
          </cell>
          <cell r="Z336">
            <v>1450</v>
          </cell>
          <cell r="AA336">
            <v>1020.2884690000001</v>
          </cell>
          <cell r="AB336">
            <v>1450</v>
          </cell>
          <cell r="AC336">
            <v>2152</v>
          </cell>
          <cell r="AD336">
            <v>1450</v>
          </cell>
          <cell r="AE336">
            <v>1450</v>
          </cell>
        </row>
        <row r="337">
          <cell r="C337" t="str">
            <v>572399</v>
          </cell>
          <cell r="D337" t="str">
            <v>Qadirli Qnyaz Niyaz</v>
          </cell>
          <cell r="E337">
            <v>7</v>
          </cell>
          <cell r="F337">
            <v>18800</v>
          </cell>
          <cell r="G337">
            <v>25</v>
          </cell>
          <cell r="H337">
            <v>45246.44000000001</v>
          </cell>
          <cell r="I337">
            <v>28290.059999999998</v>
          </cell>
          <cell r="J337">
            <v>16956.380000000012</v>
          </cell>
          <cell r="K337">
            <v>0</v>
          </cell>
          <cell r="L337">
            <v>0</v>
          </cell>
          <cell r="M337">
            <v>0</v>
          </cell>
          <cell r="N337">
            <v>0</v>
          </cell>
          <cell r="O337">
            <v>70</v>
          </cell>
          <cell r="P337">
            <v>25</v>
          </cell>
          <cell r="Q337">
            <v>0</v>
          </cell>
          <cell r="R337">
            <v>0</v>
          </cell>
          <cell r="S337">
            <v>0</v>
          </cell>
          <cell r="T337">
            <v>0</v>
          </cell>
          <cell r="U337">
            <v>95</v>
          </cell>
          <cell r="V337">
            <v>0</v>
          </cell>
          <cell r="W337">
            <v>95</v>
          </cell>
          <cell r="X337">
            <v>336</v>
          </cell>
          <cell r="Y337">
            <v>565.58050000000003</v>
          </cell>
          <cell r="Z337">
            <v>336</v>
          </cell>
          <cell r="AA337">
            <v>431</v>
          </cell>
          <cell r="AB337">
            <v>431</v>
          </cell>
          <cell r="AC337">
            <v>1425</v>
          </cell>
          <cell r="AD337">
            <v>431</v>
          </cell>
          <cell r="AE337">
            <v>431</v>
          </cell>
        </row>
        <row r="338">
          <cell r="C338" t="str">
            <v>579557</v>
          </cell>
          <cell r="D338" t="str">
            <v>Tural Raqif oglu</v>
          </cell>
          <cell r="E338">
            <v>10</v>
          </cell>
          <cell r="F338">
            <v>23200</v>
          </cell>
          <cell r="G338">
            <v>34</v>
          </cell>
          <cell r="H338">
            <v>70740.800000000003</v>
          </cell>
          <cell r="I338">
            <v>50028.920000000006</v>
          </cell>
          <cell r="J338">
            <v>20711.879999999997</v>
          </cell>
          <cell r="K338">
            <v>0</v>
          </cell>
          <cell r="L338">
            <v>0</v>
          </cell>
          <cell r="M338">
            <v>0</v>
          </cell>
          <cell r="N338">
            <v>0</v>
          </cell>
          <cell r="O338">
            <v>100</v>
          </cell>
          <cell r="P338">
            <v>34</v>
          </cell>
          <cell r="Q338">
            <v>35.370400000000004</v>
          </cell>
          <cell r="R338">
            <v>20.711879999999997</v>
          </cell>
          <cell r="S338">
            <v>0</v>
          </cell>
          <cell r="T338">
            <v>0</v>
          </cell>
          <cell r="U338">
            <v>190.08228000000003</v>
          </cell>
          <cell r="V338">
            <v>0</v>
          </cell>
          <cell r="W338">
            <v>190.08228000000003</v>
          </cell>
          <cell r="X338">
            <v>336</v>
          </cell>
          <cell r="Y338">
            <v>884.26</v>
          </cell>
          <cell r="Z338">
            <v>336</v>
          </cell>
          <cell r="AA338">
            <v>526.08228000000008</v>
          </cell>
          <cell r="AB338">
            <v>526.08228000000008</v>
          </cell>
          <cell r="AC338">
            <v>1425</v>
          </cell>
          <cell r="AD338">
            <v>526.08228000000008</v>
          </cell>
          <cell r="AE338">
            <v>526.08228000000008</v>
          </cell>
        </row>
        <row r="339">
          <cell r="C339" t="str">
            <v>129552</v>
          </cell>
          <cell r="D339" t="str">
            <v>Nazarov Ramin Mansur</v>
          </cell>
          <cell r="E339">
            <v>9</v>
          </cell>
          <cell r="F339">
            <v>34100</v>
          </cell>
          <cell r="G339">
            <v>28</v>
          </cell>
          <cell r="H339">
            <v>87035.54</v>
          </cell>
          <cell r="I339">
            <v>57958.93</v>
          </cell>
          <cell r="J339">
            <v>29076.609999999993</v>
          </cell>
          <cell r="K339">
            <v>0</v>
          </cell>
          <cell r="L339">
            <v>0</v>
          </cell>
          <cell r="M339">
            <v>0</v>
          </cell>
          <cell r="N339">
            <v>0</v>
          </cell>
          <cell r="O339">
            <v>90</v>
          </cell>
          <cell r="P339">
            <v>28</v>
          </cell>
          <cell r="Q339">
            <v>43.517769999999999</v>
          </cell>
          <cell r="R339">
            <v>29.076609999999995</v>
          </cell>
          <cell r="S339">
            <v>0</v>
          </cell>
          <cell r="T339">
            <v>0</v>
          </cell>
          <cell r="U339">
            <v>190.59437999999997</v>
          </cell>
          <cell r="V339">
            <v>0</v>
          </cell>
          <cell r="W339">
            <v>190.59437999999997</v>
          </cell>
          <cell r="X339">
            <v>456</v>
          </cell>
          <cell r="Y339">
            <v>1087.9442499999998</v>
          </cell>
          <cell r="Z339">
            <v>456</v>
          </cell>
          <cell r="AA339">
            <v>646.59438</v>
          </cell>
          <cell r="AB339">
            <v>646.59438</v>
          </cell>
          <cell r="AC339">
            <v>1789</v>
          </cell>
          <cell r="AD339">
            <v>646.59438</v>
          </cell>
          <cell r="AE339">
            <v>646.59438</v>
          </cell>
        </row>
        <row r="340">
          <cell r="C340" t="str">
            <v>290032</v>
          </cell>
          <cell r="D340" t="str">
            <v>Qasimov Cavid Eldar</v>
          </cell>
          <cell r="E340">
            <v>4</v>
          </cell>
          <cell r="F340">
            <v>11200</v>
          </cell>
          <cell r="G340">
            <v>24</v>
          </cell>
          <cell r="H340">
            <v>46818.48</v>
          </cell>
          <cell r="I340">
            <v>37717.980000000003</v>
          </cell>
          <cell r="J340">
            <v>9100.5</v>
          </cell>
          <cell r="K340">
            <v>0</v>
          </cell>
          <cell r="L340">
            <v>0</v>
          </cell>
          <cell r="M340">
            <v>0</v>
          </cell>
          <cell r="N340">
            <v>0</v>
          </cell>
          <cell r="O340">
            <v>40</v>
          </cell>
          <cell r="P340">
            <v>24</v>
          </cell>
          <cell r="Q340">
            <v>0</v>
          </cell>
          <cell r="R340">
            <v>0</v>
          </cell>
          <cell r="S340">
            <v>0</v>
          </cell>
          <cell r="T340">
            <v>0</v>
          </cell>
          <cell r="U340">
            <v>64</v>
          </cell>
          <cell r="V340">
            <v>0</v>
          </cell>
          <cell r="W340">
            <v>64</v>
          </cell>
          <cell r="X340">
            <v>336</v>
          </cell>
          <cell r="Y340">
            <v>585.23099999999999</v>
          </cell>
          <cell r="Z340">
            <v>336</v>
          </cell>
          <cell r="AA340">
            <v>400</v>
          </cell>
          <cell r="AB340">
            <v>400</v>
          </cell>
          <cell r="AC340">
            <v>1425</v>
          </cell>
          <cell r="AD340">
            <v>0</v>
          </cell>
          <cell r="AE340">
            <v>0</v>
          </cell>
        </row>
        <row r="341">
          <cell r="C341" t="str">
            <v>612589</v>
          </cell>
          <cell r="D341" t="str">
            <v>Müştəcəbov Üzeyir Əlisahib</v>
          </cell>
          <cell r="E341">
            <v>0</v>
          </cell>
          <cell r="F341">
            <v>0</v>
          </cell>
          <cell r="G341">
            <v>0</v>
          </cell>
          <cell r="H341">
            <v>0</v>
          </cell>
          <cell r="I341">
            <v>0</v>
          </cell>
          <cell r="J341">
            <v>0</v>
          </cell>
          <cell r="K341">
            <v>0</v>
          </cell>
          <cell r="L341">
            <v>0</v>
          </cell>
          <cell r="M341">
            <v>0</v>
          </cell>
          <cell r="N341">
            <v>0</v>
          </cell>
          <cell r="O341">
            <v>0</v>
          </cell>
          <cell r="P341">
            <v>0</v>
          </cell>
          <cell r="Q341">
            <v>0</v>
          </cell>
          <cell r="R341">
            <v>0</v>
          </cell>
          <cell r="S341">
            <v>0</v>
          </cell>
          <cell r="T341">
            <v>0</v>
          </cell>
          <cell r="U341">
            <v>0</v>
          </cell>
          <cell r="V341">
            <v>0</v>
          </cell>
          <cell r="W341">
            <v>0</v>
          </cell>
          <cell r="X341">
            <v>456</v>
          </cell>
          <cell r="Y341">
            <v>0</v>
          </cell>
          <cell r="Z341">
            <v>700</v>
          </cell>
          <cell r="AA341">
            <v>700</v>
          </cell>
          <cell r="AB341">
            <v>700</v>
          </cell>
          <cell r="AC341">
            <v>1789</v>
          </cell>
          <cell r="AD341">
            <v>0</v>
          </cell>
          <cell r="AE341">
            <v>0</v>
          </cell>
        </row>
        <row r="342">
          <cell r="C342" t="str">
            <v>037648</v>
          </cell>
          <cell r="D342" t="str">
            <v xml:space="preserve">Əhmədov Rauf Çingiz oğlu
</v>
          </cell>
          <cell r="E342">
            <v>0</v>
          </cell>
          <cell r="F342">
            <v>0</v>
          </cell>
          <cell r="G342">
            <v>0</v>
          </cell>
          <cell r="H342">
            <v>0</v>
          </cell>
          <cell r="I342">
            <v>0</v>
          </cell>
          <cell r="J342">
            <v>0</v>
          </cell>
          <cell r="K342">
            <v>0</v>
          </cell>
          <cell r="L342">
            <v>0</v>
          </cell>
          <cell r="M342">
            <v>0</v>
          </cell>
          <cell r="N342">
            <v>0</v>
          </cell>
          <cell r="O342">
            <v>0</v>
          </cell>
          <cell r="P342">
            <v>0</v>
          </cell>
          <cell r="Q342">
            <v>0</v>
          </cell>
          <cell r="R342">
            <v>0</v>
          </cell>
          <cell r="S342">
            <v>0</v>
          </cell>
          <cell r="T342">
            <v>0</v>
          </cell>
          <cell r="U342">
            <v>0</v>
          </cell>
          <cell r="V342">
            <v>0</v>
          </cell>
          <cell r="W342">
            <v>0</v>
          </cell>
          <cell r="X342">
            <v>456</v>
          </cell>
          <cell r="Y342">
            <v>0</v>
          </cell>
          <cell r="Z342">
            <v>456</v>
          </cell>
          <cell r="AA342">
            <v>456</v>
          </cell>
          <cell r="AB342">
            <v>456</v>
          </cell>
          <cell r="AC342">
            <v>1789</v>
          </cell>
          <cell r="AD342">
            <v>0</v>
          </cell>
          <cell r="AE342">
            <v>0</v>
          </cell>
        </row>
        <row r="343">
          <cell r="C343">
            <v>0</v>
          </cell>
          <cell r="D343" t="str">
            <v>Cabbarli Amil Adil</v>
          </cell>
          <cell r="E343">
            <v>8</v>
          </cell>
          <cell r="F343">
            <v>17500</v>
          </cell>
          <cell r="G343">
            <v>8</v>
          </cell>
          <cell r="H343">
            <v>17500</v>
          </cell>
          <cell r="I343">
            <v>0</v>
          </cell>
          <cell r="J343">
            <v>17500</v>
          </cell>
          <cell r="K343">
            <v>10717.042000000001</v>
          </cell>
          <cell r="L343">
            <v>11537.529</v>
          </cell>
          <cell r="M343">
            <v>820.48699999999917</v>
          </cell>
          <cell r="N343">
            <v>0</v>
          </cell>
          <cell r="O343">
            <v>80</v>
          </cell>
          <cell r="P343">
            <v>8</v>
          </cell>
          <cell r="Q343">
            <v>0</v>
          </cell>
          <cell r="R343">
            <v>0</v>
          </cell>
          <cell r="S343">
            <v>2.2153148999999979</v>
          </cell>
          <cell r="T343">
            <v>2.2153148999999979</v>
          </cell>
          <cell r="U343">
            <v>90.215314899999996</v>
          </cell>
          <cell r="V343">
            <v>0</v>
          </cell>
          <cell r="W343">
            <v>90.215314899999996</v>
          </cell>
          <cell r="X343" t="b">
            <v>0</v>
          </cell>
          <cell r="Y343">
            <v>218.74999999999997</v>
          </cell>
          <cell r="Z343">
            <v>0</v>
          </cell>
          <cell r="AA343">
            <v>90.215314899999996</v>
          </cell>
          <cell r="AB343">
            <v>90.215314899999996</v>
          </cell>
          <cell r="AC343" t="b">
            <v>0</v>
          </cell>
          <cell r="AD343">
            <v>90.215314899999996</v>
          </cell>
          <cell r="AE343">
            <v>90.215314899999996</v>
          </cell>
        </row>
        <row r="344">
          <cell r="C344">
            <v>0</v>
          </cell>
          <cell r="D344">
            <v>0</v>
          </cell>
          <cell r="E344">
            <v>0</v>
          </cell>
          <cell r="F344">
            <v>0</v>
          </cell>
          <cell r="G344">
            <v>0</v>
          </cell>
          <cell r="H344">
            <v>0</v>
          </cell>
          <cell r="I344">
            <v>0</v>
          </cell>
          <cell r="J344">
            <v>0</v>
          </cell>
          <cell r="K344">
            <v>0</v>
          </cell>
          <cell r="L344">
            <v>0</v>
          </cell>
          <cell r="M344">
            <v>0</v>
          </cell>
          <cell r="N344">
            <v>0</v>
          </cell>
          <cell r="O344">
            <v>0</v>
          </cell>
          <cell r="P344">
            <v>0</v>
          </cell>
          <cell r="Q344">
            <v>0</v>
          </cell>
          <cell r="R344">
            <v>0</v>
          </cell>
          <cell r="S344">
            <v>0</v>
          </cell>
          <cell r="T344">
            <v>0</v>
          </cell>
          <cell r="U344">
            <v>0</v>
          </cell>
          <cell r="V344">
            <v>0</v>
          </cell>
          <cell r="W344">
            <v>0</v>
          </cell>
          <cell r="X344">
            <v>0</v>
          </cell>
          <cell r="Y344">
            <v>0</v>
          </cell>
          <cell r="Z344">
            <v>0</v>
          </cell>
          <cell r="AA344">
            <v>0</v>
          </cell>
          <cell r="AB344">
            <v>0</v>
          </cell>
          <cell r="AC344">
            <v>0</v>
          </cell>
          <cell r="AD344">
            <v>0</v>
          </cell>
          <cell r="AE344">
            <v>0</v>
          </cell>
        </row>
        <row r="345">
          <cell r="C345">
            <v>0</v>
          </cell>
          <cell r="D345">
            <v>14</v>
          </cell>
          <cell r="E345">
            <v>0</v>
          </cell>
          <cell r="F345">
            <v>0</v>
          </cell>
          <cell r="G345">
            <v>0</v>
          </cell>
          <cell r="H345">
            <v>0</v>
          </cell>
          <cell r="I345">
            <v>0</v>
          </cell>
          <cell r="J345">
            <v>0</v>
          </cell>
          <cell r="K345">
            <v>0</v>
          </cell>
          <cell r="L345">
            <v>0</v>
          </cell>
          <cell r="M345">
            <v>0</v>
          </cell>
          <cell r="N345">
            <v>0</v>
          </cell>
          <cell r="O345">
            <v>0</v>
          </cell>
          <cell r="P345">
            <v>0</v>
          </cell>
          <cell r="Q345">
            <v>0</v>
          </cell>
          <cell r="R345">
            <v>0</v>
          </cell>
          <cell r="S345">
            <v>0</v>
          </cell>
          <cell r="T345">
            <v>0</v>
          </cell>
          <cell r="U345">
            <v>0</v>
          </cell>
          <cell r="V345">
            <v>0</v>
          </cell>
          <cell r="W345">
            <v>0</v>
          </cell>
          <cell r="X345">
            <v>0</v>
          </cell>
          <cell r="Y345">
            <v>0</v>
          </cell>
          <cell r="Z345">
            <v>0</v>
          </cell>
          <cell r="AA345">
            <v>0</v>
          </cell>
          <cell r="AB345">
            <v>0</v>
          </cell>
          <cell r="AC345">
            <v>0</v>
          </cell>
          <cell r="AD345">
            <v>0</v>
          </cell>
          <cell r="AE345">
            <v>0</v>
          </cell>
        </row>
        <row r="346">
          <cell r="C346" t="str">
            <v>433465</v>
          </cell>
          <cell r="D346" t="str">
            <v>Cabbarli Amil Adil</v>
          </cell>
          <cell r="E346">
            <v>8.4285714285714288</v>
          </cell>
          <cell r="F346">
            <v>26242.857142857141</v>
          </cell>
          <cell r="G346">
            <v>789</v>
          </cell>
          <cell r="H346">
            <v>1957434.6500000001</v>
          </cell>
          <cell r="I346">
            <v>1752516.6</v>
          </cell>
          <cell r="J346">
            <v>204918.05000000005</v>
          </cell>
          <cell r="K346">
            <v>12097.462000000001</v>
          </cell>
          <cell r="L346">
            <v>13956.879000000001</v>
          </cell>
          <cell r="M346">
            <v>1859.4169999999995</v>
          </cell>
          <cell r="N346">
            <v>0</v>
          </cell>
          <cell r="O346">
            <v>44.285714285714292</v>
          </cell>
          <cell r="P346">
            <v>157.80000000000001</v>
          </cell>
          <cell r="Q346">
            <v>1130.2042550000001</v>
          </cell>
          <cell r="R346">
            <v>204.91805000000005</v>
          </cell>
          <cell r="S346">
            <v>2.231300399999999</v>
          </cell>
          <cell r="T346">
            <v>2.231300399999999</v>
          </cell>
          <cell r="U346">
            <v>1539.4393196857145</v>
          </cell>
          <cell r="V346">
            <v>0</v>
          </cell>
          <cell r="W346">
            <v>1539.4393196857145</v>
          </cell>
          <cell r="X346">
            <v>818</v>
          </cell>
          <cell r="Y346">
            <v>14347.817270099995</v>
          </cell>
          <cell r="Z346">
            <v>1405</v>
          </cell>
          <cell r="AA346">
            <v>2357.4393196857145</v>
          </cell>
          <cell r="AB346">
            <v>2357.4393196857145</v>
          </cell>
          <cell r="AC346">
            <v>3112</v>
          </cell>
          <cell r="AD346">
            <v>0</v>
          </cell>
          <cell r="AE346">
            <v>0</v>
          </cell>
        </row>
        <row r="347">
          <cell r="C347">
            <v>0</v>
          </cell>
          <cell r="D347">
            <v>0</v>
          </cell>
          <cell r="E347">
            <v>0</v>
          </cell>
          <cell r="F347">
            <v>0</v>
          </cell>
          <cell r="G347">
            <v>0</v>
          </cell>
          <cell r="H347">
            <v>0</v>
          </cell>
          <cell r="I347">
            <v>0</v>
          </cell>
          <cell r="J347">
            <v>0</v>
          </cell>
          <cell r="K347">
            <v>0</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row>
        <row r="348">
          <cell r="C348">
            <v>0</v>
          </cell>
          <cell r="D348">
            <v>0</v>
          </cell>
          <cell r="E348">
            <v>0</v>
          </cell>
          <cell r="F348">
            <v>0</v>
          </cell>
          <cell r="G348">
            <v>0</v>
          </cell>
          <cell r="H348">
            <v>0</v>
          </cell>
          <cell r="I348">
            <v>0</v>
          </cell>
          <cell r="J348">
            <v>0</v>
          </cell>
          <cell r="K348">
            <v>0</v>
          </cell>
          <cell r="L348">
            <v>0</v>
          </cell>
          <cell r="M348">
            <v>0</v>
          </cell>
          <cell r="N348">
            <v>0</v>
          </cell>
          <cell r="O348">
            <v>0</v>
          </cell>
          <cell r="P348">
            <v>0</v>
          </cell>
          <cell r="Q348">
            <v>0</v>
          </cell>
          <cell r="R348">
            <v>0</v>
          </cell>
          <cell r="S348">
            <v>0</v>
          </cell>
          <cell r="T348">
            <v>0</v>
          </cell>
          <cell r="U348">
            <v>0</v>
          </cell>
          <cell r="V348">
            <v>0</v>
          </cell>
          <cell r="W348">
            <v>0</v>
          </cell>
          <cell r="X348">
            <v>0</v>
          </cell>
          <cell r="Y348">
            <v>0</v>
          </cell>
          <cell r="Z348">
            <v>0</v>
          </cell>
          <cell r="AA348">
            <v>0</v>
          </cell>
          <cell r="AB348">
            <v>0</v>
          </cell>
          <cell r="AC348">
            <v>0</v>
          </cell>
          <cell r="AD348">
            <v>0</v>
          </cell>
          <cell r="AE348">
            <v>0</v>
          </cell>
        </row>
        <row r="349">
          <cell r="C349" t="str">
            <v>CIF</v>
          </cell>
          <cell r="D349" t="str">
            <v>Mütəxəssis</v>
          </cell>
          <cell r="E349" t="str">
            <v>Say cari ay</v>
          </cell>
          <cell r="F349" t="str">
            <v>Məbləğ cari ay</v>
          </cell>
          <cell r="G349" t="str">
            <v>Say portfel</v>
          </cell>
          <cell r="H349" t="str">
            <v>Yeni portfel</v>
          </cell>
          <cell r="I349">
            <v>0</v>
          </cell>
          <cell r="J349">
            <v>0</v>
          </cell>
          <cell r="K349" t="str">
            <v>Köhnə portfel</v>
          </cell>
          <cell r="L349">
            <v>0</v>
          </cell>
          <cell r="M349">
            <v>0</v>
          </cell>
          <cell r="N349" t="str">
            <v>PAR</v>
          </cell>
          <cell r="O349" t="str">
            <v>Bonus</v>
          </cell>
          <cell r="P349">
            <v>0</v>
          </cell>
          <cell r="Q349">
            <v>0</v>
          </cell>
          <cell r="R349">
            <v>0</v>
          </cell>
          <cell r="S349">
            <v>0</v>
          </cell>
          <cell r="T349">
            <v>0</v>
          </cell>
          <cell r="U349">
            <v>0</v>
          </cell>
          <cell r="V349">
            <v>0</v>
          </cell>
          <cell r="W349" t="str">
            <v>Net bonus</v>
          </cell>
          <cell r="X349" t="str">
            <v>Baza</v>
          </cell>
          <cell r="Y349" t="str">
            <v>Portfelin gəliri</v>
          </cell>
          <cell r="Z349" t="str">
            <v>Fakt</v>
          </cell>
          <cell r="AA349" t="str">
            <v>Təklif</v>
          </cell>
          <cell r="AB349">
            <v>0</v>
          </cell>
          <cell r="AC349" t="str">
            <v>Max limit</v>
          </cell>
          <cell r="AD349" t="str">
            <v>Hesablanmış salary</v>
          </cell>
          <cell r="AE349" t="str">
            <v>Salary-end</v>
          </cell>
        </row>
        <row r="350">
          <cell r="C350">
            <v>0</v>
          </cell>
          <cell r="D350">
            <v>0</v>
          </cell>
          <cell r="E350">
            <v>0</v>
          </cell>
          <cell r="F350">
            <v>0</v>
          </cell>
          <cell r="G350">
            <v>0</v>
          </cell>
          <cell r="H350" t="str">
            <v>Cari ay portfel</v>
          </cell>
          <cell r="I350" t="str">
            <v>Son ay portfel</v>
          </cell>
          <cell r="J350" t="str">
            <v>Artım portfel</v>
          </cell>
          <cell r="K350" t="str">
            <v>Cari ay portfel</v>
          </cell>
          <cell r="L350" t="str">
            <v>Son ay portfel</v>
          </cell>
          <cell r="M350" t="str">
            <v>Azalma portfel</v>
          </cell>
          <cell r="N350">
            <v>0</v>
          </cell>
          <cell r="O350" t="str">
            <v>Say cari ay</v>
          </cell>
          <cell r="P350" t="str">
            <v>Say portfel</v>
          </cell>
          <cell r="Q350" t="str">
            <v>Cari yeni portfel</v>
          </cell>
          <cell r="R350" t="str">
            <v>Artım yeni portfel</v>
          </cell>
          <cell r="S350" t="str">
            <v>Artım köhnə portfel</v>
          </cell>
          <cell r="T350">
            <v>0</v>
          </cell>
          <cell r="U350" t="str">
            <v>Ümumi bonus</v>
          </cell>
          <cell r="V350" t="str">
            <v>Cərimə</v>
          </cell>
          <cell r="W350">
            <v>0</v>
          </cell>
          <cell r="X350">
            <v>0</v>
          </cell>
          <cell r="Y350">
            <v>0</v>
          </cell>
          <cell r="Z350">
            <v>0</v>
          </cell>
          <cell r="AA350" t="str">
            <v>gəlir&gt;fakt/ bonus</v>
          </cell>
          <cell r="AB350" t="str">
            <v>gəlir&gt;fakt və bonus/bonus</v>
          </cell>
          <cell r="AC350">
            <v>0</v>
          </cell>
          <cell r="AD350">
            <v>0</v>
          </cell>
          <cell r="AE350" t="str">
            <v>Max limit/fakt/salary</v>
          </cell>
        </row>
        <row r="351">
          <cell r="C351" t="str">
            <v>167345</v>
          </cell>
          <cell r="D351" t="str">
            <v>Huseynov Amil Alim</v>
          </cell>
          <cell r="E351">
            <v>0</v>
          </cell>
          <cell r="F351">
            <v>0</v>
          </cell>
          <cell r="G351">
            <v>0</v>
          </cell>
          <cell r="H351">
            <v>0</v>
          </cell>
          <cell r="I351">
            <v>0</v>
          </cell>
          <cell r="J351">
            <v>0</v>
          </cell>
          <cell r="K351">
            <v>384.06</v>
          </cell>
          <cell r="L351">
            <v>569.46</v>
          </cell>
          <cell r="M351">
            <v>185.40000000000003</v>
          </cell>
          <cell r="N351">
            <v>0</v>
          </cell>
          <cell r="O351">
            <v>0</v>
          </cell>
          <cell r="P351">
            <v>0</v>
          </cell>
          <cell r="Q351">
            <v>0</v>
          </cell>
          <cell r="R351">
            <v>0</v>
          </cell>
          <cell r="S351">
            <v>0.50058000000000014</v>
          </cell>
          <cell r="T351">
            <v>0.50058000000000014</v>
          </cell>
          <cell r="U351">
            <v>0.50058000000000014</v>
          </cell>
          <cell r="V351">
            <v>0</v>
          </cell>
          <cell r="W351">
            <v>0.50058000000000014</v>
          </cell>
          <cell r="X351">
            <v>577</v>
          </cell>
          <cell r="Y351">
            <v>0</v>
          </cell>
          <cell r="Z351">
            <v>840</v>
          </cell>
          <cell r="AA351">
            <v>840</v>
          </cell>
          <cell r="AB351">
            <v>840</v>
          </cell>
          <cell r="AC351">
            <v>2152</v>
          </cell>
          <cell r="AD351">
            <v>840</v>
          </cell>
          <cell r="AE351">
            <v>840</v>
          </cell>
        </row>
        <row r="352">
          <cell r="C352" t="str">
            <v>552697</v>
          </cell>
          <cell r="D352" t="str">
            <v>Ibisov Samxal Cabrayil</v>
          </cell>
          <cell r="E352">
            <v>21</v>
          </cell>
          <cell r="F352">
            <v>54650</v>
          </cell>
          <cell r="G352">
            <v>189</v>
          </cell>
          <cell r="H352">
            <v>373640.5999999998</v>
          </cell>
          <cell r="I352">
            <v>358965.82999999996</v>
          </cell>
          <cell r="J352">
            <v>14674.769999999844</v>
          </cell>
          <cell r="K352">
            <v>3168.69</v>
          </cell>
          <cell r="L352">
            <v>3855.5</v>
          </cell>
          <cell r="M352">
            <v>686.81</v>
          </cell>
          <cell r="N352">
            <v>0</v>
          </cell>
          <cell r="O352">
            <v>330</v>
          </cell>
          <cell r="P352">
            <v>189</v>
          </cell>
          <cell r="Q352">
            <v>221.54841999999985</v>
          </cell>
          <cell r="R352">
            <v>22.012154999999765</v>
          </cell>
          <cell r="S352">
            <v>1.854387</v>
          </cell>
          <cell r="T352">
            <v>1.854387</v>
          </cell>
          <cell r="U352">
            <v>764.4149619999996</v>
          </cell>
          <cell r="V352">
            <v>0</v>
          </cell>
          <cell r="W352">
            <v>764.4149619999996</v>
          </cell>
          <cell r="X352">
            <v>456</v>
          </cell>
          <cell r="Y352">
            <v>4670.507499999997</v>
          </cell>
          <cell r="Z352">
            <v>500</v>
          </cell>
          <cell r="AA352">
            <v>1220.4149619999996</v>
          </cell>
          <cell r="AB352">
            <v>1220.4149619999996</v>
          </cell>
          <cell r="AC352">
            <v>1789</v>
          </cell>
          <cell r="AD352">
            <v>1220.4149619999996</v>
          </cell>
          <cell r="AE352">
            <v>1220.4149619999996</v>
          </cell>
        </row>
        <row r="353">
          <cell r="C353" t="str">
            <v>554870</v>
          </cell>
          <cell r="D353" t="str">
            <v>Manafov Rauf Zulfugar</v>
          </cell>
          <cell r="E353">
            <v>20</v>
          </cell>
          <cell r="F353">
            <v>38500</v>
          </cell>
          <cell r="G353">
            <v>205</v>
          </cell>
          <cell r="H353">
            <v>365036.71</v>
          </cell>
          <cell r="I353">
            <v>365015.62000000011</v>
          </cell>
          <cell r="J353">
            <v>21.089999999909196</v>
          </cell>
          <cell r="K353">
            <v>0</v>
          </cell>
          <cell r="L353">
            <v>0</v>
          </cell>
          <cell r="M353">
            <v>0</v>
          </cell>
          <cell r="N353">
            <v>0</v>
          </cell>
          <cell r="O353">
            <v>300</v>
          </cell>
          <cell r="P353">
            <v>205</v>
          </cell>
          <cell r="Q353">
            <v>215.52569700000001</v>
          </cell>
          <cell r="R353">
            <v>3.1634999999863793E-2</v>
          </cell>
          <cell r="S353">
            <v>0</v>
          </cell>
          <cell r="T353">
            <v>0</v>
          </cell>
          <cell r="U353">
            <v>720.55733199999986</v>
          </cell>
          <cell r="V353">
            <v>0</v>
          </cell>
          <cell r="W353">
            <v>720.55733199999986</v>
          </cell>
          <cell r="X353">
            <v>456</v>
          </cell>
          <cell r="Y353">
            <v>4562.9588750000003</v>
          </cell>
          <cell r="Z353">
            <v>500</v>
          </cell>
          <cell r="AA353">
            <v>1176.5573319999999</v>
          </cell>
          <cell r="AB353">
            <v>1176.5573319999999</v>
          </cell>
          <cell r="AC353">
            <v>1789</v>
          </cell>
          <cell r="AD353">
            <v>1176.5573319999999</v>
          </cell>
          <cell r="AE353">
            <v>1176.5573319999999</v>
          </cell>
        </row>
        <row r="354">
          <cell r="C354" t="str">
            <v>444735</v>
          </cell>
          <cell r="D354" t="str">
            <v>Hasanov Elbrus Hacirza</v>
          </cell>
          <cell r="E354">
            <v>18</v>
          </cell>
          <cell r="F354">
            <v>71500</v>
          </cell>
          <cell r="G354">
            <v>155</v>
          </cell>
          <cell r="H354">
            <v>416762.09000000032</v>
          </cell>
          <cell r="I354">
            <v>370188.13</v>
          </cell>
          <cell r="J354">
            <v>46573.960000000312</v>
          </cell>
          <cell r="K354">
            <v>0</v>
          </cell>
          <cell r="L354">
            <v>0</v>
          </cell>
          <cell r="M354">
            <v>0</v>
          </cell>
          <cell r="N354">
            <v>0</v>
          </cell>
          <cell r="O354">
            <v>260</v>
          </cell>
          <cell r="P354">
            <v>155</v>
          </cell>
          <cell r="Q354">
            <v>251.73346300000023</v>
          </cell>
          <cell r="R354">
            <v>69.860940000000468</v>
          </cell>
          <cell r="S354">
            <v>0</v>
          </cell>
          <cell r="T354">
            <v>0</v>
          </cell>
          <cell r="U354">
            <v>736.59440300000074</v>
          </cell>
          <cell r="V354">
            <v>0</v>
          </cell>
          <cell r="W354">
            <v>736.59440300000074</v>
          </cell>
          <cell r="X354">
            <v>697</v>
          </cell>
          <cell r="Y354">
            <v>5209.526125000004</v>
          </cell>
          <cell r="Z354">
            <v>697</v>
          </cell>
          <cell r="AA354">
            <v>1433.5944030000007</v>
          </cell>
          <cell r="AB354">
            <v>1433.5944030000007</v>
          </cell>
          <cell r="AC354">
            <v>2552</v>
          </cell>
          <cell r="AD354">
            <v>1433.5944030000007</v>
          </cell>
          <cell r="AE354">
            <v>1433.5944030000007</v>
          </cell>
        </row>
        <row r="355">
          <cell r="C355">
            <v>570272</v>
          </cell>
          <cell r="D355" t="str">
            <v>Bahramli Nasif Mirxaliq</v>
          </cell>
          <cell r="E355">
            <v>30</v>
          </cell>
          <cell r="F355">
            <v>95400</v>
          </cell>
          <cell r="G355">
            <v>192</v>
          </cell>
          <cell r="H355">
            <v>546742.17000000027</v>
          </cell>
          <cell r="I355">
            <v>480646.17000000027</v>
          </cell>
          <cell r="J355">
            <v>66096</v>
          </cell>
          <cell r="K355">
            <v>0</v>
          </cell>
          <cell r="L355">
            <v>0</v>
          </cell>
          <cell r="M355">
            <v>0</v>
          </cell>
          <cell r="N355">
            <v>0</v>
          </cell>
          <cell r="O355">
            <v>600</v>
          </cell>
          <cell r="P355">
            <v>192</v>
          </cell>
          <cell r="Q355">
            <v>356.74217000000027</v>
          </cell>
          <cell r="R355">
            <v>165.24</v>
          </cell>
          <cell r="S355">
            <v>0</v>
          </cell>
          <cell r="T355">
            <v>0</v>
          </cell>
          <cell r="U355">
            <v>1313.9821700000002</v>
          </cell>
          <cell r="V355">
            <v>0</v>
          </cell>
          <cell r="W355">
            <v>1313.9821700000002</v>
          </cell>
          <cell r="X355">
            <v>577</v>
          </cell>
          <cell r="Y355">
            <v>6834.2771250000033</v>
          </cell>
          <cell r="Z355">
            <v>1450</v>
          </cell>
          <cell r="AA355">
            <v>1890.9821700000002</v>
          </cell>
          <cell r="AB355">
            <v>1890.9821700000002</v>
          </cell>
          <cell r="AC355">
            <v>2152</v>
          </cell>
          <cell r="AD355">
            <v>1890.9821700000002</v>
          </cell>
          <cell r="AE355">
            <v>1890.9821700000002</v>
          </cell>
        </row>
        <row r="356">
          <cell r="C356" t="str">
            <v>567236</v>
          </cell>
          <cell r="D356" t="str">
            <v>Rustamov Asiman Habib</v>
          </cell>
          <cell r="E356">
            <v>22</v>
          </cell>
          <cell r="F356">
            <v>82000</v>
          </cell>
          <cell r="G356">
            <v>153</v>
          </cell>
          <cell r="H356">
            <v>412656.15000000008</v>
          </cell>
          <cell r="I356">
            <v>381551.09</v>
          </cell>
          <cell r="J356">
            <v>31105.060000000056</v>
          </cell>
          <cell r="K356">
            <v>0</v>
          </cell>
          <cell r="L356">
            <v>0</v>
          </cell>
          <cell r="M356">
            <v>0</v>
          </cell>
          <cell r="N356">
            <v>0</v>
          </cell>
          <cell r="O356">
            <v>360</v>
          </cell>
          <cell r="P356">
            <v>153</v>
          </cell>
          <cell r="Q356">
            <v>248.85930500000006</v>
          </cell>
          <cell r="R356">
            <v>46.657590000000084</v>
          </cell>
          <cell r="S356">
            <v>0</v>
          </cell>
          <cell r="T356">
            <v>0</v>
          </cell>
          <cell r="U356">
            <v>808.5168950000002</v>
          </cell>
          <cell r="V356">
            <v>0</v>
          </cell>
          <cell r="W356">
            <v>808.5168950000002</v>
          </cell>
          <cell r="X356">
            <v>456</v>
          </cell>
          <cell r="Y356">
            <v>5158.2018750000007</v>
          </cell>
          <cell r="Z356">
            <v>1205</v>
          </cell>
          <cell r="AA356">
            <v>1264.5168950000002</v>
          </cell>
          <cell r="AB356">
            <v>1264.5168950000002</v>
          </cell>
          <cell r="AC356">
            <v>1789</v>
          </cell>
          <cell r="AD356">
            <v>1264.5168950000002</v>
          </cell>
          <cell r="AE356">
            <v>1264.5168950000002</v>
          </cell>
        </row>
        <row r="357">
          <cell r="C357" t="str">
            <v>616868</v>
          </cell>
          <cell r="D357" t="str">
            <v>Mustafayev Rovsan Mehrali</v>
          </cell>
          <cell r="E357">
            <v>21</v>
          </cell>
          <cell r="F357">
            <v>43000</v>
          </cell>
          <cell r="G357">
            <v>133</v>
          </cell>
          <cell r="H357">
            <v>226504.38000000003</v>
          </cell>
          <cell r="I357">
            <v>201904.41000000006</v>
          </cell>
          <cell r="J357">
            <v>24599.969999999972</v>
          </cell>
          <cell r="K357">
            <v>0</v>
          </cell>
          <cell r="L357">
            <v>0</v>
          </cell>
          <cell r="M357">
            <v>0</v>
          </cell>
          <cell r="N357">
            <v>0</v>
          </cell>
          <cell r="O357">
            <v>330</v>
          </cell>
          <cell r="P357">
            <v>133</v>
          </cell>
          <cell r="Q357">
            <v>118.55306600000003</v>
          </cell>
          <cell r="R357">
            <v>36.899954999999956</v>
          </cell>
          <cell r="S357">
            <v>0</v>
          </cell>
          <cell r="T357">
            <v>0</v>
          </cell>
          <cell r="U357">
            <v>618.45302100000004</v>
          </cell>
          <cell r="V357">
            <v>0</v>
          </cell>
          <cell r="W357">
            <v>618.45302100000004</v>
          </cell>
          <cell r="X357">
            <v>577</v>
          </cell>
          <cell r="Y357">
            <v>2831.3047500000002</v>
          </cell>
          <cell r="Z357">
            <v>723</v>
          </cell>
          <cell r="AA357">
            <v>1195.453021</v>
          </cell>
          <cell r="AB357">
            <v>1195.453021</v>
          </cell>
          <cell r="AC357">
            <v>2152</v>
          </cell>
          <cell r="AD357">
            <v>1195.453021</v>
          </cell>
          <cell r="AE357">
            <v>1195.453021</v>
          </cell>
        </row>
        <row r="358">
          <cell r="C358">
            <v>0</v>
          </cell>
          <cell r="D358" t="str">
            <v>Qasimov Emin Muxtar</v>
          </cell>
          <cell r="E358">
            <v>0</v>
          </cell>
          <cell r="F358">
            <v>0</v>
          </cell>
          <cell r="G358">
            <v>10</v>
          </cell>
          <cell r="H358">
            <v>9356.369999999999</v>
          </cell>
          <cell r="I358">
            <v>12808.18</v>
          </cell>
          <cell r="J358">
            <v>-3451.8100000000013</v>
          </cell>
          <cell r="K358">
            <v>0</v>
          </cell>
          <cell r="L358">
            <v>0</v>
          </cell>
          <cell r="M358">
            <v>0</v>
          </cell>
          <cell r="N358">
            <v>0.191</v>
          </cell>
          <cell r="O358">
            <v>0</v>
          </cell>
          <cell r="P358">
            <v>10</v>
          </cell>
          <cell r="Q358">
            <v>0</v>
          </cell>
          <cell r="R358">
            <v>0</v>
          </cell>
          <cell r="S358">
            <v>0</v>
          </cell>
          <cell r="T358">
            <v>0</v>
          </cell>
          <cell r="U358">
            <v>10</v>
          </cell>
          <cell r="V358">
            <v>-10</v>
          </cell>
          <cell r="W358">
            <v>0</v>
          </cell>
          <cell r="X358" t="b">
            <v>0</v>
          </cell>
          <cell r="Y358">
            <v>116.95462499999998</v>
          </cell>
          <cell r="Z358">
            <v>0</v>
          </cell>
          <cell r="AA358">
            <v>0</v>
          </cell>
          <cell r="AB358">
            <v>0</v>
          </cell>
          <cell r="AC358">
            <v>0</v>
          </cell>
          <cell r="AD358">
            <v>0</v>
          </cell>
          <cell r="AE358">
            <v>0</v>
          </cell>
        </row>
        <row r="359">
          <cell r="C359">
            <v>0</v>
          </cell>
          <cell r="D359" t="str">
            <v>Ibrahimov Elnur Eminaga</v>
          </cell>
          <cell r="E359">
            <v>0</v>
          </cell>
          <cell r="F359">
            <v>0</v>
          </cell>
          <cell r="G359">
            <v>0</v>
          </cell>
          <cell r="H359">
            <v>0</v>
          </cell>
          <cell r="I359">
            <v>0</v>
          </cell>
          <cell r="J359">
            <v>0</v>
          </cell>
          <cell r="K359">
            <v>0</v>
          </cell>
          <cell r="L359">
            <v>0</v>
          </cell>
          <cell r="M359">
            <v>0</v>
          </cell>
          <cell r="N359">
            <v>0</v>
          </cell>
          <cell r="O359">
            <v>0</v>
          </cell>
          <cell r="P359">
            <v>0</v>
          </cell>
          <cell r="Q359">
            <v>0</v>
          </cell>
          <cell r="R359">
            <v>0</v>
          </cell>
          <cell r="S359">
            <v>0</v>
          </cell>
          <cell r="T359">
            <v>0</v>
          </cell>
          <cell r="U359">
            <v>0</v>
          </cell>
          <cell r="V359">
            <v>0</v>
          </cell>
          <cell r="W359">
            <v>0</v>
          </cell>
          <cell r="X359">
            <v>0</v>
          </cell>
          <cell r="Y359">
            <v>0</v>
          </cell>
          <cell r="Z359">
            <v>0</v>
          </cell>
          <cell r="AA359">
            <v>0</v>
          </cell>
          <cell r="AB359">
            <v>0</v>
          </cell>
          <cell r="AC359">
            <v>0</v>
          </cell>
          <cell r="AD359">
            <v>0</v>
          </cell>
          <cell r="AE359">
            <v>0</v>
          </cell>
        </row>
        <row r="360">
          <cell r="C360">
            <v>0</v>
          </cell>
          <cell r="D360" t="str">
            <v>Agacanov Emin Imanverdi</v>
          </cell>
          <cell r="E360">
            <v>0</v>
          </cell>
          <cell r="F360">
            <v>0</v>
          </cell>
          <cell r="G360">
            <v>0</v>
          </cell>
          <cell r="H360">
            <v>0</v>
          </cell>
          <cell r="I360">
            <v>0</v>
          </cell>
          <cell r="J360">
            <v>0</v>
          </cell>
          <cell r="K360">
            <v>0</v>
          </cell>
          <cell r="L360">
            <v>0</v>
          </cell>
          <cell r="M360">
            <v>0</v>
          </cell>
          <cell r="N360">
            <v>0</v>
          </cell>
          <cell r="O360">
            <v>0</v>
          </cell>
          <cell r="P360">
            <v>0</v>
          </cell>
          <cell r="Q360">
            <v>0</v>
          </cell>
          <cell r="R360">
            <v>0</v>
          </cell>
          <cell r="S360">
            <v>0</v>
          </cell>
          <cell r="T360">
            <v>0</v>
          </cell>
          <cell r="U360">
            <v>0</v>
          </cell>
          <cell r="V360">
            <v>0</v>
          </cell>
          <cell r="W360">
            <v>0</v>
          </cell>
          <cell r="X360" t="b">
            <v>0</v>
          </cell>
          <cell r="Y360">
            <v>0</v>
          </cell>
          <cell r="Z360">
            <v>0</v>
          </cell>
          <cell r="AA360">
            <v>0</v>
          </cell>
          <cell r="AB360">
            <v>0</v>
          </cell>
          <cell r="AC360" t="b">
            <v>0</v>
          </cell>
          <cell r="AD360">
            <v>0</v>
          </cell>
          <cell r="AE360">
            <v>0</v>
          </cell>
        </row>
        <row r="361">
          <cell r="C361">
            <v>0</v>
          </cell>
          <cell r="D361">
            <v>0</v>
          </cell>
          <cell r="E361">
            <v>0</v>
          </cell>
          <cell r="F361">
            <v>0</v>
          </cell>
          <cell r="G361">
            <v>0</v>
          </cell>
          <cell r="H361">
            <v>0</v>
          </cell>
          <cell r="I361">
            <v>0</v>
          </cell>
          <cell r="J361">
            <v>0</v>
          </cell>
          <cell r="K361">
            <v>0</v>
          </cell>
          <cell r="L361">
            <v>0</v>
          </cell>
          <cell r="M361">
            <v>0</v>
          </cell>
          <cell r="N361">
            <v>0</v>
          </cell>
          <cell r="O361">
            <v>0</v>
          </cell>
          <cell r="P361">
            <v>0</v>
          </cell>
          <cell r="Q361">
            <v>0</v>
          </cell>
          <cell r="R361">
            <v>0</v>
          </cell>
          <cell r="S361">
            <v>0</v>
          </cell>
          <cell r="T361">
            <v>0</v>
          </cell>
          <cell r="U361">
            <v>0</v>
          </cell>
          <cell r="V361">
            <v>0</v>
          </cell>
          <cell r="W361">
            <v>0</v>
          </cell>
          <cell r="X361">
            <v>0</v>
          </cell>
          <cell r="Y361">
            <v>0</v>
          </cell>
          <cell r="Z361">
            <v>0</v>
          </cell>
          <cell r="AA361">
            <v>0</v>
          </cell>
          <cell r="AB361">
            <v>0</v>
          </cell>
          <cell r="AC361">
            <v>0</v>
          </cell>
          <cell r="AD361">
            <v>0</v>
          </cell>
          <cell r="AE361">
            <v>0</v>
          </cell>
        </row>
        <row r="362">
          <cell r="C362">
            <v>0</v>
          </cell>
          <cell r="D362">
            <v>10</v>
          </cell>
          <cell r="E362">
            <v>0</v>
          </cell>
          <cell r="F362">
            <v>0</v>
          </cell>
          <cell r="G362">
            <v>0</v>
          </cell>
          <cell r="H362">
            <v>0</v>
          </cell>
          <cell r="I362">
            <v>0</v>
          </cell>
          <cell r="J362">
            <v>0</v>
          </cell>
          <cell r="K362">
            <v>0</v>
          </cell>
          <cell r="L362">
            <v>0</v>
          </cell>
          <cell r="M362">
            <v>0</v>
          </cell>
          <cell r="N362">
            <v>0</v>
          </cell>
          <cell r="O362">
            <v>0</v>
          </cell>
          <cell r="P362">
            <v>0</v>
          </cell>
          <cell r="Q362">
            <v>0</v>
          </cell>
          <cell r="R362">
            <v>0</v>
          </cell>
          <cell r="S362">
            <v>0</v>
          </cell>
          <cell r="T362">
            <v>0</v>
          </cell>
          <cell r="U362">
            <v>0</v>
          </cell>
          <cell r="V362">
            <v>0</v>
          </cell>
          <cell r="W362">
            <v>0</v>
          </cell>
          <cell r="X362">
            <v>0</v>
          </cell>
          <cell r="Y362">
            <v>0</v>
          </cell>
          <cell r="Z362">
            <v>0</v>
          </cell>
          <cell r="AA362">
            <v>0</v>
          </cell>
          <cell r="AB362">
            <v>0</v>
          </cell>
          <cell r="AC362">
            <v>0</v>
          </cell>
          <cell r="AD362">
            <v>0</v>
          </cell>
          <cell r="AE362">
            <v>0</v>
          </cell>
        </row>
        <row r="363">
          <cell r="C363" t="str">
            <v>620739</v>
          </cell>
          <cell r="D363" t="str">
            <v>Qasımov Emin Muxtar</v>
          </cell>
          <cell r="E363">
            <v>13.2</v>
          </cell>
          <cell r="F363">
            <v>38505</v>
          </cell>
          <cell r="G363">
            <v>1037</v>
          </cell>
          <cell r="H363">
            <v>2350698.4700000002</v>
          </cell>
          <cell r="I363">
            <v>2171079.4300000006</v>
          </cell>
          <cell r="J363">
            <v>179619.03999999957</v>
          </cell>
          <cell r="K363">
            <v>3552.75</v>
          </cell>
          <cell r="L363">
            <v>4424.96</v>
          </cell>
          <cell r="M363">
            <v>872.21</v>
          </cell>
          <cell r="N363">
            <v>1E-3</v>
          </cell>
          <cell r="O363">
            <v>92</v>
          </cell>
          <cell r="P363">
            <v>207.4</v>
          </cell>
          <cell r="Q363">
            <v>1405.4889290000001</v>
          </cell>
          <cell r="R363">
            <v>179.61903999999959</v>
          </cell>
          <cell r="S363">
            <v>1.0466519999999999</v>
          </cell>
          <cell r="T363">
            <v>1.0466519999999999</v>
          </cell>
          <cell r="U363">
            <v>1885.5546209999998</v>
          </cell>
          <cell r="V363">
            <v>-37.711092419999993</v>
          </cell>
          <cell r="W363">
            <v>1847.8435285799999</v>
          </cell>
          <cell r="X363">
            <v>818</v>
          </cell>
          <cell r="Y363">
            <v>20362.212092000005</v>
          </cell>
          <cell r="Z363">
            <v>1810</v>
          </cell>
          <cell r="AA363">
            <v>2665.8435285799997</v>
          </cell>
          <cell r="AB363">
            <v>2665.8435285799997</v>
          </cell>
          <cell r="AC363">
            <v>3112</v>
          </cell>
          <cell r="AD363">
            <v>0</v>
          </cell>
          <cell r="AE363">
            <v>0</v>
          </cell>
        </row>
        <row r="364">
          <cell r="C364">
            <v>0</v>
          </cell>
          <cell r="D364">
            <v>0</v>
          </cell>
          <cell r="E364">
            <v>0</v>
          </cell>
          <cell r="F364">
            <v>0</v>
          </cell>
          <cell r="G364">
            <v>0</v>
          </cell>
          <cell r="H364">
            <v>0</v>
          </cell>
          <cell r="I364">
            <v>0</v>
          </cell>
          <cell r="J364">
            <v>0</v>
          </cell>
          <cell r="K364">
            <v>0</v>
          </cell>
          <cell r="L364">
            <v>0</v>
          </cell>
          <cell r="M364">
            <v>0</v>
          </cell>
          <cell r="N364">
            <v>0</v>
          </cell>
          <cell r="O364">
            <v>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row>
        <row r="365">
          <cell r="C365">
            <v>0</v>
          </cell>
          <cell r="D365">
            <v>0</v>
          </cell>
          <cell r="E365">
            <v>0</v>
          </cell>
          <cell r="F365">
            <v>0</v>
          </cell>
          <cell r="G365">
            <v>0</v>
          </cell>
          <cell r="H365">
            <v>0</v>
          </cell>
          <cell r="I365">
            <v>0</v>
          </cell>
          <cell r="J365">
            <v>0</v>
          </cell>
          <cell r="K365">
            <v>0</v>
          </cell>
          <cell r="L365">
            <v>0</v>
          </cell>
          <cell r="M365">
            <v>0</v>
          </cell>
          <cell r="N365">
            <v>0</v>
          </cell>
          <cell r="O365">
            <v>0</v>
          </cell>
          <cell r="P365">
            <v>0</v>
          </cell>
          <cell r="Q365">
            <v>0</v>
          </cell>
          <cell r="R365">
            <v>0</v>
          </cell>
          <cell r="S365">
            <v>0</v>
          </cell>
          <cell r="T365">
            <v>0</v>
          </cell>
          <cell r="U365">
            <v>0</v>
          </cell>
          <cell r="V365">
            <v>0</v>
          </cell>
          <cell r="W365">
            <v>0</v>
          </cell>
          <cell r="X365">
            <v>0</v>
          </cell>
          <cell r="Y365">
            <v>0</v>
          </cell>
          <cell r="Z365">
            <v>0</v>
          </cell>
          <cell r="AA365">
            <v>0</v>
          </cell>
          <cell r="AB365">
            <v>0</v>
          </cell>
          <cell r="AC365">
            <v>0</v>
          </cell>
          <cell r="AD365">
            <v>0</v>
          </cell>
          <cell r="AE365">
            <v>0</v>
          </cell>
        </row>
        <row r="366">
          <cell r="C366" t="str">
            <v>CIF</v>
          </cell>
          <cell r="D366" t="str">
            <v>Mütəxəssis</v>
          </cell>
          <cell r="E366" t="str">
            <v>Say cari ay</v>
          </cell>
          <cell r="F366" t="str">
            <v>Məbləğ cari ay</v>
          </cell>
          <cell r="G366" t="str">
            <v>Say portfel</v>
          </cell>
          <cell r="H366" t="str">
            <v>Yeni portfel</v>
          </cell>
          <cell r="I366">
            <v>0</v>
          </cell>
          <cell r="J366">
            <v>0</v>
          </cell>
          <cell r="K366" t="str">
            <v>Köhnə portfel</v>
          </cell>
          <cell r="L366">
            <v>0</v>
          </cell>
          <cell r="M366">
            <v>0</v>
          </cell>
          <cell r="N366" t="str">
            <v>PAR</v>
          </cell>
          <cell r="O366" t="str">
            <v>Bonus</v>
          </cell>
          <cell r="P366">
            <v>0</v>
          </cell>
          <cell r="Q366">
            <v>0</v>
          </cell>
          <cell r="R366">
            <v>0</v>
          </cell>
          <cell r="S366">
            <v>0</v>
          </cell>
          <cell r="T366">
            <v>0</v>
          </cell>
          <cell r="U366">
            <v>0</v>
          </cell>
          <cell r="V366">
            <v>0</v>
          </cell>
          <cell r="W366" t="str">
            <v>Net bonus</v>
          </cell>
          <cell r="X366" t="str">
            <v>Baza</v>
          </cell>
          <cell r="Y366" t="str">
            <v>Portfelin gəliri</v>
          </cell>
          <cell r="Z366" t="str">
            <v>Fakt</v>
          </cell>
          <cell r="AA366" t="str">
            <v>Təklif</v>
          </cell>
          <cell r="AB366">
            <v>0</v>
          </cell>
          <cell r="AC366" t="str">
            <v>Max limit</v>
          </cell>
          <cell r="AD366" t="str">
            <v>Hesablanmış salary</v>
          </cell>
          <cell r="AE366" t="str">
            <v>Salary-end</v>
          </cell>
        </row>
        <row r="367">
          <cell r="C367">
            <v>0</v>
          </cell>
          <cell r="D367">
            <v>0</v>
          </cell>
          <cell r="E367">
            <v>0</v>
          </cell>
          <cell r="F367">
            <v>0</v>
          </cell>
          <cell r="G367">
            <v>0</v>
          </cell>
          <cell r="H367" t="str">
            <v>Cari ay portfel</v>
          </cell>
          <cell r="I367" t="str">
            <v>Son ay portfel</v>
          </cell>
          <cell r="J367" t="str">
            <v>Artım portfel</v>
          </cell>
          <cell r="K367" t="str">
            <v>Cari ay portfel</v>
          </cell>
          <cell r="L367" t="str">
            <v>Son ay portfel</v>
          </cell>
          <cell r="M367" t="str">
            <v>Azalma portfel</v>
          </cell>
          <cell r="N367">
            <v>0</v>
          </cell>
          <cell r="O367" t="str">
            <v>Say cari ay</v>
          </cell>
          <cell r="P367" t="str">
            <v>Say portfel</v>
          </cell>
          <cell r="Q367" t="str">
            <v>Cari yeni portfel</v>
          </cell>
          <cell r="R367" t="str">
            <v>Artım yeni portfel</v>
          </cell>
          <cell r="S367" t="str">
            <v>Artım köhnə portfel</v>
          </cell>
          <cell r="T367">
            <v>0</v>
          </cell>
          <cell r="U367" t="str">
            <v>Ümumi bonus</v>
          </cell>
          <cell r="V367" t="str">
            <v>Cərimə</v>
          </cell>
          <cell r="W367">
            <v>0</v>
          </cell>
          <cell r="X367">
            <v>0</v>
          </cell>
          <cell r="Y367">
            <v>0</v>
          </cell>
          <cell r="Z367">
            <v>0</v>
          </cell>
          <cell r="AA367" t="str">
            <v>gəlir&gt;fakt/ bonus</v>
          </cell>
          <cell r="AB367" t="str">
            <v>gəlir&gt;fakt və bonus/bonus</v>
          </cell>
          <cell r="AC367">
            <v>0</v>
          </cell>
          <cell r="AD367">
            <v>0</v>
          </cell>
          <cell r="AE367" t="str">
            <v>Max limit/fakt/salary</v>
          </cell>
        </row>
        <row r="368">
          <cell r="C368" t="str">
            <v>497187</v>
          </cell>
          <cell r="D368" t="str">
            <v>Nuruzada Alipasa Mastali</v>
          </cell>
          <cell r="E368">
            <v>20</v>
          </cell>
          <cell r="F368">
            <v>84700</v>
          </cell>
          <cell r="G368">
            <v>135</v>
          </cell>
          <cell r="H368">
            <v>452533.95000000007</v>
          </cell>
          <cell r="I368">
            <v>420805.09</v>
          </cell>
          <cell r="J368">
            <v>31728.860000000044</v>
          </cell>
          <cell r="K368">
            <v>4795.6149999999998</v>
          </cell>
          <cell r="L368">
            <v>5462.44</v>
          </cell>
          <cell r="M368">
            <v>666.82499999999982</v>
          </cell>
          <cell r="N368">
            <v>0</v>
          </cell>
          <cell r="O368">
            <v>300</v>
          </cell>
          <cell r="P368">
            <v>135</v>
          </cell>
          <cell r="Q368">
            <v>276.77376500000003</v>
          </cell>
          <cell r="R368">
            <v>47.593290000000067</v>
          </cell>
          <cell r="S368">
            <v>1.8004274999999996</v>
          </cell>
          <cell r="T368">
            <v>1.8004274999999996</v>
          </cell>
          <cell r="U368">
            <v>761.16748250000001</v>
          </cell>
          <cell r="V368">
            <v>0</v>
          </cell>
          <cell r="W368">
            <v>761.16748250000001</v>
          </cell>
          <cell r="X368">
            <v>577</v>
          </cell>
          <cell r="Y368">
            <v>5656.6743750000005</v>
          </cell>
          <cell r="Z368">
            <v>650</v>
          </cell>
          <cell r="AA368">
            <v>1338.1674825</v>
          </cell>
          <cell r="AB368">
            <v>1338.1674825</v>
          </cell>
          <cell r="AC368">
            <v>2152</v>
          </cell>
          <cell r="AD368">
            <v>1338.1674825</v>
          </cell>
          <cell r="AE368">
            <v>1338.1674825</v>
          </cell>
        </row>
        <row r="369">
          <cell r="C369" t="str">
            <v>479766</v>
          </cell>
          <cell r="D369" t="str">
            <v>Ibrahimov Ismayil Matlab</v>
          </cell>
          <cell r="E369">
            <v>13</v>
          </cell>
          <cell r="F369">
            <v>35800</v>
          </cell>
          <cell r="G369">
            <v>144</v>
          </cell>
          <cell r="H369">
            <v>263701.74000000005</v>
          </cell>
          <cell r="I369">
            <v>254924.73000000004</v>
          </cell>
          <cell r="J369">
            <v>8777.0100000000093</v>
          </cell>
          <cell r="K369">
            <v>4800</v>
          </cell>
          <cell r="L369">
            <v>4800</v>
          </cell>
          <cell r="M369">
            <v>0</v>
          </cell>
          <cell r="N369">
            <v>0</v>
          </cell>
          <cell r="O369">
            <v>160</v>
          </cell>
          <cell r="P369">
            <v>144</v>
          </cell>
          <cell r="Q369">
            <v>144.59121800000003</v>
          </cell>
          <cell r="R369">
            <v>13.165515000000013</v>
          </cell>
          <cell r="S369">
            <v>0</v>
          </cell>
          <cell r="T369">
            <v>0</v>
          </cell>
          <cell r="U369">
            <v>461.75673300000005</v>
          </cell>
          <cell r="V369">
            <v>0</v>
          </cell>
          <cell r="W369">
            <v>461.75673300000005</v>
          </cell>
          <cell r="X369">
            <v>456</v>
          </cell>
          <cell r="Y369">
            <v>3296.2717500000003</v>
          </cell>
          <cell r="Z369">
            <v>500</v>
          </cell>
          <cell r="AA369">
            <v>917.75673300000005</v>
          </cell>
          <cell r="AB369">
            <v>917.75673300000005</v>
          </cell>
          <cell r="AC369">
            <v>1789</v>
          </cell>
          <cell r="AD369">
            <v>917.75673300000005</v>
          </cell>
          <cell r="AE369">
            <v>917.75673300000005</v>
          </cell>
        </row>
        <row r="370">
          <cell r="C370" t="str">
            <v>197159</v>
          </cell>
          <cell r="D370" t="str">
            <v>Ahadov Natiq Nadir</v>
          </cell>
          <cell r="E370">
            <v>16</v>
          </cell>
          <cell r="F370">
            <v>34200</v>
          </cell>
          <cell r="G370">
            <v>116</v>
          </cell>
          <cell r="H370">
            <v>205505.79</v>
          </cell>
          <cell r="I370">
            <v>192167.99</v>
          </cell>
          <cell r="J370">
            <v>13337.800000000017</v>
          </cell>
          <cell r="K370">
            <v>3313.97</v>
          </cell>
          <cell r="L370">
            <v>3391.89</v>
          </cell>
          <cell r="M370">
            <v>77.920000000000073</v>
          </cell>
          <cell r="N370">
            <v>0</v>
          </cell>
          <cell r="O370">
            <v>220</v>
          </cell>
          <cell r="P370">
            <v>116</v>
          </cell>
          <cell r="Q370">
            <v>103.85405300000001</v>
          </cell>
          <cell r="R370">
            <v>20.006700000000027</v>
          </cell>
          <cell r="S370">
            <v>0.21038400000000021</v>
          </cell>
          <cell r="T370">
            <v>0.21038400000000021</v>
          </cell>
          <cell r="U370">
            <v>460.07113700000002</v>
          </cell>
          <cell r="V370">
            <v>0</v>
          </cell>
          <cell r="W370">
            <v>460.07113700000002</v>
          </cell>
          <cell r="X370">
            <v>456</v>
          </cell>
          <cell r="Y370">
            <v>2568.8223749999997</v>
          </cell>
          <cell r="Z370">
            <v>500</v>
          </cell>
          <cell r="AA370">
            <v>916.07113700000002</v>
          </cell>
          <cell r="AB370">
            <v>916.07113700000002</v>
          </cell>
          <cell r="AC370">
            <v>1789</v>
          </cell>
          <cell r="AD370">
            <v>916.07113700000002</v>
          </cell>
          <cell r="AE370">
            <v>916.07113700000002</v>
          </cell>
        </row>
        <row r="371">
          <cell r="C371" t="str">
            <v>558293</v>
          </cell>
          <cell r="D371" t="str">
            <v>Qarayev Taryel Qara</v>
          </cell>
          <cell r="E371">
            <v>10</v>
          </cell>
          <cell r="F371">
            <v>46500</v>
          </cell>
          <cell r="G371">
            <v>110</v>
          </cell>
          <cell r="H371">
            <v>285249.60000000009</v>
          </cell>
          <cell r="I371">
            <v>259982.69000000006</v>
          </cell>
          <cell r="J371">
            <v>25266.910000000033</v>
          </cell>
          <cell r="K371">
            <v>0</v>
          </cell>
          <cell r="L371">
            <v>0</v>
          </cell>
          <cell r="M371">
            <v>0</v>
          </cell>
          <cell r="N371">
            <v>0</v>
          </cell>
          <cell r="O371">
            <v>100</v>
          </cell>
          <cell r="P371">
            <v>110</v>
          </cell>
          <cell r="Q371">
            <v>159.67472000000006</v>
          </cell>
          <cell r="R371">
            <v>37.90036500000005</v>
          </cell>
          <cell r="S371">
            <v>0</v>
          </cell>
          <cell r="T371">
            <v>0</v>
          </cell>
          <cell r="U371">
            <v>407.57508500000017</v>
          </cell>
          <cell r="V371">
            <v>0</v>
          </cell>
          <cell r="W371">
            <v>407.57508500000017</v>
          </cell>
          <cell r="X371">
            <v>336</v>
          </cell>
          <cell r="Y371">
            <v>3565.6200000000008</v>
          </cell>
          <cell r="Z371">
            <v>400</v>
          </cell>
          <cell r="AA371">
            <v>743.57508500000017</v>
          </cell>
          <cell r="AB371">
            <v>743.57508500000017</v>
          </cell>
          <cell r="AC371">
            <v>1425</v>
          </cell>
          <cell r="AD371">
            <v>743.57508500000017</v>
          </cell>
          <cell r="AE371">
            <v>743.57508500000017</v>
          </cell>
        </row>
        <row r="372">
          <cell r="C372" t="str">
            <v>512603</v>
          </cell>
          <cell r="D372" t="str">
            <v>Mammadov Adis Humbat</v>
          </cell>
          <cell r="E372">
            <v>9</v>
          </cell>
          <cell r="F372">
            <v>31800</v>
          </cell>
          <cell r="G372">
            <v>106</v>
          </cell>
          <cell r="H372">
            <v>321632.08000000007</v>
          </cell>
          <cell r="I372">
            <v>313246.31000000006</v>
          </cell>
          <cell r="J372">
            <v>8385.7700000000186</v>
          </cell>
          <cell r="K372">
            <v>0</v>
          </cell>
          <cell r="L372">
            <v>0</v>
          </cell>
          <cell r="M372">
            <v>0</v>
          </cell>
          <cell r="N372">
            <v>0</v>
          </cell>
          <cell r="O372">
            <v>90</v>
          </cell>
          <cell r="P372">
            <v>106</v>
          </cell>
          <cell r="Q372">
            <v>185.14245600000004</v>
          </cell>
          <cell r="R372">
            <v>12.578655000000028</v>
          </cell>
          <cell r="S372">
            <v>0</v>
          </cell>
          <cell r="T372">
            <v>0</v>
          </cell>
          <cell r="U372">
            <v>393.72111100000006</v>
          </cell>
          <cell r="V372">
            <v>0</v>
          </cell>
          <cell r="W372">
            <v>393.72111100000006</v>
          </cell>
          <cell r="X372">
            <v>456</v>
          </cell>
          <cell r="Y372">
            <v>4020.4010000000007</v>
          </cell>
          <cell r="Z372">
            <v>500</v>
          </cell>
          <cell r="AA372">
            <v>849.72111100000006</v>
          </cell>
          <cell r="AB372">
            <v>849.72111100000006</v>
          </cell>
          <cell r="AC372">
            <v>1789</v>
          </cell>
          <cell r="AD372">
            <v>849.72111100000006</v>
          </cell>
          <cell r="AE372">
            <v>849.72111100000006</v>
          </cell>
        </row>
        <row r="373">
          <cell r="C373" t="str">
            <v>570642</v>
          </cell>
          <cell r="D373" t="str">
            <v>Mehdiyev Nicat Sarvar</v>
          </cell>
          <cell r="E373">
            <v>13</v>
          </cell>
          <cell r="F373">
            <v>64000</v>
          </cell>
          <cell r="G373">
            <v>117</v>
          </cell>
          <cell r="H373">
            <v>489688.22000000003</v>
          </cell>
          <cell r="I373">
            <v>463653.70999999996</v>
          </cell>
          <cell r="J373">
            <v>26034.510000000068</v>
          </cell>
          <cell r="K373">
            <v>0</v>
          </cell>
          <cell r="L373">
            <v>0</v>
          </cell>
          <cell r="M373">
            <v>0</v>
          </cell>
          <cell r="N373">
            <v>0</v>
          </cell>
          <cell r="O373">
            <v>160</v>
          </cell>
          <cell r="P373">
            <v>117</v>
          </cell>
          <cell r="Q373">
            <v>302.78175399999998</v>
          </cell>
          <cell r="R373">
            <v>39.051765000000103</v>
          </cell>
          <cell r="S373">
            <v>0</v>
          </cell>
          <cell r="T373">
            <v>0</v>
          </cell>
          <cell r="U373">
            <v>618.83351900000002</v>
          </cell>
          <cell r="V373">
            <v>0</v>
          </cell>
          <cell r="W373">
            <v>618.83351900000002</v>
          </cell>
          <cell r="X373">
            <v>456</v>
          </cell>
          <cell r="Y373">
            <v>6121.10275</v>
          </cell>
          <cell r="Z373">
            <v>500</v>
          </cell>
          <cell r="AA373">
            <v>1074.833519</v>
          </cell>
          <cell r="AB373">
            <v>1074.833519</v>
          </cell>
          <cell r="AC373">
            <v>1789</v>
          </cell>
          <cell r="AD373">
            <v>1074.833519</v>
          </cell>
          <cell r="AE373">
            <v>1074.833519</v>
          </cell>
        </row>
        <row r="374">
          <cell r="C374" t="str">
            <v>594331</v>
          </cell>
          <cell r="D374" t="str">
            <v>Ahmadli Alim Alyar</v>
          </cell>
          <cell r="E374">
            <v>18</v>
          </cell>
          <cell r="F374">
            <v>44300</v>
          </cell>
          <cell r="G374">
            <v>119</v>
          </cell>
          <cell r="H374">
            <v>211467.71000000005</v>
          </cell>
          <cell r="I374">
            <v>186205.91000000006</v>
          </cell>
          <cell r="J374">
            <v>25261.799999999988</v>
          </cell>
          <cell r="K374">
            <v>0</v>
          </cell>
          <cell r="L374">
            <v>0</v>
          </cell>
          <cell r="M374">
            <v>0</v>
          </cell>
          <cell r="N374">
            <v>0</v>
          </cell>
          <cell r="O374">
            <v>260</v>
          </cell>
          <cell r="P374">
            <v>119</v>
          </cell>
          <cell r="Q374">
            <v>108.02739700000004</v>
          </cell>
          <cell r="R374">
            <v>37.892699999999984</v>
          </cell>
          <cell r="S374">
            <v>0</v>
          </cell>
          <cell r="T374">
            <v>0</v>
          </cell>
          <cell r="U374">
            <v>524.92009700000006</v>
          </cell>
          <cell r="V374">
            <v>0</v>
          </cell>
          <cell r="W374">
            <v>524.92009700000006</v>
          </cell>
          <cell r="X374">
            <v>336</v>
          </cell>
          <cell r="Y374">
            <v>2643.3463750000005</v>
          </cell>
          <cell r="Z374">
            <v>336</v>
          </cell>
          <cell r="AA374">
            <v>860.92009700000006</v>
          </cell>
          <cell r="AB374">
            <v>860.92009700000006</v>
          </cell>
          <cell r="AC374">
            <v>1425</v>
          </cell>
          <cell r="AD374">
            <v>860.92009700000006</v>
          </cell>
          <cell r="AE374">
            <v>860.92009700000006</v>
          </cell>
        </row>
        <row r="375">
          <cell r="C375" t="str">
            <v>618684</v>
          </cell>
          <cell r="D375" t="str">
            <v>Mammadov Alyar Sabir</v>
          </cell>
          <cell r="E375">
            <v>5</v>
          </cell>
          <cell r="F375">
            <v>25500</v>
          </cell>
          <cell r="G375">
            <v>36</v>
          </cell>
          <cell r="H375">
            <v>116506.46999999997</v>
          </cell>
          <cell r="I375">
            <v>94258.15</v>
          </cell>
          <cell r="J375">
            <v>22248.319999999978</v>
          </cell>
          <cell r="K375">
            <v>0</v>
          </cell>
          <cell r="L375">
            <v>0</v>
          </cell>
          <cell r="M375">
            <v>0</v>
          </cell>
          <cell r="N375">
            <v>0</v>
          </cell>
          <cell r="O375">
            <v>50</v>
          </cell>
          <cell r="P375">
            <v>36</v>
          </cell>
          <cell r="Q375">
            <v>58.253234999999989</v>
          </cell>
          <cell r="R375">
            <v>22.248319999999978</v>
          </cell>
          <cell r="S375">
            <v>0</v>
          </cell>
          <cell r="T375">
            <v>0</v>
          </cell>
          <cell r="U375">
            <v>166.50155499999997</v>
          </cell>
          <cell r="V375">
            <v>0</v>
          </cell>
          <cell r="W375">
            <v>166.50155499999997</v>
          </cell>
          <cell r="X375">
            <v>336</v>
          </cell>
          <cell r="Y375">
            <v>1456.3308749999994</v>
          </cell>
          <cell r="Z375">
            <v>336</v>
          </cell>
          <cell r="AA375">
            <v>502.50155499999994</v>
          </cell>
          <cell r="AB375">
            <v>502.50155499999994</v>
          </cell>
          <cell r="AC375">
            <v>1425</v>
          </cell>
          <cell r="AD375">
            <v>502.50155499999994</v>
          </cell>
          <cell r="AE375">
            <v>502.50155499999994</v>
          </cell>
        </row>
        <row r="376">
          <cell r="C376" t="str">
            <v>365755</v>
          </cell>
          <cell r="D376" t="str">
            <v>Niftaliyev Babak Gulaga</v>
          </cell>
          <cell r="E376">
            <v>15</v>
          </cell>
          <cell r="F376">
            <v>19800</v>
          </cell>
          <cell r="G376">
            <v>63</v>
          </cell>
          <cell r="H376">
            <v>122840.41999999997</v>
          </cell>
          <cell r="I376">
            <v>109922.49</v>
          </cell>
          <cell r="J376">
            <v>12917.929999999964</v>
          </cell>
          <cell r="K376">
            <v>0</v>
          </cell>
          <cell r="L376">
            <v>0</v>
          </cell>
          <cell r="M376">
            <v>0</v>
          </cell>
          <cell r="N376">
            <v>0</v>
          </cell>
          <cell r="O376">
            <v>200</v>
          </cell>
          <cell r="P376">
            <v>63</v>
          </cell>
          <cell r="Q376">
            <v>61.420209999999983</v>
          </cell>
          <cell r="R376">
            <v>12.917929999999965</v>
          </cell>
          <cell r="S376">
            <v>0</v>
          </cell>
          <cell r="T376">
            <v>0</v>
          </cell>
          <cell r="U376">
            <v>337.33813999999995</v>
          </cell>
          <cell r="V376">
            <v>0</v>
          </cell>
          <cell r="W376">
            <v>337.33813999999995</v>
          </cell>
          <cell r="X376">
            <v>336</v>
          </cell>
          <cell r="Y376">
            <v>1535.5052499999995</v>
          </cell>
          <cell r="Z376">
            <v>336</v>
          </cell>
          <cell r="AA376">
            <v>673.33813999999995</v>
          </cell>
          <cell r="AB376">
            <v>673.33813999999995</v>
          </cell>
          <cell r="AC376">
            <v>1425</v>
          </cell>
          <cell r="AD376">
            <v>673.33813999999995</v>
          </cell>
          <cell r="AE376">
            <v>673.33813999999995</v>
          </cell>
        </row>
        <row r="377">
          <cell r="C377" t="str">
            <v>629204</v>
          </cell>
          <cell r="D377" t="str">
            <v>Mammadov Elman Mammadyar</v>
          </cell>
          <cell r="E377">
            <v>15</v>
          </cell>
          <cell r="F377">
            <v>43600</v>
          </cell>
          <cell r="G377">
            <v>45</v>
          </cell>
          <cell r="H377">
            <v>108631.36</v>
          </cell>
          <cell r="I377">
            <v>68816.2</v>
          </cell>
          <cell r="J377">
            <v>39815.160000000003</v>
          </cell>
          <cell r="K377">
            <v>0</v>
          </cell>
          <cell r="L377">
            <v>0</v>
          </cell>
          <cell r="M377">
            <v>0</v>
          </cell>
          <cell r="N377">
            <v>3.0000000000000001E-3</v>
          </cell>
          <cell r="O377">
            <v>200</v>
          </cell>
          <cell r="P377">
            <v>45</v>
          </cell>
          <cell r="Q377">
            <v>54.31568</v>
          </cell>
          <cell r="R377">
            <v>39.815160000000006</v>
          </cell>
          <cell r="S377">
            <v>0</v>
          </cell>
          <cell r="T377">
            <v>0</v>
          </cell>
          <cell r="U377">
            <v>339.13083999999998</v>
          </cell>
          <cell r="V377">
            <v>-20.347850399999999</v>
          </cell>
          <cell r="W377">
            <v>318.78298959999995</v>
          </cell>
          <cell r="X377">
            <v>336</v>
          </cell>
          <cell r="Y377">
            <v>1357.8919999999998</v>
          </cell>
          <cell r="Z377">
            <v>723</v>
          </cell>
          <cell r="AA377">
            <v>654.78298959999995</v>
          </cell>
          <cell r="AB377">
            <v>723</v>
          </cell>
          <cell r="AC377">
            <v>1425</v>
          </cell>
          <cell r="AD377">
            <v>723</v>
          </cell>
          <cell r="AE377">
            <v>723</v>
          </cell>
        </row>
        <row r="378">
          <cell r="C378">
            <v>0</v>
          </cell>
          <cell r="D378">
            <v>0</v>
          </cell>
          <cell r="E378">
            <v>0</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row>
        <row r="379">
          <cell r="C379">
            <v>0</v>
          </cell>
          <cell r="D379">
            <v>10</v>
          </cell>
          <cell r="E379">
            <v>0</v>
          </cell>
          <cell r="F379">
            <v>0</v>
          </cell>
          <cell r="G379">
            <v>0</v>
          </cell>
          <cell r="H379">
            <v>0</v>
          </cell>
          <cell r="I379">
            <v>0</v>
          </cell>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cell r="AD379">
            <v>0</v>
          </cell>
          <cell r="AE379">
            <v>0</v>
          </cell>
        </row>
        <row r="380">
          <cell r="C380" t="str">
            <v>190718</v>
          </cell>
          <cell r="D380" t="str">
            <v>Məmmədov Ramil Malik</v>
          </cell>
          <cell r="E380">
            <v>13.4</v>
          </cell>
          <cell r="F380">
            <v>43020</v>
          </cell>
          <cell r="G380">
            <v>991</v>
          </cell>
          <cell r="H380">
            <v>2577757.3400000003</v>
          </cell>
          <cell r="I380">
            <v>2363983.2700000005</v>
          </cell>
          <cell r="J380">
            <v>213774.06999999983</v>
          </cell>
          <cell r="K380">
            <v>12909.584999999999</v>
          </cell>
          <cell r="L380">
            <v>13654.329999999998</v>
          </cell>
          <cell r="M380">
            <v>744.74499999999898</v>
          </cell>
          <cell r="N380">
            <v>0</v>
          </cell>
          <cell r="O380">
            <v>94</v>
          </cell>
          <cell r="P380">
            <v>198.20000000000002</v>
          </cell>
          <cell r="Q380">
            <v>1587.7573400000003</v>
          </cell>
          <cell r="R380">
            <v>256.52888399999978</v>
          </cell>
          <cell r="S380">
            <v>0.89369399999999866</v>
          </cell>
          <cell r="T380">
            <v>0.89369399999999866</v>
          </cell>
          <cell r="U380">
            <v>2137.3799180000001</v>
          </cell>
          <cell r="V380">
            <v>0</v>
          </cell>
          <cell r="W380">
            <v>2137.3799180000001</v>
          </cell>
          <cell r="X380">
            <v>818</v>
          </cell>
          <cell r="Y380">
            <v>23622.081890500005</v>
          </cell>
          <cell r="Z380">
            <v>1450</v>
          </cell>
          <cell r="AA380">
            <v>2955.3799180000001</v>
          </cell>
          <cell r="AB380">
            <v>2955.3799180000001</v>
          </cell>
          <cell r="AC380">
            <v>3112</v>
          </cell>
          <cell r="AD380">
            <v>0</v>
          </cell>
          <cell r="AE380">
            <v>0</v>
          </cell>
        </row>
        <row r="381">
          <cell r="C381">
            <v>0</v>
          </cell>
          <cell r="D381">
            <v>0</v>
          </cell>
          <cell r="E381">
            <v>0</v>
          </cell>
          <cell r="F381">
            <v>0</v>
          </cell>
          <cell r="G381">
            <v>0</v>
          </cell>
          <cell r="H381">
            <v>0</v>
          </cell>
          <cell r="I381">
            <v>0</v>
          </cell>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cell r="AD381">
            <v>0</v>
          </cell>
          <cell r="AE381">
            <v>0</v>
          </cell>
        </row>
        <row r="382">
          <cell r="C382">
            <v>0</v>
          </cell>
          <cell r="D382">
            <v>0</v>
          </cell>
          <cell r="E382">
            <v>0</v>
          </cell>
          <cell r="F382">
            <v>0</v>
          </cell>
          <cell r="G382">
            <v>0</v>
          </cell>
          <cell r="H382">
            <v>0</v>
          </cell>
          <cell r="I382">
            <v>0</v>
          </cell>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cell r="AD382">
            <v>0</v>
          </cell>
          <cell r="AE382">
            <v>0</v>
          </cell>
        </row>
        <row r="383">
          <cell r="C383" t="str">
            <v>CIF</v>
          </cell>
          <cell r="D383" t="str">
            <v>Mütəxəssis</v>
          </cell>
          <cell r="E383" t="str">
            <v>Say cari ay</v>
          </cell>
          <cell r="F383" t="str">
            <v>Məbləğ cari ay</v>
          </cell>
          <cell r="G383" t="str">
            <v>Say portfel</v>
          </cell>
          <cell r="H383" t="str">
            <v>Yeni portfel</v>
          </cell>
          <cell r="I383">
            <v>0</v>
          </cell>
          <cell r="J383">
            <v>0</v>
          </cell>
          <cell r="K383" t="str">
            <v>Köhnə portfel</v>
          </cell>
          <cell r="L383">
            <v>0</v>
          </cell>
          <cell r="M383">
            <v>0</v>
          </cell>
          <cell r="N383" t="str">
            <v>PAR</v>
          </cell>
          <cell r="O383" t="str">
            <v>Bonus</v>
          </cell>
          <cell r="P383">
            <v>0</v>
          </cell>
          <cell r="Q383">
            <v>0</v>
          </cell>
          <cell r="R383">
            <v>0</v>
          </cell>
          <cell r="S383">
            <v>0</v>
          </cell>
          <cell r="T383">
            <v>0</v>
          </cell>
          <cell r="U383">
            <v>0</v>
          </cell>
          <cell r="V383">
            <v>0</v>
          </cell>
          <cell r="W383" t="str">
            <v>Net bonus</v>
          </cell>
          <cell r="X383" t="str">
            <v>Baza</v>
          </cell>
          <cell r="Y383" t="str">
            <v>Portfelin gəliri</v>
          </cell>
          <cell r="Z383" t="str">
            <v>Fakt</v>
          </cell>
          <cell r="AA383" t="str">
            <v>Təklif</v>
          </cell>
          <cell r="AB383">
            <v>0</v>
          </cell>
          <cell r="AC383" t="str">
            <v>Max limit</v>
          </cell>
          <cell r="AD383" t="str">
            <v>Hesablanmış salary</v>
          </cell>
          <cell r="AE383" t="str">
            <v>Salary-end</v>
          </cell>
        </row>
        <row r="384">
          <cell r="C384">
            <v>0</v>
          </cell>
          <cell r="D384">
            <v>0</v>
          </cell>
          <cell r="E384">
            <v>0</v>
          </cell>
          <cell r="F384">
            <v>0</v>
          </cell>
          <cell r="G384">
            <v>0</v>
          </cell>
          <cell r="H384" t="str">
            <v>Cari ay portfel</v>
          </cell>
          <cell r="I384" t="str">
            <v>Son ay portfel</v>
          </cell>
          <cell r="J384" t="str">
            <v>Artım portfel</v>
          </cell>
          <cell r="K384" t="str">
            <v>Cari ay portfel</v>
          </cell>
          <cell r="L384" t="str">
            <v>Son ay portfel</v>
          </cell>
          <cell r="M384" t="str">
            <v>Azalma portfel</v>
          </cell>
          <cell r="N384">
            <v>0</v>
          </cell>
          <cell r="O384" t="str">
            <v>Say cari ay</v>
          </cell>
          <cell r="P384" t="str">
            <v>Say portfel</v>
          </cell>
          <cell r="Q384" t="str">
            <v>Cari yeni portfel</v>
          </cell>
          <cell r="R384" t="str">
            <v>Artım yeni portfel</v>
          </cell>
          <cell r="S384" t="str">
            <v>Artım köhnə portfel</v>
          </cell>
          <cell r="T384">
            <v>0</v>
          </cell>
          <cell r="U384" t="str">
            <v>Ümumi bonus</v>
          </cell>
          <cell r="V384" t="str">
            <v>Cərimə</v>
          </cell>
          <cell r="W384">
            <v>0</v>
          </cell>
          <cell r="X384">
            <v>0</v>
          </cell>
          <cell r="Y384">
            <v>0</v>
          </cell>
          <cell r="Z384">
            <v>0</v>
          </cell>
          <cell r="AA384" t="str">
            <v>gəlir&gt;fakt/ bonus</v>
          </cell>
          <cell r="AB384" t="str">
            <v>gəlir&gt;fakt və bonus/bonus</v>
          </cell>
          <cell r="AC384">
            <v>0</v>
          </cell>
          <cell r="AD384">
            <v>0</v>
          </cell>
          <cell r="AE384" t="str">
            <v>Max limit/fakt/salary</v>
          </cell>
        </row>
        <row r="385">
          <cell r="C385" t="str">
            <v>200726</v>
          </cell>
          <cell r="D385" t="str">
            <v>Hasanov Alizamin Firudin</v>
          </cell>
          <cell r="E385">
            <v>14</v>
          </cell>
          <cell r="F385">
            <v>51800</v>
          </cell>
          <cell r="G385">
            <v>138</v>
          </cell>
          <cell r="H385">
            <v>280739.23999999993</v>
          </cell>
          <cell r="I385">
            <v>255167.73999999996</v>
          </cell>
          <cell r="J385">
            <v>25571.499999999971</v>
          </cell>
          <cell r="K385">
            <v>13035.92</v>
          </cell>
          <cell r="L385">
            <v>14116.279999999999</v>
          </cell>
          <cell r="M385">
            <v>1080.3599999999988</v>
          </cell>
          <cell r="N385">
            <v>0</v>
          </cell>
          <cell r="O385">
            <v>180</v>
          </cell>
          <cell r="P385">
            <v>138</v>
          </cell>
          <cell r="Q385">
            <v>156.51746799999995</v>
          </cell>
          <cell r="R385">
            <v>38.357249999999958</v>
          </cell>
          <cell r="S385">
            <v>2.9169719999999968</v>
          </cell>
          <cell r="T385">
            <v>2.9169719999999968</v>
          </cell>
          <cell r="U385">
            <v>515.7916899999999</v>
          </cell>
          <cell r="V385">
            <v>0</v>
          </cell>
          <cell r="W385">
            <v>515.7916899999999</v>
          </cell>
          <cell r="X385">
            <v>456</v>
          </cell>
          <cell r="Y385">
            <v>3509.240499999999</v>
          </cell>
          <cell r="Z385">
            <v>500</v>
          </cell>
          <cell r="AA385">
            <v>971.7916899999999</v>
          </cell>
          <cell r="AB385">
            <v>971.7916899999999</v>
          </cell>
          <cell r="AC385">
            <v>1789</v>
          </cell>
          <cell r="AD385">
            <v>971.7916899999999</v>
          </cell>
          <cell r="AE385">
            <v>971.7916899999999</v>
          </cell>
        </row>
        <row r="386">
          <cell r="C386" t="str">
            <v>130255</v>
          </cell>
          <cell r="D386" t="str">
            <v>Huseynov Zaur Qazanfar</v>
          </cell>
          <cell r="E386">
            <v>14</v>
          </cell>
          <cell r="F386">
            <v>33200</v>
          </cell>
          <cell r="G386">
            <v>115</v>
          </cell>
          <cell r="H386">
            <v>247384.4899999999</v>
          </cell>
          <cell r="I386">
            <v>235029.9</v>
          </cell>
          <cell r="J386">
            <v>12354.589999999909</v>
          </cell>
          <cell r="K386">
            <v>8653.8799999999992</v>
          </cell>
          <cell r="L386">
            <v>9230.7999999999993</v>
          </cell>
          <cell r="M386">
            <v>576.92000000000007</v>
          </cell>
          <cell r="N386">
            <v>0</v>
          </cell>
          <cell r="O386">
            <v>180</v>
          </cell>
          <cell r="P386">
            <v>115</v>
          </cell>
          <cell r="Q386">
            <v>133.16914299999993</v>
          </cell>
          <cell r="R386">
            <v>18.531884999999864</v>
          </cell>
          <cell r="S386">
            <v>1.5576840000000003</v>
          </cell>
          <cell r="T386">
            <v>1.5576840000000003</v>
          </cell>
          <cell r="U386">
            <v>448.25871199999983</v>
          </cell>
          <cell r="V386">
            <v>0</v>
          </cell>
          <cell r="W386">
            <v>448.25871199999983</v>
          </cell>
          <cell r="X386">
            <v>456</v>
          </cell>
          <cell r="Y386">
            <v>3092.3061249999987</v>
          </cell>
          <cell r="Z386">
            <v>500</v>
          </cell>
          <cell r="AA386">
            <v>904.25871199999983</v>
          </cell>
          <cell r="AB386">
            <v>904.25871199999983</v>
          </cell>
          <cell r="AC386">
            <v>1789</v>
          </cell>
          <cell r="AD386">
            <v>904.25871199999983</v>
          </cell>
          <cell r="AE386">
            <v>904.25871199999983</v>
          </cell>
        </row>
        <row r="387">
          <cell r="C387" t="str">
            <v>567741</v>
          </cell>
          <cell r="D387" t="str">
            <v>Asgarov Saqif Agagul</v>
          </cell>
          <cell r="E387">
            <v>22</v>
          </cell>
          <cell r="F387">
            <v>68900</v>
          </cell>
          <cell r="G387">
            <v>153</v>
          </cell>
          <cell r="H387">
            <v>317815.94</v>
          </cell>
          <cell r="I387">
            <v>284215.47999999992</v>
          </cell>
          <cell r="J387">
            <v>33600.460000000079</v>
          </cell>
          <cell r="K387">
            <v>5066.62</v>
          </cell>
          <cell r="L387">
            <v>5383.29</v>
          </cell>
          <cell r="M387">
            <v>316.67000000000007</v>
          </cell>
          <cell r="N387">
            <v>0</v>
          </cell>
          <cell r="O387">
            <v>360</v>
          </cell>
          <cell r="P387">
            <v>153</v>
          </cell>
          <cell r="Q387">
            <v>182.471158</v>
          </cell>
          <cell r="R387">
            <v>50.400690000000118</v>
          </cell>
          <cell r="S387">
            <v>0.85500900000000024</v>
          </cell>
          <cell r="T387">
            <v>0.85500900000000024</v>
          </cell>
          <cell r="U387">
            <v>746.72685700000022</v>
          </cell>
          <cell r="V387">
            <v>0</v>
          </cell>
          <cell r="W387">
            <v>746.72685700000022</v>
          </cell>
          <cell r="X387">
            <v>456</v>
          </cell>
          <cell r="Y387">
            <v>3972.6992499999997</v>
          </cell>
          <cell r="Z387">
            <v>500</v>
          </cell>
          <cell r="AA387">
            <v>1202.7268570000001</v>
          </cell>
          <cell r="AB387">
            <v>1202.7268570000001</v>
          </cell>
          <cell r="AC387">
            <v>1789</v>
          </cell>
          <cell r="AD387">
            <v>1202.7268570000001</v>
          </cell>
          <cell r="AE387">
            <v>1202.7268570000001</v>
          </cell>
        </row>
        <row r="388">
          <cell r="C388" t="str">
            <v>386832</v>
          </cell>
          <cell r="D388" t="str">
            <v>Nagiyev Elnur Alaskar</v>
          </cell>
          <cell r="E388">
            <v>16</v>
          </cell>
          <cell r="F388">
            <v>40300</v>
          </cell>
          <cell r="G388">
            <v>118</v>
          </cell>
          <cell r="H388">
            <v>212554.27</v>
          </cell>
          <cell r="I388">
            <v>195404.60000000003</v>
          </cell>
          <cell r="J388">
            <v>17149.669999999955</v>
          </cell>
          <cell r="K388">
            <v>7788.3099999999995</v>
          </cell>
          <cell r="L388">
            <v>8671.7000000000007</v>
          </cell>
          <cell r="M388">
            <v>883.39000000000124</v>
          </cell>
          <cell r="N388">
            <v>0</v>
          </cell>
          <cell r="O388">
            <v>220</v>
          </cell>
          <cell r="P388">
            <v>118</v>
          </cell>
          <cell r="Q388">
            <v>108.787989</v>
          </cell>
          <cell r="R388">
            <v>25.724504999999933</v>
          </cell>
          <cell r="S388">
            <v>2.3851530000000034</v>
          </cell>
          <cell r="T388">
            <v>2.3851530000000034</v>
          </cell>
          <cell r="U388">
            <v>474.89764699999989</v>
          </cell>
          <cell r="V388">
            <v>0</v>
          </cell>
          <cell r="W388">
            <v>474.89764699999989</v>
          </cell>
          <cell r="X388">
            <v>456</v>
          </cell>
          <cell r="Y388">
            <v>2656.9283749999995</v>
          </cell>
          <cell r="Z388">
            <v>500</v>
          </cell>
          <cell r="AA388">
            <v>930.89764699999989</v>
          </cell>
          <cell r="AB388">
            <v>930.89764699999989</v>
          </cell>
          <cell r="AC388">
            <v>1789</v>
          </cell>
          <cell r="AD388">
            <v>930.89764699999989</v>
          </cell>
          <cell r="AE388">
            <v>930.89764699999989</v>
          </cell>
        </row>
        <row r="389">
          <cell r="C389" t="str">
            <v>452881</v>
          </cell>
          <cell r="D389" t="str">
            <v>Valiyev Elsan Novruz</v>
          </cell>
          <cell r="E389">
            <v>19</v>
          </cell>
          <cell r="F389">
            <v>35550</v>
          </cell>
          <cell r="G389">
            <v>117</v>
          </cell>
          <cell r="H389">
            <v>167653.54</v>
          </cell>
          <cell r="I389">
            <v>152009.75</v>
          </cell>
          <cell r="J389">
            <v>15643.790000000008</v>
          </cell>
          <cell r="K389">
            <v>0</v>
          </cell>
          <cell r="L389">
            <v>0</v>
          </cell>
          <cell r="M389">
            <v>0</v>
          </cell>
          <cell r="N389">
            <v>0</v>
          </cell>
          <cell r="O389">
            <v>280</v>
          </cell>
          <cell r="P389">
            <v>117</v>
          </cell>
          <cell r="Q389">
            <v>83.82677000000001</v>
          </cell>
          <cell r="R389">
            <v>15.643790000000008</v>
          </cell>
          <cell r="S389">
            <v>0</v>
          </cell>
          <cell r="T389">
            <v>0</v>
          </cell>
          <cell r="U389">
            <v>496.47056000000003</v>
          </cell>
          <cell r="V389">
            <v>0</v>
          </cell>
          <cell r="W389">
            <v>496.47056000000003</v>
          </cell>
          <cell r="X389">
            <v>456</v>
          </cell>
          <cell r="Y389">
            <v>2095.6692499999999</v>
          </cell>
          <cell r="Z389">
            <v>500</v>
          </cell>
          <cell r="AA389">
            <v>952.47055999999998</v>
          </cell>
          <cell r="AB389">
            <v>952.47055999999998</v>
          </cell>
          <cell r="AC389">
            <v>1789</v>
          </cell>
          <cell r="AD389">
            <v>952.47055999999998</v>
          </cell>
          <cell r="AE389">
            <v>952.47055999999998</v>
          </cell>
        </row>
        <row r="390">
          <cell r="C390" t="str">
            <v>579144</v>
          </cell>
          <cell r="D390" t="str">
            <v>Agayev Abulfaz Isabala</v>
          </cell>
          <cell r="E390">
            <v>19</v>
          </cell>
          <cell r="F390">
            <v>54600</v>
          </cell>
          <cell r="G390">
            <v>125</v>
          </cell>
          <cell r="H390">
            <v>259263.48999999996</v>
          </cell>
          <cell r="I390">
            <v>234652.48000000004</v>
          </cell>
          <cell r="J390">
            <v>24611.009999999922</v>
          </cell>
          <cell r="K390">
            <v>0</v>
          </cell>
          <cell r="L390">
            <v>0</v>
          </cell>
          <cell r="M390">
            <v>0</v>
          </cell>
          <cell r="N390">
            <v>0</v>
          </cell>
          <cell r="O390">
            <v>280</v>
          </cell>
          <cell r="P390">
            <v>125</v>
          </cell>
          <cell r="Q390">
            <v>141.48444299999997</v>
          </cell>
          <cell r="R390">
            <v>36.916514999999883</v>
          </cell>
          <cell r="S390">
            <v>0</v>
          </cell>
          <cell r="T390">
            <v>0</v>
          </cell>
          <cell r="U390">
            <v>583.40095799999983</v>
          </cell>
          <cell r="V390">
            <v>0</v>
          </cell>
          <cell r="W390">
            <v>583.40095799999983</v>
          </cell>
          <cell r="X390">
            <v>456</v>
          </cell>
          <cell r="Y390">
            <v>3240.7936249999993</v>
          </cell>
          <cell r="Z390">
            <v>456</v>
          </cell>
          <cell r="AA390">
            <v>1039.4009579999997</v>
          </cell>
          <cell r="AB390">
            <v>1039.4009579999997</v>
          </cell>
          <cell r="AC390">
            <v>1789</v>
          </cell>
          <cell r="AD390">
            <v>1039.4009579999997</v>
          </cell>
          <cell r="AE390">
            <v>1039.4009579999997</v>
          </cell>
        </row>
        <row r="391">
          <cell r="C391" t="str">
            <v>065691</v>
          </cell>
          <cell r="D391" t="str">
            <v>Hasanov Sahin Sukur</v>
          </cell>
          <cell r="E391">
            <v>0</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577</v>
          </cell>
          <cell r="Y391">
            <v>0</v>
          </cell>
          <cell r="Z391">
            <v>0</v>
          </cell>
          <cell r="AA391">
            <v>0</v>
          </cell>
          <cell r="AB391">
            <v>0</v>
          </cell>
          <cell r="AC391">
            <v>2152</v>
          </cell>
          <cell r="AD391">
            <v>0</v>
          </cell>
          <cell r="AE391">
            <v>0</v>
          </cell>
        </row>
        <row r="392">
          <cell r="C392" t="str">
            <v>616796</v>
          </cell>
          <cell r="D392" t="str">
            <v>Nehmatov Ahad Adalat</v>
          </cell>
          <cell r="E392">
            <v>12</v>
          </cell>
          <cell r="F392">
            <v>22900</v>
          </cell>
          <cell r="G392">
            <v>90</v>
          </cell>
          <cell r="H392">
            <v>151126.85999999993</v>
          </cell>
          <cell r="I392">
            <v>141297.8900000001</v>
          </cell>
          <cell r="J392">
            <v>9828.9699999998265</v>
          </cell>
          <cell r="K392">
            <v>0</v>
          </cell>
          <cell r="L392">
            <v>0</v>
          </cell>
          <cell r="M392">
            <v>0</v>
          </cell>
          <cell r="N392">
            <v>1E-3</v>
          </cell>
          <cell r="O392">
            <v>140</v>
          </cell>
          <cell r="P392">
            <v>90</v>
          </cell>
          <cell r="Q392">
            <v>75.563429999999968</v>
          </cell>
          <cell r="R392">
            <v>9.8289699999998259</v>
          </cell>
          <cell r="S392">
            <v>0</v>
          </cell>
          <cell r="T392">
            <v>0</v>
          </cell>
          <cell r="U392">
            <v>315.39239999999978</v>
          </cell>
          <cell r="V392">
            <v>-6.3078479999999955</v>
          </cell>
          <cell r="W392">
            <v>309.0845519999998</v>
          </cell>
          <cell r="X392">
            <v>456</v>
          </cell>
          <cell r="Y392">
            <v>1889.0857499999991</v>
          </cell>
          <cell r="Z392">
            <v>456</v>
          </cell>
          <cell r="AA392">
            <v>765.0845519999998</v>
          </cell>
          <cell r="AB392">
            <v>765.0845519999998</v>
          </cell>
          <cell r="AC392">
            <v>1789</v>
          </cell>
          <cell r="AD392">
            <v>765.0845519999998</v>
          </cell>
          <cell r="AE392">
            <v>765.0845519999998</v>
          </cell>
        </row>
        <row r="393">
          <cell r="C393">
            <v>0</v>
          </cell>
          <cell r="D393">
            <v>0</v>
          </cell>
          <cell r="E393">
            <v>0</v>
          </cell>
          <cell r="F393">
            <v>0</v>
          </cell>
          <cell r="G393">
            <v>0</v>
          </cell>
          <cell r="H393">
            <v>0</v>
          </cell>
          <cell r="I393">
            <v>0</v>
          </cell>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t="b">
            <v>0</v>
          </cell>
          <cell r="Y393">
            <v>0</v>
          </cell>
          <cell r="Z393">
            <v>0</v>
          </cell>
          <cell r="AA393">
            <v>0</v>
          </cell>
          <cell r="AB393">
            <v>0</v>
          </cell>
          <cell r="AC393" t="b">
            <v>0</v>
          </cell>
          <cell r="AD393">
            <v>0</v>
          </cell>
          <cell r="AE393">
            <v>0</v>
          </cell>
        </row>
        <row r="394">
          <cell r="C394">
            <v>0</v>
          </cell>
          <cell r="D394">
            <v>0</v>
          </cell>
          <cell r="E394">
            <v>0</v>
          </cell>
          <cell r="F394">
            <v>0</v>
          </cell>
          <cell r="G394">
            <v>0</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t="b">
            <v>0</v>
          </cell>
          <cell r="Y394">
            <v>0</v>
          </cell>
          <cell r="Z394">
            <v>0</v>
          </cell>
          <cell r="AA394">
            <v>0</v>
          </cell>
          <cell r="AB394">
            <v>0</v>
          </cell>
          <cell r="AC394" t="b">
            <v>0</v>
          </cell>
          <cell r="AD394">
            <v>0</v>
          </cell>
          <cell r="AE394">
            <v>0</v>
          </cell>
        </row>
        <row r="395">
          <cell r="C395">
            <v>0</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row>
        <row r="396">
          <cell r="C396">
            <v>0</v>
          </cell>
          <cell r="D396">
            <v>8</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cell r="AD396">
            <v>0</v>
          </cell>
          <cell r="AE396">
            <v>0</v>
          </cell>
        </row>
        <row r="397">
          <cell r="C397" t="str">
            <v>291590</v>
          </cell>
          <cell r="D397" t="str">
            <v xml:space="preserve">Hüseynov Novruz Osman </v>
          </cell>
          <cell r="E397">
            <v>14.5</v>
          </cell>
          <cell r="F397">
            <v>38406.25</v>
          </cell>
          <cell r="G397">
            <v>856</v>
          </cell>
          <cell r="H397">
            <v>1636537.8299999998</v>
          </cell>
          <cell r="I397">
            <v>1497777.84</v>
          </cell>
          <cell r="J397">
            <v>138759.98999999976</v>
          </cell>
          <cell r="K397">
            <v>34544.729999999996</v>
          </cell>
          <cell r="L397">
            <v>37402.07</v>
          </cell>
          <cell r="M397">
            <v>2857.3400000000038</v>
          </cell>
          <cell r="N397">
            <v>0</v>
          </cell>
          <cell r="O397">
            <v>105</v>
          </cell>
          <cell r="P397">
            <v>171.20000000000002</v>
          </cell>
          <cell r="Q397">
            <v>905.57648099999983</v>
          </cell>
          <cell r="R397">
            <v>138.75998999999976</v>
          </cell>
          <cell r="S397">
            <v>3.4288080000000041</v>
          </cell>
          <cell r="T397">
            <v>3.4288080000000041</v>
          </cell>
          <cell r="U397">
            <v>1323.9652789999998</v>
          </cell>
          <cell r="V397">
            <v>0</v>
          </cell>
          <cell r="W397">
            <v>1323.9652789999998</v>
          </cell>
          <cell r="X397">
            <v>818</v>
          </cell>
          <cell r="Y397">
            <v>13690.091898999992</v>
          </cell>
          <cell r="Z397">
            <v>1546</v>
          </cell>
          <cell r="AA397">
            <v>2141.965279</v>
          </cell>
          <cell r="AB397">
            <v>2141.965279</v>
          </cell>
          <cell r="AC397">
            <v>3112</v>
          </cell>
          <cell r="AD397">
            <v>0</v>
          </cell>
          <cell r="AE397">
            <v>0</v>
          </cell>
        </row>
        <row r="398">
          <cell r="C398">
            <v>0</v>
          </cell>
          <cell r="D398">
            <v>0</v>
          </cell>
          <cell r="E398">
            <v>0</v>
          </cell>
          <cell r="F398">
            <v>0</v>
          </cell>
          <cell r="G398">
            <v>0</v>
          </cell>
          <cell r="H398">
            <v>0</v>
          </cell>
          <cell r="I398">
            <v>0</v>
          </cell>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cell r="AD398">
            <v>0</v>
          </cell>
          <cell r="AE398">
            <v>0</v>
          </cell>
        </row>
        <row r="399">
          <cell r="C399">
            <v>0</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C400" t="str">
            <v>CIF</v>
          </cell>
          <cell r="D400" t="str">
            <v>Mütəxəssis</v>
          </cell>
          <cell r="E400" t="str">
            <v>Say cari ay</v>
          </cell>
          <cell r="F400" t="str">
            <v>Məbləğ cari ay</v>
          </cell>
          <cell r="G400" t="str">
            <v>Say portfel</v>
          </cell>
          <cell r="H400" t="str">
            <v>Yeni portfel</v>
          </cell>
          <cell r="I400">
            <v>0</v>
          </cell>
          <cell r="J400">
            <v>0</v>
          </cell>
          <cell r="K400" t="str">
            <v>Köhnə portfel</v>
          </cell>
          <cell r="L400">
            <v>0</v>
          </cell>
          <cell r="M400">
            <v>0</v>
          </cell>
          <cell r="N400" t="str">
            <v>PAR</v>
          </cell>
          <cell r="O400" t="str">
            <v>Bonus</v>
          </cell>
          <cell r="P400">
            <v>0</v>
          </cell>
          <cell r="Q400">
            <v>0</v>
          </cell>
          <cell r="R400">
            <v>0</v>
          </cell>
          <cell r="S400">
            <v>0</v>
          </cell>
          <cell r="T400">
            <v>0</v>
          </cell>
          <cell r="U400">
            <v>0</v>
          </cell>
          <cell r="V400">
            <v>0</v>
          </cell>
          <cell r="W400" t="str">
            <v>Net bonus</v>
          </cell>
          <cell r="X400" t="str">
            <v>Baza</v>
          </cell>
          <cell r="Y400" t="str">
            <v>Portfelin gəliri</v>
          </cell>
          <cell r="Z400" t="str">
            <v>Fakt</v>
          </cell>
          <cell r="AA400" t="str">
            <v>Təklif</v>
          </cell>
          <cell r="AB400">
            <v>0</v>
          </cell>
          <cell r="AC400" t="str">
            <v>Max limit</v>
          </cell>
          <cell r="AD400" t="str">
            <v>Hesablanmış salary</v>
          </cell>
          <cell r="AE400" t="str">
            <v>Salary-end</v>
          </cell>
        </row>
        <row r="401">
          <cell r="C401">
            <v>0</v>
          </cell>
          <cell r="D401">
            <v>0</v>
          </cell>
          <cell r="E401">
            <v>0</v>
          </cell>
          <cell r="F401">
            <v>0</v>
          </cell>
          <cell r="G401">
            <v>0</v>
          </cell>
          <cell r="H401" t="str">
            <v>Cari ay portfel</v>
          </cell>
          <cell r="I401" t="str">
            <v>Son ay portfel</v>
          </cell>
          <cell r="J401" t="str">
            <v>Artım portfel</v>
          </cell>
          <cell r="K401" t="str">
            <v>Cari ay portfel</v>
          </cell>
          <cell r="L401" t="str">
            <v>Son ay portfel</v>
          </cell>
          <cell r="M401" t="str">
            <v>Azalma portfel</v>
          </cell>
          <cell r="N401">
            <v>0</v>
          </cell>
          <cell r="O401" t="str">
            <v>Say cari ay</v>
          </cell>
          <cell r="P401" t="str">
            <v>Say portfel</v>
          </cell>
          <cell r="Q401" t="str">
            <v>Cari yeni portfel</v>
          </cell>
          <cell r="R401" t="str">
            <v>Artım yeni portfel</v>
          </cell>
          <cell r="S401" t="str">
            <v>Artım köhnə portfel</v>
          </cell>
          <cell r="T401">
            <v>0</v>
          </cell>
          <cell r="U401" t="str">
            <v>Ümumi bonus</v>
          </cell>
          <cell r="V401" t="str">
            <v>Cərimə</v>
          </cell>
          <cell r="W401">
            <v>0</v>
          </cell>
          <cell r="X401">
            <v>0</v>
          </cell>
          <cell r="Y401">
            <v>0</v>
          </cell>
          <cell r="Z401">
            <v>0</v>
          </cell>
          <cell r="AA401" t="str">
            <v>gəlir&gt;fakt/ bonus</v>
          </cell>
          <cell r="AB401" t="str">
            <v>gəlir&gt;fakt və bonus/bonus</v>
          </cell>
          <cell r="AC401">
            <v>0</v>
          </cell>
          <cell r="AD401">
            <v>0</v>
          </cell>
          <cell r="AE401" t="str">
            <v>Max limit/fakt/salary</v>
          </cell>
        </row>
        <row r="402">
          <cell r="C402" t="str">
            <v>211382</v>
          </cell>
          <cell r="D402" t="str">
            <v>Ahmadov Qahraman Bahadir</v>
          </cell>
          <cell r="E402">
            <v>27</v>
          </cell>
          <cell r="F402">
            <v>59200</v>
          </cell>
          <cell r="G402">
            <v>206</v>
          </cell>
          <cell r="H402">
            <v>360305.86</v>
          </cell>
          <cell r="I402">
            <v>350387.08999999979</v>
          </cell>
          <cell r="J402">
            <v>9918.7700000001932</v>
          </cell>
          <cell r="K402">
            <v>4346.1499999999996</v>
          </cell>
          <cell r="L402">
            <v>4346.1499999999996</v>
          </cell>
          <cell r="M402">
            <v>0</v>
          </cell>
          <cell r="N402">
            <v>0</v>
          </cell>
          <cell r="O402">
            <v>510</v>
          </cell>
          <cell r="P402">
            <v>206</v>
          </cell>
          <cell r="Q402">
            <v>212.21410199999997</v>
          </cell>
          <cell r="R402">
            <v>14.878155000000291</v>
          </cell>
          <cell r="S402">
            <v>0</v>
          </cell>
          <cell r="T402">
            <v>0</v>
          </cell>
          <cell r="U402">
            <v>943.09225700000025</v>
          </cell>
          <cell r="V402">
            <v>0</v>
          </cell>
          <cell r="W402">
            <v>943.09225700000025</v>
          </cell>
          <cell r="X402">
            <v>456</v>
          </cell>
          <cell r="Y402">
            <v>4503.8232499999995</v>
          </cell>
          <cell r="Z402">
            <v>500</v>
          </cell>
          <cell r="AA402">
            <v>1399.0922570000002</v>
          </cell>
          <cell r="AB402">
            <v>1399.0922570000002</v>
          </cell>
          <cell r="AC402">
            <v>1789</v>
          </cell>
          <cell r="AD402">
            <v>1399.0922570000002</v>
          </cell>
          <cell r="AE402">
            <v>1399.0922570000002</v>
          </cell>
        </row>
        <row r="403">
          <cell r="C403" t="str">
            <v>147120</v>
          </cell>
          <cell r="D403" t="str">
            <v>Huseynov Azer Nizami</v>
          </cell>
          <cell r="E403">
            <v>24</v>
          </cell>
          <cell r="F403">
            <v>102100</v>
          </cell>
          <cell r="G403">
            <v>187</v>
          </cell>
          <cell r="H403">
            <v>383348.08999999997</v>
          </cell>
          <cell r="I403">
            <v>327379.78999999986</v>
          </cell>
          <cell r="J403">
            <v>55968.300000000105</v>
          </cell>
          <cell r="K403">
            <v>5333.38</v>
          </cell>
          <cell r="L403">
            <v>5666.71</v>
          </cell>
          <cell r="M403">
            <v>333.32999999999993</v>
          </cell>
          <cell r="N403">
            <v>0</v>
          </cell>
          <cell r="O403">
            <v>420</v>
          </cell>
          <cell r="P403">
            <v>187</v>
          </cell>
          <cell r="Q403">
            <v>228.34366299999996</v>
          </cell>
          <cell r="R403">
            <v>83.952450000000155</v>
          </cell>
          <cell r="S403">
            <v>0.89999099999999987</v>
          </cell>
          <cell r="T403">
            <v>0.89999099999999987</v>
          </cell>
          <cell r="U403">
            <v>920.1961040000001</v>
          </cell>
          <cell r="V403">
            <v>0</v>
          </cell>
          <cell r="W403">
            <v>920.1961040000001</v>
          </cell>
          <cell r="X403">
            <v>456</v>
          </cell>
          <cell r="Y403">
            <v>4791.8511249999992</v>
          </cell>
          <cell r="Z403">
            <v>500</v>
          </cell>
          <cell r="AA403">
            <v>1376.1961040000001</v>
          </cell>
          <cell r="AB403">
            <v>1376.1961040000001</v>
          </cell>
          <cell r="AC403">
            <v>1789</v>
          </cell>
          <cell r="AD403">
            <v>1376.1961040000001</v>
          </cell>
          <cell r="AE403">
            <v>1376.1961040000001</v>
          </cell>
        </row>
        <row r="404">
          <cell r="C404" t="str">
            <v>574745</v>
          </cell>
          <cell r="D404" t="str">
            <v>Abdiyev Vusal Xanoglan</v>
          </cell>
          <cell r="E404">
            <v>19</v>
          </cell>
          <cell r="F404">
            <v>106600</v>
          </cell>
          <cell r="G404">
            <v>209</v>
          </cell>
          <cell r="H404">
            <v>569565.07999999973</v>
          </cell>
          <cell r="I404">
            <v>533997.32999999984</v>
          </cell>
          <cell r="J404">
            <v>35567.749999999884</v>
          </cell>
          <cell r="K404">
            <v>0</v>
          </cell>
          <cell r="L404">
            <v>0</v>
          </cell>
          <cell r="M404">
            <v>0</v>
          </cell>
          <cell r="N404">
            <v>0</v>
          </cell>
          <cell r="O404">
            <v>280</v>
          </cell>
          <cell r="P404">
            <v>209</v>
          </cell>
          <cell r="Q404">
            <v>379.56507999999974</v>
          </cell>
          <cell r="R404">
            <v>88.919374999999704</v>
          </cell>
          <cell r="S404">
            <v>0</v>
          </cell>
          <cell r="T404">
            <v>0</v>
          </cell>
          <cell r="U404">
            <v>957.48445499999946</v>
          </cell>
          <cell r="V404">
            <v>0</v>
          </cell>
          <cell r="W404">
            <v>957.48445499999946</v>
          </cell>
          <cell r="X404">
            <v>577</v>
          </cell>
          <cell r="Y404">
            <v>7119.5634999999957</v>
          </cell>
          <cell r="Z404">
            <v>757</v>
          </cell>
          <cell r="AA404">
            <v>1534.4844549999993</v>
          </cell>
          <cell r="AB404">
            <v>1534.4844549999993</v>
          </cell>
          <cell r="AC404">
            <v>2152</v>
          </cell>
          <cell r="AD404">
            <v>1534.4844549999993</v>
          </cell>
          <cell r="AE404">
            <v>1534.4844549999993</v>
          </cell>
        </row>
        <row r="405">
          <cell r="C405" t="str">
            <v>467869</v>
          </cell>
          <cell r="D405" t="str">
            <v>Mammadov Firuz Iman</v>
          </cell>
          <cell r="E405">
            <v>24</v>
          </cell>
          <cell r="F405">
            <v>81600</v>
          </cell>
          <cell r="G405">
            <v>213</v>
          </cell>
          <cell r="H405">
            <v>496392.4700000002</v>
          </cell>
          <cell r="I405">
            <v>464688.42999999982</v>
          </cell>
          <cell r="J405">
            <v>31704.040000000386</v>
          </cell>
          <cell r="K405">
            <v>2000</v>
          </cell>
          <cell r="L405">
            <v>2500</v>
          </cell>
          <cell r="M405">
            <v>500</v>
          </cell>
          <cell r="N405">
            <v>0</v>
          </cell>
          <cell r="O405">
            <v>420</v>
          </cell>
          <cell r="P405">
            <v>213</v>
          </cell>
          <cell r="Q405">
            <v>307.47472900000014</v>
          </cell>
          <cell r="R405">
            <v>47.556060000000578</v>
          </cell>
          <cell r="S405">
            <v>1.35</v>
          </cell>
          <cell r="T405">
            <v>1.35</v>
          </cell>
          <cell r="U405">
            <v>989.38078900000073</v>
          </cell>
          <cell r="V405">
            <v>0</v>
          </cell>
          <cell r="W405">
            <v>989.38078900000073</v>
          </cell>
          <cell r="X405">
            <v>456</v>
          </cell>
          <cell r="Y405">
            <v>6204.9058750000022</v>
          </cell>
          <cell r="Z405">
            <v>757</v>
          </cell>
          <cell r="AA405">
            <v>1445.3807890000007</v>
          </cell>
          <cell r="AB405">
            <v>1445.3807890000007</v>
          </cell>
          <cell r="AC405">
            <v>1789</v>
          </cell>
          <cell r="AD405">
            <v>1445.3807890000007</v>
          </cell>
          <cell r="AE405">
            <v>1445.3807890000007</v>
          </cell>
        </row>
        <row r="406">
          <cell r="C406" t="str">
            <v>574742</v>
          </cell>
          <cell r="D406" t="str">
            <v>Sadiqov Afqan Bayram</v>
          </cell>
          <cell r="E406">
            <v>27</v>
          </cell>
          <cell r="F406">
            <v>74500</v>
          </cell>
          <cell r="G406">
            <v>189</v>
          </cell>
          <cell r="H406">
            <v>380373.0999999998</v>
          </cell>
          <cell r="I406">
            <v>348792.55000000034</v>
          </cell>
          <cell r="J406">
            <v>31580.549999999464</v>
          </cell>
          <cell r="K406">
            <v>0</v>
          </cell>
          <cell r="L406">
            <v>0</v>
          </cell>
          <cell r="M406">
            <v>0</v>
          </cell>
          <cell r="N406">
            <v>0</v>
          </cell>
          <cell r="O406">
            <v>510</v>
          </cell>
          <cell r="P406">
            <v>189</v>
          </cell>
          <cell r="Q406">
            <v>226.26116999999988</v>
          </cell>
          <cell r="R406">
            <v>47.370824999999201</v>
          </cell>
          <cell r="S406">
            <v>0</v>
          </cell>
          <cell r="T406">
            <v>0</v>
          </cell>
          <cell r="U406">
            <v>972.63199499999905</v>
          </cell>
          <cell r="V406">
            <v>0</v>
          </cell>
          <cell r="W406">
            <v>972.63199499999905</v>
          </cell>
          <cell r="X406">
            <v>456</v>
          </cell>
          <cell r="Y406">
            <v>4754.663749999997</v>
          </cell>
          <cell r="Z406">
            <v>500</v>
          </cell>
          <cell r="AA406">
            <v>1428.6319949999991</v>
          </cell>
          <cell r="AB406">
            <v>1428.6319949999991</v>
          </cell>
          <cell r="AC406">
            <v>1789</v>
          </cell>
          <cell r="AD406">
            <v>1428.6319949999991</v>
          </cell>
          <cell r="AE406">
            <v>1428.6319949999991</v>
          </cell>
        </row>
        <row r="407">
          <cell r="C407" t="str">
            <v>533889</v>
          </cell>
          <cell r="D407" t="str">
            <v>Babayev Vusal Fazil</v>
          </cell>
          <cell r="E407">
            <v>16</v>
          </cell>
          <cell r="F407">
            <v>21000</v>
          </cell>
          <cell r="G407">
            <v>53</v>
          </cell>
          <cell r="H407">
            <v>75881.14</v>
          </cell>
          <cell r="I407">
            <v>59496.100000000006</v>
          </cell>
          <cell r="J407">
            <v>16385.039999999994</v>
          </cell>
          <cell r="K407">
            <v>0</v>
          </cell>
          <cell r="L407">
            <v>0</v>
          </cell>
          <cell r="M407">
            <v>0</v>
          </cell>
          <cell r="N407">
            <v>0</v>
          </cell>
          <cell r="O407">
            <v>220</v>
          </cell>
          <cell r="P407">
            <v>53</v>
          </cell>
          <cell r="Q407">
            <v>37.940570000000001</v>
          </cell>
          <cell r="R407">
            <v>16.385039999999993</v>
          </cell>
          <cell r="S407">
            <v>0</v>
          </cell>
          <cell r="T407">
            <v>0</v>
          </cell>
          <cell r="U407">
            <v>327.32560999999998</v>
          </cell>
          <cell r="V407">
            <v>0</v>
          </cell>
          <cell r="W407">
            <v>327.32560999999998</v>
          </cell>
          <cell r="X407">
            <v>456</v>
          </cell>
          <cell r="Y407">
            <v>948.51424999999995</v>
          </cell>
          <cell r="Z407">
            <v>878</v>
          </cell>
          <cell r="AA407">
            <v>783.32560999999998</v>
          </cell>
          <cell r="AB407">
            <v>878</v>
          </cell>
          <cell r="AC407">
            <v>1789</v>
          </cell>
          <cell r="AD407">
            <v>878</v>
          </cell>
          <cell r="AE407">
            <v>878</v>
          </cell>
        </row>
        <row r="408">
          <cell r="C408">
            <v>0</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t="b">
            <v>0</v>
          </cell>
          <cell r="Y408">
            <v>0</v>
          </cell>
          <cell r="Z408">
            <v>0</v>
          </cell>
          <cell r="AA408">
            <v>0</v>
          </cell>
          <cell r="AB408">
            <v>0</v>
          </cell>
          <cell r="AC408" t="b">
            <v>0</v>
          </cell>
          <cell r="AD408">
            <v>0</v>
          </cell>
          <cell r="AE408">
            <v>0</v>
          </cell>
        </row>
        <row r="409">
          <cell r="C409">
            <v>0</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t="b">
            <v>0</v>
          </cell>
          <cell r="Y409">
            <v>0</v>
          </cell>
          <cell r="Z409">
            <v>0</v>
          </cell>
          <cell r="AA409">
            <v>0</v>
          </cell>
          <cell r="AB409">
            <v>0</v>
          </cell>
          <cell r="AC409" t="b">
            <v>0</v>
          </cell>
          <cell r="AD409">
            <v>0</v>
          </cell>
          <cell r="AE409">
            <v>0</v>
          </cell>
        </row>
        <row r="410">
          <cell r="C410">
            <v>0</v>
          </cell>
          <cell r="D410">
            <v>0</v>
          </cell>
          <cell r="E410">
            <v>0</v>
          </cell>
          <cell r="F410">
            <v>0</v>
          </cell>
          <cell r="G410">
            <v>0</v>
          </cell>
          <cell r="H410">
            <v>0</v>
          </cell>
          <cell r="I410">
            <v>0</v>
          </cell>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t="b">
            <v>0</v>
          </cell>
          <cell r="Y410">
            <v>0</v>
          </cell>
          <cell r="Z410">
            <v>0</v>
          </cell>
          <cell r="AA410">
            <v>0</v>
          </cell>
          <cell r="AB410">
            <v>0</v>
          </cell>
          <cell r="AC410" t="b">
            <v>0</v>
          </cell>
          <cell r="AD410">
            <v>0</v>
          </cell>
          <cell r="AE410">
            <v>0</v>
          </cell>
        </row>
        <row r="411">
          <cell r="C411">
            <v>0</v>
          </cell>
          <cell r="D411">
            <v>0</v>
          </cell>
          <cell r="E411">
            <v>0</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t="b">
            <v>0</v>
          </cell>
          <cell r="Y411">
            <v>0</v>
          </cell>
          <cell r="Z411">
            <v>0</v>
          </cell>
          <cell r="AA411">
            <v>0</v>
          </cell>
          <cell r="AB411">
            <v>0</v>
          </cell>
          <cell r="AC411" t="b">
            <v>0</v>
          </cell>
          <cell r="AD411">
            <v>0</v>
          </cell>
          <cell r="AE411">
            <v>0</v>
          </cell>
        </row>
        <row r="412">
          <cell r="C412">
            <v>0</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C413">
            <v>0</v>
          </cell>
          <cell r="D413">
            <v>6</v>
          </cell>
          <cell r="E413">
            <v>0</v>
          </cell>
          <cell r="F413">
            <v>0</v>
          </cell>
          <cell r="G413">
            <v>0</v>
          </cell>
          <cell r="H413">
            <v>0</v>
          </cell>
          <cell r="I413">
            <v>0</v>
          </cell>
          <cell r="J413">
            <v>0</v>
          </cell>
          <cell r="K413">
            <v>0</v>
          </cell>
          <cell r="L413">
            <v>0</v>
          </cell>
          <cell r="M413">
            <v>0</v>
          </cell>
          <cell r="N413">
            <v>0</v>
          </cell>
          <cell r="O413">
            <v>0</v>
          </cell>
          <cell r="P413">
            <v>0</v>
          </cell>
          <cell r="Q413">
            <v>0</v>
          </cell>
          <cell r="R413">
            <v>0</v>
          </cell>
          <cell r="S413">
            <v>0</v>
          </cell>
          <cell r="T413">
            <v>0</v>
          </cell>
          <cell r="U413">
            <v>0</v>
          </cell>
          <cell r="V413">
            <v>0</v>
          </cell>
          <cell r="W413">
            <v>0</v>
          </cell>
          <cell r="X413">
            <v>0</v>
          </cell>
          <cell r="Y413">
            <v>0</v>
          </cell>
          <cell r="Z413">
            <v>0</v>
          </cell>
          <cell r="AA413">
            <v>0</v>
          </cell>
          <cell r="AB413">
            <v>0</v>
          </cell>
          <cell r="AC413">
            <v>0</v>
          </cell>
          <cell r="AD413">
            <v>0</v>
          </cell>
          <cell r="AE413">
            <v>0</v>
          </cell>
        </row>
        <row r="414">
          <cell r="C414" t="str">
            <v>596150</v>
          </cell>
          <cell r="D414" t="str">
            <v>Vəliyev Cəmil İlham oğlu</v>
          </cell>
          <cell r="E414">
            <v>22.833333333333332</v>
          </cell>
          <cell r="F414">
            <v>74166.666666666672</v>
          </cell>
          <cell r="G414">
            <v>1057</v>
          </cell>
          <cell r="H414">
            <v>2265865.7399999998</v>
          </cell>
          <cell r="I414">
            <v>2084741.2899999996</v>
          </cell>
          <cell r="J414">
            <v>181124.45000000019</v>
          </cell>
          <cell r="K414">
            <v>11679.529999999999</v>
          </cell>
          <cell r="L414">
            <v>12512.86</v>
          </cell>
          <cell r="M414">
            <v>833.33000000000175</v>
          </cell>
          <cell r="N414">
            <v>0</v>
          </cell>
          <cell r="O414">
            <v>295</v>
          </cell>
          <cell r="P414">
            <v>211.4</v>
          </cell>
          <cell r="Q414">
            <v>1346.1060179999999</v>
          </cell>
          <cell r="R414">
            <v>181.12445000000019</v>
          </cell>
          <cell r="S414">
            <v>0.99999600000000199</v>
          </cell>
          <cell r="T414">
            <v>0.99999600000000199</v>
          </cell>
          <cell r="U414">
            <v>2034.6304640000003</v>
          </cell>
          <cell r="V414">
            <v>0</v>
          </cell>
          <cell r="W414">
            <v>2034.6304640000003</v>
          </cell>
          <cell r="X414">
            <v>818</v>
          </cell>
          <cell r="Y414">
            <v>20261.536149999993</v>
          </cell>
          <cell r="Z414">
            <v>2050</v>
          </cell>
          <cell r="AA414">
            <v>2852.6304640000003</v>
          </cell>
          <cell r="AB414">
            <v>2852.6304640000003</v>
          </cell>
          <cell r="AC414">
            <v>3112</v>
          </cell>
          <cell r="AD414">
            <v>0</v>
          </cell>
          <cell r="AE414">
            <v>0</v>
          </cell>
        </row>
        <row r="415">
          <cell r="C415">
            <v>0</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C416">
            <v>0</v>
          </cell>
          <cell r="D416">
            <v>0</v>
          </cell>
          <cell r="E416">
            <v>0</v>
          </cell>
          <cell r="F416">
            <v>0</v>
          </cell>
          <cell r="G416">
            <v>0</v>
          </cell>
          <cell r="H416">
            <v>0</v>
          </cell>
          <cell r="I416">
            <v>0</v>
          </cell>
          <cell r="J416">
            <v>0</v>
          </cell>
          <cell r="K416">
            <v>0</v>
          </cell>
          <cell r="L416">
            <v>0</v>
          </cell>
          <cell r="M416">
            <v>0</v>
          </cell>
          <cell r="N416">
            <v>0</v>
          </cell>
          <cell r="O416">
            <v>0</v>
          </cell>
          <cell r="P416">
            <v>0</v>
          </cell>
          <cell r="Q416">
            <v>0</v>
          </cell>
          <cell r="R416">
            <v>0</v>
          </cell>
          <cell r="S416">
            <v>0</v>
          </cell>
          <cell r="T416">
            <v>0</v>
          </cell>
          <cell r="U416">
            <v>0</v>
          </cell>
          <cell r="V416">
            <v>0</v>
          </cell>
          <cell r="W416">
            <v>0</v>
          </cell>
          <cell r="X416">
            <v>0</v>
          </cell>
          <cell r="Y416">
            <v>0</v>
          </cell>
          <cell r="Z416">
            <v>0</v>
          </cell>
          <cell r="AA416">
            <v>0</v>
          </cell>
          <cell r="AB416">
            <v>0</v>
          </cell>
          <cell r="AC416">
            <v>0</v>
          </cell>
          <cell r="AD416">
            <v>0</v>
          </cell>
          <cell r="AE416">
            <v>0</v>
          </cell>
        </row>
        <row r="417">
          <cell r="C417" t="str">
            <v>CIF</v>
          </cell>
          <cell r="D417" t="str">
            <v>Mütəxəssis</v>
          </cell>
          <cell r="E417" t="str">
            <v>Say cari ay</v>
          </cell>
          <cell r="F417" t="str">
            <v>Məbləğ cari ay</v>
          </cell>
          <cell r="G417" t="str">
            <v>Say portfel</v>
          </cell>
          <cell r="H417" t="str">
            <v>Yeni portfel</v>
          </cell>
          <cell r="I417">
            <v>0</v>
          </cell>
          <cell r="J417">
            <v>0</v>
          </cell>
          <cell r="K417" t="str">
            <v>Köhnə portfel</v>
          </cell>
          <cell r="L417">
            <v>0</v>
          </cell>
          <cell r="M417">
            <v>0</v>
          </cell>
          <cell r="N417" t="str">
            <v>PAR</v>
          </cell>
          <cell r="O417" t="str">
            <v>Bonus</v>
          </cell>
          <cell r="P417">
            <v>0</v>
          </cell>
          <cell r="Q417">
            <v>0</v>
          </cell>
          <cell r="R417">
            <v>0</v>
          </cell>
          <cell r="S417">
            <v>0</v>
          </cell>
          <cell r="T417">
            <v>0</v>
          </cell>
          <cell r="U417">
            <v>0</v>
          </cell>
          <cell r="V417">
            <v>0</v>
          </cell>
          <cell r="W417" t="str">
            <v>Net bonus</v>
          </cell>
          <cell r="X417" t="str">
            <v>Baza</v>
          </cell>
          <cell r="Y417" t="str">
            <v>Portfelin gəliri</v>
          </cell>
          <cell r="Z417" t="str">
            <v>Fakt</v>
          </cell>
          <cell r="AA417" t="str">
            <v>Təklif</v>
          </cell>
          <cell r="AB417">
            <v>0</v>
          </cell>
          <cell r="AC417" t="str">
            <v>Max limit</v>
          </cell>
          <cell r="AD417" t="str">
            <v>Hesablanmış salary</v>
          </cell>
          <cell r="AE417" t="str">
            <v>Salary-end</v>
          </cell>
        </row>
        <row r="418">
          <cell r="C418">
            <v>0</v>
          </cell>
          <cell r="D418">
            <v>0</v>
          </cell>
          <cell r="E418">
            <v>0</v>
          </cell>
          <cell r="F418">
            <v>0</v>
          </cell>
          <cell r="G418">
            <v>0</v>
          </cell>
          <cell r="H418" t="str">
            <v>Cari ay portfel</v>
          </cell>
          <cell r="I418" t="str">
            <v>Son ay portfel</v>
          </cell>
          <cell r="J418" t="str">
            <v>Artım portfel</v>
          </cell>
          <cell r="K418" t="str">
            <v>Cari ay portfel</v>
          </cell>
          <cell r="L418" t="str">
            <v>Son ay portfel</v>
          </cell>
          <cell r="M418" t="str">
            <v>Azalma portfel</v>
          </cell>
          <cell r="N418">
            <v>0</v>
          </cell>
          <cell r="O418" t="str">
            <v>Say cari ay</v>
          </cell>
          <cell r="P418" t="str">
            <v>Say portfel</v>
          </cell>
          <cell r="Q418" t="str">
            <v>Cari yeni portfel</v>
          </cell>
          <cell r="R418" t="str">
            <v>Artım yeni portfel</v>
          </cell>
          <cell r="S418" t="str">
            <v>Artım köhnə portfel</v>
          </cell>
          <cell r="T418">
            <v>0</v>
          </cell>
          <cell r="U418" t="str">
            <v>Ümumi bonus</v>
          </cell>
          <cell r="V418" t="str">
            <v>Cərimə</v>
          </cell>
          <cell r="W418">
            <v>0</v>
          </cell>
          <cell r="X418">
            <v>0</v>
          </cell>
          <cell r="Y418">
            <v>0</v>
          </cell>
          <cell r="Z418">
            <v>0</v>
          </cell>
          <cell r="AA418" t="str">
            <v>gəlir&gt;fakt/ bonus</v>
          </cell>
          <cell r="AB418" t="str">
            <v>gəlir&gt;fakt və bonus/bonus</v>
          </cell>
          <cell r="AC418">
            <v>0</v>
          </cell>
          <cell r="AD418">
            <v>0</v>
          </cell>
          <cell r="AE418" t="str">
            <v>Max limit/fakt/salary</v>
          </cell>
        </row>
        <row r="419">
          <cell r="C419" t="str">
            <v>181652</v>
          </cell>
          <cell r="D419" t="str">
            <v>Suvarov Elcin Sahid oglu</v>
          </cell>
          <cell r="E419">
            <v>0</v>
          </cell>
          <cell r="F419">
            <v>0</v>
          </cell>
          <cell r="G419">
            <v>0</v>
          </cell>
          <cell r="H419">
            <v>0</v>
          </cell>
          <cell r="I419">
            <v>0</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456</v>
          </cell>
          <cell r="Y419">
            <v>0</v>
          </cell>
          <cell r="Z419">
            <v>0</v>
          </cell>
          <cell r="AA419">
            <v>0</v>
          </cell>
          <cell r="AB419">
            <v>0</v>
          </cell>
          <cell r="AC419">
            <v>1789</v>
          </cell>
          <cell r="AD419">
            <v>0</v>
          </cell>
          <cell r="AE419">
            <v>0</v>
          </cell>
        </row>
        <row r="420">
          <cell r="C420" t="str">
            <v>151449</v>
          </cell>
          <cell r="D420" t="str">
            <v>Cavadov Tahmaz Cabrail</v>
          </cell>
          <cell r="E420">
            <v>0</v>
          </cell>
          <cell r="F420">
            <v>0</v>
          </cell>
          <cell r="G420">
            <v>0</v>
          </cell>
          <cell r="H420">
            <v>0</v>
          </cell>
          <cell r="I420">
            <v>0</v>
          </cell>
          <cell r="J420">
            <v>0</v>
          </cell>
          <cell r="K420">
            <v>9264.6939999999995</v>
          </cell>
          <cell r="L420">
            <v>9910.4220000000005</v>
          </cell>
          <cell r="M420">
            <v>645.72800000000097</v>
          </cell>
          <cell r="N420">
            <v>0</v>
          </cell>
          <cell r="O420">
            <v>0</v>
          </cell>
          <cell r="P420">
            <v>0</v>
          </cell>
          <cell r="Q420">
            <v>0</v>
          </cell>
          <cell r="R420">
            <v>0</v>
          </cell>
          <cell r="S420">
            <v>1.7434656000000028</v>
          </cell>
          <cell r="T420">
            <v>1.7434656000000028</v>
          </cell>
          <cell r="U420">
            <v>1.7434656000000028</v>
          </cell>
          <cell r="V420">
            <v>0</v>
          </cell>
          <cell r="W420">
            <v>1.7434656000000028</v>
          </cell>
          <cell r="X420">
            <v>697</v>
          </cell>
          <cell r="Y420">
            <v>0</v>
          </cell>
          <cell r="Z420">
            <v>0</v>
          </cell>
          <cell r="AA420">
            <v>0</v>
          </cell>
          <cell r="AB420">
            <v>0</v>
          </cell>
          <cell r="AC420">
            <v>2552</v>
          </cell>
          <cell r="AD420">
            <v>0</v>
          </cell>
          <cell r="AE420">
            <v>0</v>
          </cell>
        </row>
        <row r="421">
          <cell r="C421" t="str">
            <v>561831</v>
          </cell>
          <cell r="D421" t="str">
            <v>Aliyev Taleh Allahyar</v>
          </cell>
          <cell r="E421">
            <v>15</v>
          </cell>
          <cell r="F421">
            <v>88300</v>
          </cell>
          <cell r="G421">
            <v>189</v>
          </cell>
          <cell r="H421">
            <v>501537.24999999994</v>
          </cell>
          <cell r="I421">
            <v>458025.93000000005</v>
          </cell>
          <cell r="J421">
            <v>43511.319999999891</v>
          </cell>
          <cell r="K421">
            <v>819.58</v>
          </cell>
          <cell r="L421">
            <v>949.23</v>
          </cell>
          <cell r="M421">
            <v>129.64999999999998</v>
          </cell>
          <cell r="N421">
            <v>2E-3</v>
          </cell>
          <cell r="O421">
            <v>200</v>
          </cell>
          <cell r="P421">
            <v>189</v>
          </cell>
          <cell r="Q421">
            <v>311.53724999999991</v>
          </cell>
          <cell r="R421">
            <v>108.77829999999973</v>
          </cell>
          <cell r="S421">
            <v>0.35005499999999995</v>
          </cell>
          <cell r="T421">
            <v>0.35005499999999995</v>
          </cell>
          <cell r="U421">
            <v>809.66560499999957</v>
          </cell>
          <cell r="V421">
            <v>-32.386624199999986</v>
          </cell>
          <cell r="W421">
            <v>777.27898079999954</v>
          </cell>
          <cell r="X421">
            <v>456</v>
          </cell>
          <cell r="Y421">
            <v>6269.2156249999989</v>
          </cell>
          <cell r="Z421">
            <v>500</v>
          </cell>
          <cell r="AA421">
            <v>1233.2789807999995</v>
          </cell>
          <cell r="AB421">
            <v>1233.2789807999995</v>
          </cell>
          <cell r="AC421">
            <v>1789</v>
          </cell>
          <cell r="AD421">
            <v>1233.2789807999995</v>
          </cell>
          <cell r="AE421">
            <v>1233.2789807999995</v>
          </cell>
        </row>
        <row r="422">
          <cell r="C422" t="str">
            <v>561839</v>
          </cell>
          <cell r="D422" t="str">
            <v>Nasirzade Saleh Mirtagi</v>
          </cell>
          <cell r="E422">
            <v>11</v>
          </cell>
          <cell r="F422">
            <v>58500</v>
          </cell>
          <cell r="G422">
            <v>151</v>
          </cell>
          <cell r="H422">
            <v>344029.02000000014</v>
          </cell>
          <cell r="I422">
            <v>314338.67</v>
          </cell>
          <cell r="J422">
            <v>29690.350000000151</v>
          </cell>
          <cell r="K422">
            <v>0</v>
          </cell>
          <cell r="L422">
            <v>4449.63</v>
          </cell>
          <cell r="M422">
            <v>4449.63</v>
          </cell>
          <cell r="N422">
            <v>0</v>
          </cell>
          <cell r="O422">
            <v>120</v>
          </cell>
          <cell r="P422">
            <v>151</v>
          </cell>
          <cell r="Q422">
            <v>200.82031400000011</v>
          </cell>
          <cell r="R422">
            <v>44.535525000000227</v>
          </cell>
          <cell r="S422">
            <v>12.014001</v>
          </cell>
          <cell r="T422">
            <v>12.014001</v>
          </cell>
          <cell r="U422">
            <v>528.36984000000029</v>
          </cell>
          <cell r="V422">
            <v>0</v>
          </cell>
          <cell r="W422">
            <v>528.36984000000029</v>
          </cell>
          <cell r="X422">
            <v>456</v>
          </cell>
          <cell r="Y422">
            <v>4300.3627500000011</v>
          </cell>
          <cell r="Z422">
            <v>500</v>
          </cell>
          <cell r="AA422">
            <v>984.36984000000029</v>
          </cell>
          <cell r="AB422">
            <v>984.36984000000029</v>
          </cell>
          <cell r="AC422">
            <v>1789</v>
          </cell>
          <cell r="AD422">
            <v>984.36984000000029</v>
          </cell>
          <cell r="AE422">
            <v>984.36984000000029</v>
          </cell>
        </row>
        <row r="423">
          <cell r="C423" t="str">
            <v>578433</v>
          </cell>
          <cell r="D423" t="str">
            <v>Rahimov Mayis Mursud</v>
          </cell>
          <cell r="E423">
            <v>0</v>
          </cell>
          <cell r="F423">
            <v>0</v>
          </cell>
          <cell r="G423">
            <v>0</v>
          </cell>
          <cell r="H423">
            <v>0</v>
          </cell>
          <cell r="I423">
            <v>0</v>
          </cell>
          <cell r="J423">
            <v>0</v>
          </cell>
          <cell r="K423">
            <v>0</v>
          </cell>
          <cell r="L423">
            <v>0</v>
          </cell>
          <cell r="M423">
            <v>0</v>
          </cell>
          <cell r="N423">
            <v>0</v>
          </cell>
          <cell r="O423">
            <v>0</v>
          </cell>
          <cell r="P423">
            <v>0</v>
          </cell>
          <cell r="Q423">
            <v>0</v>
          </cell>
          <cell r="R423">
            <v>0</v>
          </cell>
          <cell r="S423">
            <v>0</v>
          </cell>
          <cell r="T423">
            <v>0</v>
          </cell>
          <cell r="U423">
            <v>0</v>
          </cell>
          <cell r="V423">
            <v>0</v>
          </cell>
          <cell r="W423">
            <v>0</v>
          </cell>
          <cell r="X423">
            <v>336</v>
          </cell>
          <cell r="Y423">
            <v>0</v>
          </cell>
          <cell r="Z423">
            <v>336</v>
          </cell>
          <cell r="AA423">
            <v>336</v>
          </cell>
          <cell r="AB423">
            <v>336</v>
          </cell>
          <cell r="AC423">
            <v>1425</v>
          </cell>
          <cell r="AD423">
            <v>336</v>
          </cell>
          <cell r="AE423">
            <v>336</v>
          </cell>
        </row>
        <row r="424">
          <cell r="C424" t="str">
            <v>578030</v>
          </cell>
          <cell r="D424" t="str">
            <v>Ramazanov Fariz Rafiq</v>
          </cell>
          <cell r="E424">
            <v>8</v>
          </cell>
          <cell r="F424">
            <v>21100</v>
          </cell>
          <cell r="G424">
            <v>140</v>
          </cell>
          <cell r="H424">
            <v>254918.25</v>
          </cell>
          <cell r="I424">
            <v>258961.56000000003</v>
          </cell>
          <cell r="J424">
            <v>-4043.3100000000268</v>
          </cell>
          <cell r="K424">
            <v>2018.42</v>
          </cell>
          <cell r="L424">
            <v>2151.7399999999998</v>
          </cell>
          <cell r="M424">
            <v>133.31999999999971</v>
          </cell>
          <cell r="N424">
            <v>0</v>
          </cell>
          <cell r="O424">
            <v>80</v>
          </cell>
          <cell r="P424">
            <v>140</v>
          </cell>
          <cell r="Q424">
            <v>138.44277499999998</v>
          </cell>
          <cell r="R424">
            <v>-6.0649650000000399</v>
          </cell>
          <cell r="S424">
            <v>0.35996399999999923</v>
          </cell>
          <cell r="T424">
            <v>0.35996399999999923</v>
          </cell>
          <cell r="U424">
            <v>352.73777399999994</v>
          </cell>
          <cell r="V424">
            <v>0</v>
          </cell>
          <cell r="W424">
            <v>352.73777399999994</v>
          </cell>
          <cell r="X424">
            <v>456</v>
          </cell>
          <cell r="Y424">
            <v>3186.4781249999996</v>
          </cell>
          <cell r="Z424">
            <v>456</v>
          </cell>
          <cell r="AA424">
            <v>808.73777399999994</v>
          </cell>
          <cell r="AB424">
            <v>808.73777399999994</v>
          </cell>
          <cell r="AC424">
            <v>1789</v>
          </cell>
          <cell r="AD424">
            <v>808.73777399999994</v>
          </cell>
          <cell r="AE424">
            <v>808.73777399999994</v>
          </cell>
        </row>
        <row r="425">
          <cell r="C425" t="str">
            <v>568378</v>
          </cell>
          <cell r="D425" t="str">
            <v>Akbarov Rahim Babakisi</v>
          </cell>
          <cell r="E425">
            <v>8</v>
          </cell>
          <cell r="F425">
            <v>16400</v>
          </cell>
          <cell r="G425">
            <v>152</v>
          </cell>
          <cell r="H425">
            <v>420102.08999999979</v>
          </cell>
          <cell r="I425">
            <v>441796.34999999986</v>
          </cell>
          <cell r="J425">
            <v>-21694.260000000068</v>
          </cell>
          <cell r="K425">
            <v>3757.13</v>
          </cell>
          <cell r="L425">
            <v>4921.2</v>
          </cell>
          <cell r="M425">
            <v>1164.0699999999997</v>
          </cell>
          <cell r="N425">
            <v>0</v>
          </cell>
          <cell r="O425">
            <v>80</v>
          </cell>
          <cell r="P425">
            <v>152</v>
          </cell>
          <cell r="Q425">
            <v>254.07146299999985</v>
          </cell>
          <cell r="R425">
            <v>-32.541390000000099</v>
          </cell>
          <cell r="S425">
            <v>3.1429889999999996</v>
          </cell>
          <cell r="T425">
            <v>3.1429889999999996</v>
          </cell>
          <cell r="U425">
            <v>456.67306199999979</v>
          </cell>
          <cell r="V425">
            <v>0</v>
          </cell>
          <cell r="W425">
            <v>456.67306199999979</v>
          </cell>
          <cell r="X425">
            <v>456</v>
          </cell>
          <cell r="Y425">
            <v>5251.2761249999967</v>
          </cell>
          <cell r="Z425">
            <v>456</v>
          </cell>
          <cell r="AA425">
            <v>912.67306199999985</v>
          </cell>
          <cell r="AB425">
            <v>912.67306199999985</v>
          </cell>
          <cell r="AC425">
            <v>1789</v>
          </cell>
          <cell r="AD425">
            <v>912.67306199999985</v>
          </cell>
          <cell r="AE425">
            <v>912.67306199999985</v>
          </cell>
        </row>
        <row r="426">
          <cell r="C426" t="str">
            <v>582605</v>
          </cell>
          <cell r="D426" t="str">
            <v>Muradov Parviz Alim</v>
          </cell>
          <cell r="E426">
            <v>0</v>
          </cell>
          <cell r="F426">
            <v>0</v>
          </cell>
          <cell r="G426">
            <v>0</v>
          </cell>
          <cell r="H426">
            <v>0</v>
          </cell>
          <cell r="I426">
            <v>0</v>
          </cell>
          <cell r="J426">
            <v>0</v>
          </cell>
          <cell r="K426">
            <v>0</v>
          </cell>
          <cell r="L426">
            <v>0</v>
          </cell>
          <cell r="M426">
            <v>0</v>
          </cell>
          <cell r="N426">
            <v>0</v>
          </cell>
          <cell r="O426">
            <v>0</v>
          </cell>
          <cell r="P426">
            <v>0</v>
          </cell>
          <cell r="Q426">
            <v>0</v>
          </cell>
          <cell r="R426">
            <v>0</v>
          </cell>
          <cell r="S426">
            <v>0</v>
          </cell>
          <cell r="T426">
            <v>0</v>
          </cell>
          <cell r="U426">
            <v>0</v>
          </cell>
          <cell r="V426">
            <v>0</v>
          </cell>
          <cell r="W426">
            <v>0</v>
          </cell>
          <cell r="X426">
            <v>336</v>
          </cell>
          <cell r="Y426">
            <v>0</v>
          </cell>
          <cell r="Z426">
            <v>0</v>
          </cell>
          <cell r="AA426">
            <v>0</v>
          </cell>
          <cell r="AB426">
            <v>0</v>
          </cell>
          <cell r="AC426">
            <v>1425</v>
          </cell>
          <cell r="AD426">
            <v>0</v>
          </cell>
          <cell r="AE426">
            <v>0</v>
          </cell>
        </row>
        <row r="427">
          <cell r="C427" t="str">
            <v>065914</v>
          </cell>
          <cell r="D427" t="str">
            <v>Baxsiyev Yasin Cafar</v>
          </cell>
          <cell r="E427">
            <v>10</v>
          </cell>
          <cell r="F427">
            <v>28650</v>
          </cell>
          <cell r="G427">
            <v>33</v>
          </cell>
          <cell r="H427">
            <v>112060.27000000002</v>
          </cell>
          <cell r="I427">
            <v>85622.37</v>
          </cell>
          <cell r="J427">
            <v>26437.900000000023</v>
          </cell>
          <cell r="K427">
            <v>0</v>
          </cell>
          <cell r="L427">
            <v>0</v>
          </cell>
          <cell r="M427">
            <v>0</v>
          </cell>
          <cell r="N427">
            <v>0</v>
          </cell>
          <cell r="O427">
            <v>100</v>
          </cell>
          <cell r="P427">
            <v>33</v>
          </cell>
          <cell r="Q427">
            <v>56.030135000000008</v>
          </cell>
          <cell r="R427">
            <v>26.437900000000024</v>
          </cell>
          <cell r="S427">
            <v>0</v>
          </cell>
          <cell r="T427">
            <v>0</v>
          </cell>
          <cell r="U427">
            <v>215.46803500000001</v>
          </cell>
          <cell r="V427">
            <v>0</v>
          </cell>
          <cell r="W427">
            <v>215.46803500000001</v>
          </cell>
          <cell r="X427">
            <v>456</v>
          </cell>
          <cell r="Y427">
            <v>1400.753375</v>
          </cell>
          <cell r="Z427">
            <v>725</v>
          </cell>
          <cell r="AA427">
            <v>671.46803499999999</v>
          </cell>
          <cell r="AB427">
            <v>725</v>
          </cell>
          <cell r="AC427">
            <v>1789</v>
          </cell>
          <cell r="AD427">
            <v>725</v>
          </cell>
          <cell r="AE427">
            <v>725</v>
          </cell>
        </row>
        <row r="428">
          <cell r="C428">
            <v>0</v>
          </cell>
          <cell r="D428" t="str">
            <v>Qurbanov Ilkin Vali</v>
          </cell>
          <cell r="E428">
            <v>0</v>
          </cell>
          <cell r="F428">
            <v>0</v>
          </cell>
          <cell r="G428">
            <v>0</v>
          </cell>
          <cell r="H428">
            <v>0</v>
          </cell>
          <cell r="I428">
            <v>0</v>
          </cell>
          <cell r="J428">
            <v>0</v>
          </cell>
          <cell r="K428">
            <v>2223.86</v>
          </cell>
          <cell r="L428">
            <v>2312.21</v>
          </cell>
          <cell r="M428">
            <v>88.349999999999909</v>
          </cell>
          <cell r="N428">
            <v>0</v>
          </cell>
          <cell r="O428">
            <v>0</v>
          </cell>
          <cell r="P428">
            <v>0</v>
          </cell>
          <cell r="Q428">
            <v>0</v>
          </cell>
          <cell r="R428">
            <v>0</v>
          </cell>
          <cell r="S428">
            <v>0</v>
          </cell>
          <cell r="T428">
            <v>0</v>
          </cell>
          <cell r="U428">
            <v>0</v>
          </cell>
          <cell r="V428">
            <v>0</v>
          </cell>
          <cell r="W428">
            <v>0</v>
          </cell>
          <cell r="X428">
            <v>0</v>
          </cell>
          <cell r="Y428">
            <v>0</v>
          </cell>
          <cell r="Z428">
            <v>0</v>
          </cell>
          <cell r="AA428">
            <v>0</v>
          </cell>
          <cell r="AB428">
            <v>0</v>
          </cell>
          <cell r="AC428">
            <v>0</v>
          </cell>
          <cell r="AD428">
            <v>0</v>
          </cell>
          <cell r="AE428">
            <v>0</v>
          </cell>
        </row>
        <row r="429">
          <cell r="C429">
            <v>0</v>
          </cell>
          <cell r="D429" t="str">
            <v>Aliyev Samir Yahya</v>
          </cell>
          <cell r="E429">
            <v>5</v>
          </cell>
          <cell r="F429">
            <v>8200</v>
          </cell>
          <cell r="G429">
            <v>308</v>
          </cell>
          <cell r="H429">
            <v>593320.05000000028</v>
          </cell>
          <cell r="I429">
            <v>716501.66999999993</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row>
        <row r="430">
          <cell r="C430" t="str">
            <v>050369</v>
          </cell>
          <cell r="D430" t="str">
            <v>Feyzullazade Fuad Feyruz</v>
          </cell>
          <cell r="E430">
            <v>0</v>
          </cell>
          <cell r="F430">
            <v>0</v>
          </cell>
          <cell r="G430">
            <v>0</v>
          </cell>
          <cell r="H430">
            <v>0</v>
          </cell>
          <cell r="I430">
            <v>0</v>
          </cell>
          <cell r="J430">
            <v>0</v>
          </cell>
          <cell r="K430">
            <v>0</v>
          </cell>
          <cell r="L430">
            <v>0</v>
          </cell>
          <cell r="M430">
            <v>0</v>
          </cell>
          <cell r="N430">
            <v>0</v>
          </cell>
          <cell r="O430">
            <v>0</v>
          </cell>
          <cell r="P430">
            <v>0</v>
          </cell>
          <cell r="Q430">
            <v>0</v>
          </cell>
          <cell r="R430">
            <v>0</v>
          </cell>
          <cell r="S430">
            <v>0</v>
          </cell>
          <cell r="T430">
            <v>0</v>
          </cell>
          <cell r="U430">
            <v>0</v>
          </cell>
          <cell r="V430">
            <v>0</v>
          </cell>
          <cell r="W430">
            <v>0</v>
          </cell>
          <cell r="X430">
            <v>697</v>
          </cell>
          <cell r="Y430">
            <v>0</v>
          </cell>
          <cell r="Z430">
            <v>697</v>
          </cell>
          <cell r="AA430">
            <v>697</v>
          </cell>
          <cell r="AB430">
            <v>697</v>
          </cell>
          <cell r="AC430">
            <v>2552</v>
          </cell>
          <cell r="AD430">
            <v>697</v>
          </cell>
          <cell r="AE430">
            <v>697</v>
          </cell>
        </row>
        <row r="431">
          <cell r="C431">
            <v>0</v>
          </cell>
          <cell r="D431">
            <v>0</v>
          </cell>
          <cell r="E431">
            <v>0</v>
          </cell>
          <cell r="F431">
            <v>0</v>
          </cell>
          <cell r="G431">
            <v>0</v>
          </cell>
          <cell r="H431">
            <v>0</v>
          </cell>
          <cell r="I431">
            <v>0</v>
          </cell>
          <cell r="J431">
            <v>0</v>
          </cell>
          <cell r="K431">
            <v>0</v>
          </cell>
          <cell r="L431">
            <v>0</v>
          </cell>
          <cell r="M431">
            <v>0</v>
          </cell>
          <cell r="N431">
            <v>0</v>
          </cell>
          <cell r="O431">
            <v>0</v>
          </cell>
          <cell r="P431">
            <v>0</v>
          </cell>
          <cell r="Q431">
            <v>0</v>
          </cell>
          <cell r="R431">
            <v>0</v>
          </cell>
          <cell r="S431">
            <v>0</v>
          </cell>
          <cell r="T431">
            <v>0</v>
          </cell>
          <cell r="U431">
            <v>0</v>
          </cell>
          <cell r="V431">
            <v>0</v>
          </cell>
          <cell r="W431">
            <v>0</v>
          </cell>
          <cell r="X431">
            <v>0</v>
          </cell>
          <cell r="Y431">
            <v>0</v>
          </cell>
          <cell r="Z431">
            <v>0</v>
          </cell>
          <cell r="AA431">
            <v>0</v>
          </cell>
          <cell r="AB431">
            <v>0</v>
          </cell>
          <cell r="AC431">
            <v>0</v>
          </cell>
          <cell r="AD431">
            <v>0</v>
          </cell>
          <cell r="AE431">
            <v>0</v>
          </cell>
        </row>
        <row r="432">
          <cell r="C432">
            <v>0</v>
          </cell>
          <cell r="D432">
            <v>12</v>
          </cell>
          <cell r="E432">
            <v>0</v>
          </cell>
          <cell r="F432">
            <v>0</v>
          </cell>
          <cell r="G432">
            <v>0</v>
          </cell>
          <cell r="H432">
            <v>0</v>
          </cell>
          <cell r="I432">
            <v>0</v>
          </cell>
          <cell r="J432">
            <v>0</v>
          </cell>
          <cell r="K432">
            <v>0</v>
          </cell>
          <cell r="L432">
            <v>0</v>
          </cell>
          <cell r="M432">
            <v>0</v>
          </cell>
          <cell r="N432">
            <v>0</v>
          </cell>
          <cell r="O432">
            <v>0</v>
          </cell>
          <cell r="P432">
            <v>0</v>
          </cell>
          <cell r="Q432">
            <v>0</v>
          </cell>
          <cell r="R432">
            <v>0</v>
          </cell>
          <cell r="S432">
            <v>0</v>
          </cell>
          <cell r="T432">
            <v>0</v>
          </cell>
          <cell r="U432">
            <v>0</v>
          </cell>
          <cell r="V432">
            <v>0</v>
          </cell>
          <cell r="W432">
            <v>0</v>
          </cell>
          <cell r="X432">
            <v>0</v>
          </cell>
          <cell r="Y432">
            <v>0</v>
          </cell>
          <cell r="Z432">
            <v>0</v>
          </cell>
          <cell r="AA432">
            <v>0</v>
          </cell>
          <cell r="AB432">
            <v>0</v>
          </cell>
          <cell r="AC432">
            <v>0</v>
          </cell>
          <cell r="AD432">
            <v>0</v>
          </cell>
          <cell r="AE432">
            <v>0</v>
          </cell>
        </row>
        <row r="433">
          <cell r="C433" t="str">
            <v>565910</v>
          </cell>
          <cell r="D433" t="str">
            <v>Aliyev Samir Yahya</v>
          </cell>
          <cell r="E433">
            <v>4.75</v>
          </cell>
          <cell r="F433">
            <v>18429.166666666668</v>
          </cell>
          <cell r="G433">
            <v>973</v>
          </cell>
          <cell r="H433">
            <v>2225966.9300000002</v>
          </cell>
          <cell r="I433">
            <v>2275246.5499999998</v>
          </cell>
          <cell r="J433">
            <v>-49279.619999999646</v>
          </cell>
          <cell r="K433">
            <v>18083.684000000001</v>
          </cell>
          <cell r="L433">
            <v>24694.431999999997</v>
          </cell>
          <cell r="M433">
            <v>6610.747999999996</v>
          </cell>
          <cell r="N433">
            <v>0</v>
          </cell>
          <cell r="O433">
            <v>23.75</v>
          </cell>
          <cell r="P433">
            <v>194.60000000000002</v>
          </cell>
          <cell r="Q433">
            <v>1318.1768510000002</v>
          </cell>
          <cell r="R433">
            <v>-49.279619999999646</v>
          </cell>
          <cell r="S433">
            <v>7.9328975999999942</v>
          </cell>
          <cell r="T433">
            <v>7.9328975999999942</v>
          </cell>
          <cell r="U433">
            <v>1495.1801286000004</v>
          </cell>
          <cell r="V433">
            <v>0</v>
          </cell>
          <cell r="W433">
            <v>1495.1801286000004</v>
          </cell>
          <cell r="X433">
            <v>818</v>
          </cell>
          <cell r="Y433">
            <v>14711.026343199996</v>
          </cell>
          <cell r="Z433">
            <v>1782</v>
          </cell>
          <cell r="AA433">
            <v>2313.1801286000004</v>
          </cell>
          <cell r="AB433">
            <v>2313.1801286000004</v>
          </cell>
          <cell r="AC433">
            <v>3112</v>
          </cell>
          <cell r="AD433">
            <v>0</v>
          </cell>
          <cell r="AE433">
            <v>0</v>
          </cell>
        </row>
        <row r="434">
          <cell r="C434">
            <v>0</v>
          </cell>
          <cell r="D434">
            <v>0</v>
          </cell>
          <cell r="E434">
            <v>0</v>
          </cell>
          <cell r="F434">
            <v>0</v>
          </cell>
          <cell r="G434">
            <v>0</v>
          </cell>
          <cell r="H434">
            <v>0</v>
          </cell>
          <cell r="I434">
            <v>0</v>
          </cell>
          <cell r="J434">
            <v>0</v>
          </cell>
          <cell r="K434">
            <v>0</v>
          </cell>
          <cell r="L434">
            <v>0</v>
          </cell>
          <cell r="M434">
            <v>0</v>
          </cell>
          <cell r="N434">
            <v>0</v>
          </cell>
          <cell r="O434">
            <v>0</v>
          </cell>
          <cell r="P434">
            <v>0</v>
          </cell>
          <cell r="Q434">
            <v>0</v>
          </cell>
          <cell r="R434">
            <v>0</v>
          </cell>
          <cell r="S434">
            <v>0</v>
          </cell>
          <cell r="T434">
            <v>0</v>
          </cell>
          <cell r="U434">
            <v>0</v>
          </cell>
          <cell r="V434">
            <v>0</v>
          </cell>
          <cell r="W434">
            <v>0</v>
          </cell>
          <cell r="X434">
            <v>0</v>
          </cell>
          <cell r="Y434">
            <v>0</v>
          </cell>
          <cell r="Z434">
            <v>0</v>
          </cell>
          <cell r="AA434">
            <v>0</v>
          </cell>
          <cell r="AB434">
            <v>0</v>
          </cell>
          <cell r="AC434">
            <v>0</v>
          </cell>
          <cell r="AD434">
            <v>0</v>
          </cell>
          <cell r="AE434">
            <v>0</v>
          </cell>
        </row>
        <row r="435">
          <cell r="C435">
            <v>0</v>
          </cell>
          <cell r="D435">
            <v>0</v>
          </cell>
          <cell r="E435">
            <v>0</v>
          </cell>
          <cell r="F435">
            <v>0</v>
          </cell>
          <cell r="G435">
            <v>0</v>
          </cell>
          <cell r="H435">
            <v>0</v>
          </cell>
          <cell r="I435">
            <v>0</v>
          </cell>
          <cell r="J435">
            <v>0</v>
          </cell>
          <cell r="K435">
            <v>0</v>
          </cell>
          <cell r="L435">
            <v>0</v>
          </cell>
          <cell r="M435">
            <v>0</v>
          </cell>
          <cell r="N435">
            <v>0</v>
          </cell>
          <cell r="O435">
            <v>0</v>
          </cell>
          <cell r="P435">
            <v>0</v>
          </cell>
          <cell r="Q435">
            <v>0</v>
          </cell>
          <cell r="R435">
            <v>0</v>
          </cell>
          <cell r="S435">
            <v>0</v>
          </cell>
          <cell r="T435">
            <v>0</v>
          </cell>
          <cell r="U435">
            <v>0</v>
          </cell>
          <cell r="V435">
            <v>0</v>
          </cell>
          <cell r="W435">
            <v>0</v>
          </cell>
          <cell r="X435">
            <v>0</v>
          </cell>
          <cell r="Y435">
            <v>0</v>
          </cell>
          <cell r="Z435">
            <v>0</v>
          </cell>
          <cell r="AA435">
            <v>0</v>
          </cell>
          <cell r="AB435">
            <v>0</v>
          </cell>
          <cell r="AC435">
            <v>0</v>
          </cell>
          <cell r="AD435">
            <v>0</v>
          </cell>
          <cell r="AE435">
            <v>0</v>
          </cell>
        </row>
        <row r="436">
          <cell r="C436" t="str">
            <v>CIF</v>
          </cell>
          <cell r="D436" t="str">
            <v>Mütəxəssis</v>
          </cell>
          <cell r="E436" t="str">
            <v>Say cari ay</v>
          </cell>
          <cell r="F436" t="str">
            <v>Məbləğ cari ay</v>
          </cell>
          <cell r="G436" t="str">
            <v>Say portfel</v>
          </cell>
          <cell r="H436" t="str">
            <v>Yeni portfel</v>
          </cell>
          <cell r="I436">
            <v>0</v>
          </cell>
          <cell r="J436">
            <v>0</v>
          </cell>
          <cell r="K436" t="str">
            <v>Köhnə portfel</v>
          </cell>
          <cell r="L436">
            <v>0</v>
          </cell>
          <cell r="M436">
            <v>0</v>
          </cell>
          <cell r="N436" t="str">
            <v>PAR</v>
          </cell>
          <cell r="O436" t="str">
            <v>Bonus</v>
          </cell>
          <cell r="P436">
            <v>0</v>
          </cell>
          <cell r="Q436">
            <v>0</v>
          </cell>
          <cell r="R436">
            <v>0</v>
          </cell>
          <cell r="S436">
            <v>0</v>
          </cell>
          <cell r="T436">
            <v>0</v>
          </cell>
          <cell r="U436">
            <v>0</v>
          </cell>
          <cell r="V436">
            <v>0</v>
          </cell>
          <cell r="W436" t="str">
            <v>Net bonus</v>
          </cell>
          <cell r="X436" t="str">
            <v>Baza</v>
          </cell>
          <cell r="Y436" t="str">
            <v>Portfelin gəliri</v>
          </cell>
          <cell r="Z436" t="str">
            <v>Fakt</v>
          </cell>
          <cell r="AA436" t="str">
            <v>Təklif</v>
          </cell>
          <cell r="AB436">
            <v>0</v>
          </cell>
          <cell r="AC436" t="str">
            <v>Max limit</v>
          </cell>
          <cell r="AD436" t="str">
            <v>Hesablanmış salary</v>
          </cell>
          <cell r="AE436" t="str">
            <v>Salary-end</v>
          </cell>
        </row>
        <row r="437">
          <cell r="C437">
            <v>0</v>
          </cell>
          <cell r="D437">
            <v>0</v>
          </cell>
          <cell r="E437">
            <v>0</v>
          </cell>
          <cell r="F437">
            <v>0</v>
          </cell>
          <cell r="G437">
            <v>0</v>
          </cell>
          <cell r="H437" t="str">
            <v>Cari ay portfel</v>
          </cell>
          <cell r="I437" t="str">
            <v>Son ay portfel</v>
          </cell>
          <cell r="J437" t="str">
            <v>Artım portfel</v>
          </cell>
          <cell r="K437" t="str">
            <v>Cari ay portfel</v>
          </cell>
          <cell r="L437" t="str">
            <v>Son ay portfel</v>
          </cell>
          <cell r="M437" t="str">
            <v>Azalma portfel</v>
          </cell>
          <cell r="N437">
            <v>0</v>
          </cell>
          <cell r="O437" t="str">
            <v>Say cari ay</v>
          </cell>
          <cell r="P437" t="str">
            <v>Say portfel</v>
          </cell>
          <cell r="Q437" t="str">
            <v>Cari yeni portfel</v>
          </cell>
          <cell r="R437" t="str">
            <v>Artım yeni portfel</v>
          </cell>
          <cell r="S437" t="str">
            <v>Artım köhnə portfel</v>
          </cell>
          <cell r="T437">
            <v>0</v>
          </cell>
          <cell r="U437" t="str">
            <v>Ümumi bonus</v>
          </cell>
          <cell r="V437" t="str">
            <v>Cərimə</v>
          </cell>
          <cell r="W437">
            <v>0</v>
          </cell>
          <cell r="X437">
            <v>0</v>
          </cell>
          <cell r="Y437">
            <v>0</v>
          </cell>
          <cell r="Z437">
            <v>0</v>
          </cell>
          <cell r="AA437" t="str">
            <v>gəlir&gt;fakt/ bonus</v>
          </cell>
          <cell r="AB437" t="str">
            <v>gəlir&gt;fakt və bonus/bonus</v>
          </cell>
          <cell r="AC437">
            <v>0</v>
          </cell>
          <cell r="AD437">
            <v>0</v>
          </cell>
          <cell r="AE437" t="str">
            <v>Max limit/fakt/salary</v>
          </cell>
        </row>
        <row r="438">
          <cell r="C438">
            <v>0</v>
          </cell>
          <cell r="D438" t="str">
            <v>Ibrahimov Famil Farhad</v>
          </cell>
          <cell r="E438">
            <v>0</v>
          </cell>
          <cell r="F438">
            <v>0</v>
          </cell>
          <cell r="G438">
            <v>105</v>
          </cell>
          <cell r="H438">
            <v>385949.23999999993</v>
          </cell>
          <cell r="I438">
            <v>434202.64999999997</v>
          </cell>
          <cell r="J438">
            <v>-48253.410000000033</v>
          </cell>
          <cell r="K438">
            <v>0</v>
          </cell>
          <cell r="L438">
            <v>0</v>
          </cell>
          <cell r="M438">
            <v>0</v>
          </cell>
          <cell r="N438">
            <v>2E-3</v>
          </cell>
          <cell r="O438">
            <v>0</v>
          </cell>
          <cell r="P438">
            <v>105</v>
          </cell>
          <cell r="Q438">
            <v>230.16446799999994</v>
          </cell>
          <cell r="R438">
            <v>-72.380115000000046</v>
          </cell>
          <cell r="S438">
            <v>0</v>
          </cell>
          <cell r="T438">
            <v>0</v>
          </cell>
          <cell r="U438">
            <v>262.7843529999999</v>
          </cell>
          <cell r="V438">
            <v>-10.511374119999996</v>
          </cell>
          <cell r="W438">
            <v>252.2729788799999</v>
          </cell>
          <cell r="X438">
            <v>697</v>
          </cell>
          <cell r="Y438">
            <v>4824.365499999999</v>
          </cell>
          <cell r="Z438">
            <v>757</v>
          </cell>
          <cell r="AA438">
            <v>949.27297887999987</v>
          </cell>
          <cell r="AB438">
            <v>949.27297887999987</v>
          </cell>
          <cell r="AC438">
            <v>2552</v>
          </cell>
          <cell r="AD438">
            <v>949.27297887999987</v>
          </cell>
          <cell r="AE438">
            <v>949.27297887999987</v>
          </cell>
        </row>
        <row r="439">
          <cell r="C439" t="str">
            <v>462473</v>
          </cell>
          <cell r="D439" t="str">
            <v>Qurbanov Elsan Alakbar</v>
          </cell>
          <cell r="E439">
            <v>7</v>
          </cell>
          <cell r="F439">
            <v>21200</v>
          </cell>
          <cell r="G439">
            <v>42</v>
          </cell>
          <cell r="H439">
            <v>139350.48000000004</v>
          </cell>
          <cell r="I439">
            <v>124828.47</v>
          </cell>
          <cell r="J439">
            <v>14522.010000000038</v>
          </cell>
          <cell r="K439">
            <v>0</v>
          </cell>
          <cell r="L439">
            <v>0</v>
          </cell>
          <cell r="M439">
            <v>0</v>
          </cell>
          <cell r="N439">
            <v>0</v>
          </cell>
          <cell r="O439">
            <v>70</v>
          </cell>
          <cell r="P439">
            <v>42</v>
          </cell>
          <cell r="Q439">
            <v>69.675240000000016</v>
          </cell>
          <cell r="R439">
            <v>14.522010000000039</v>
          </cell>
          <cell r="S439">
            <v>0</v>
          </cell>
          <cell r="T439">
            <v>0</v>
          </cell>
          <cell r="U439">
            <v>196.19725000000008</v>
          </cell>
          <cell r="V439">
            <v>0</v>
          </cell>
          <cell r="W439">
            <v>196.19725000000008</v>
          </cell>
          <cell r="X439">
            <v>456</v>
          </cell>
          <cell r="Y439">
            <v>1741.8810000000003</v>
          </cell>
          <cell r="Z439">
            <v>545</v>
          </cell>
          <cell r="AA439">
            <v>652.19725000000005</v>
          </cell>
          <cell r="AB439">
            <v>652.19725000000005</v>
          </cell>
          <cell r="AC439">
            <v>1789</v>
          </cell>
          <cell r="AD439">
            <v>652.19725000000005</v>
          </cell>
          <cell r="AE439">
            <v>652.19725000000005</v>
          </cell>
        </row>
        <row r="440">
          <cell r="C440" t="str">
            <v>626370</v>
          </cell>
          <cell r="D440" t="str">
            <v>Mirzayev Zamiq Namik</v>
          </cell>
          <cell r="E440">
            <v>8</v>
          </cell>
          <cell r="F440">
            <v>12300</v>
          </cell>
          <cell r="G440">
            <v>49</v>
          </cell>
          <cell r="H440">
            <v>90095.110000000015</v>
          </cell>
          <cell r="I440">
            <v>81357.19</v>
          </cell>
          <cell r="J440">
            <v>8737.9200000000128</v>
          </cell>
          <cell r="K440">
            <v>0</v>
          </cell>
          <cell r="L440">
            <v>0</v>
          </cell>
          <cell r="M440">
            <v>0</v>
          </cell>
          <cell r="N440">
            <v>0</v>
          </cell>
          <cell r="O440">
            <v>80</v>
          </cell>
          <cell r="P440">
            <v>49</v>
          </cell>
          <cell r="Q440">
            <v>45.04755500000001</v>
          </cell>
          <cell r="R440">
            <v>8.7379200000000132</v>
          </cell>
          <cell r="S440">
            <v>0</v>
          </cell>
          <cell r="T440">
            <v>0</v>
          </cell>
          <cell r="U440">
            <v>182.78547500000002</v>
          </cell>
          <cell r="V440">
            <v>0</v>
          </cell>
          <cell r="W440">
            <v>182.78547500000002</v>
          </cell>
          <cell r="X440">
            <v>456</v>
          </cell>
          <cell r="Y440">
            <v>1126.1888750000001</v>
          </cell>
          <cell r="Z440">
            <v>603</v>
          </cell>
          <cell r="AA440">
            <v>638.78547500000002</v>
          </cell>
          <cell r="AB440">
            <v>638.78547500000002</v>
          </cell>
          <cell r="AC440">
            <v>1789</v>
          </cell>
          <cell r="AD440">
            <v>638.78547500000002</v>
          </cell>
          <cell r="AE440">
            <v>638.78547500000002</v>
          </cell>
        </row>
        <row r="441">
          <cell r="C441" t="str">
            <v>553727</v>
          </cell>
          <cell r="D441" t="str">
            <v>Rustamzada Rufat Muqabil</v>
          </cell>
          <cell r="E441">
            <v>5</v>
          </cell>
          <cell r="F441">
            <v>16700</v>
          </cell>
          <cell r="G441">
            <v>25</v>
          </cell>
          <cell r="H441">
            <v>72000.139999999985</v>
          </cell>
          <cell r="I441">
            <v>57912.82</v>
          </cell>
          <cell r="J441">
            <v>14087.319999999985</v>
          </cell>
          <cell r="K441">
            <v>0</v>
          </cell>
          <cell r="L441">
            <v>0</v>
          </cell>
          <cell r="M441">
            <v>0</v>
          </cell>
          <cell r="N441">
            <v>0</v>
          </cell>
          <cell r="O441">
            <v>50</v>
          </cell>
          <cell r="P441">
            <v>25</v>
          </cell>
          <cell r="Q441">
            <v>36.000069999999994</v>
          </cell>
          <cell r="R441">
            <v>14.087319999999986</v>
          </cell>
          <cell r="S441">
            <v>0</v>
          </cell>
          <cell r="T441">
            <v>0</v>
          </cell>
          <cell r="U441">
            <v>125.08738999999998</v>
          </cell>
          <cell r="V441">
            <v>0</v>
          </cell>
          <cell r="W441">
            <v>125.08738999999998</v>
          </cell>
          <cell r="X441">
            <v>336</v>
          </cell>
          <cell r="Y441">
            <v>900.00174999999979</v>
          </cell>
          <cell r="Z441">
            <v>543</v>
          </cell>
          <cell r="AA441">
            <v>461.08738999999997</v>
          </cell>
          <cell r="AB441">
            <v>543</v>
          </cell>
          <cell r="AC441">
            <v>1425</v>
          </cell>
          <cell r="AD441">
            <v>543</v>
          </cell>
          <cell r="AE441">
            <v>543</v>
          </cell>
        </row>
        <row r="442">
          <cell r="C442" t="str">
            <v>457729</v>
          </cell>
          <cell r="D442" t="str">
            <v>Mehraliyev Ruslan Niyazi</v>
          </cell>
          <cell r="E442">
            <v>10</v>
          </cell>
          <cell r="F442">
            <v>64900</v>
          </cell>
          <cell r="G442">
            <v>36</v>
          </cell>
          <cell r="H442">
            <v>175042.06999999998</v>
          </cell>
          <cell r="I442">
            <v>115468.02</v>
          </cell>
          <cell r="J442">
            <v>59574.049999999974</v>
          </cell>
          <cell r="K442">
            <v>0</v>
          </cell>
          <cell r="L442">
            <v>0</v>
          </cell>
          <cell r="M442">
            <v>0</v>
          </cell>
          <cell r="N442">
            <v>0</v>
          </cell>
          <cell r="O442">
            <v>100</v>
          </cell>
          <cell r="P442">
            <v>36</v>
          </cell>
          <cell r="Q442">
            <v>87.521034999999998</v>
          </cell>
          <cell r="R442">
            <v>59.574049999999978</v>
          </cell>
          <cell r="S442">
            <v>0</v>
          </cell>
          <cell r="T442">
            <v>0</v>
          </cell>
          <cell r="U442">
            <v>283.09508499999998</v>
          </cell>
          <cell r="V442">
            <v>0</v>
          </cell>
          <cell r="W442">
            <v>283.09508499999998</v>
          </cell>
          <cell r="X442">
            <v>456</v>
          </cell>
          <cell r="Y442">
            <v>2188.0258749999994</v>
          </cell>
          <cell r="Z442">
            <v>845</v>
          </cell>
          <cell r="AA442">
            <v>739.09508499999993</v>
          </cell>
          <cell r="AB442">
            <v>845</v>
          </cell>
          <cell r="AC442">
            <v>1789</v>
          </cell>
          <cell r="AD442">
            <v>845</v>
          </cell>
          <cell r="AE442">
            <v>845</v>
          </cell>
        </row>
        <row r="443">
          <cell r="C443" t="str">
            <v>605080</v>
          </cell>
          <cell r="D443" t="str">
            <v>Rasulzada Kamil Samil</v>
          </cell>
          <cell r="E443">
            <v>0</v>
          </cell>
          <cell r="F443">
            <v>0</v>
          </cell>
          <cell r="G443">
            <v>0</v>
          </cell>
          <cell r="H443">
            <v>0</v>
          </cell>
          <cell r="I443">
            <v>0</v>
          </cell>
          <cell r="J443">
            <v>0</v>
          </cell>
          <cell r="K443">
            <v>0</v>
          </cell>
          <cell r="L443">
            <v>0</v>
          </cell>
          <cell r="M443">
            <v>0</v>
          </cell>
          <cell r="N443">
            <v>0</v>
          </cell>
          <cell r="O443">
            <v>0</v>
          </cell>
          <cell r="P443">
            <v>0</v>
          </cell>
          <cell r="Q443">
            <v>0</v>
          </cell>
          <cell r="R443">
            <v>0</v>
          </cell>
          <cell r="S443">
            <v>0</v>
          </cell>
          <cell r="T443">
            <v>0</v>
          </cell>
          <cell r="U443">
            <v>0</v>
          </cell>
          <cell r="V443">
            <v>0</v>
          </cell>
          <cell r="W443">
            <v>0</v>
          </cell>
          <cell r="X443">
            <v>336</v>
          </cell>
          <cell r="Y443">
            <v>0</v>
          </cell>
          <cell r="Z443">
            <v>336</v>
          </cell>
          <cell r="AA443">
            <v>336</v>
          </cell>
          <cell r="AB443">
            <v>336</v>
          </cell>
          <cell r="AC443">
            <v>1425</v>
          </cell>
          <cell r="AD443">
            <v>336</v>
          </cell>
          <cell r="AE443">
            <v>336</v>
          </cell>
        </row>
        <row r="444">
          <cell r="C444" t="str">
            <v>486691</v>
          </cell>
          <cell r="D444" t="str">
            <v>Hasanov Elnar Elsavar</v>
          </cell>
          <cell r="E444">
            <v>12</v>
          </cell>
          <cell r="F444">
            <v>34900</v>
          </cell>
          <cell r="G444">
            <v>96</v>
          </cell>
          <cell r="H444">
            <v>183578.2900000001</v>
          </cell>
          <cell r="I444">
            <v>104685.48999999998</v>
          </cell>
          <cell r="J444">
            <v>78892.800000000119</v>
          </cell>
          <cell r="K444">
            <v>0</v>
          </cell>
          <cell r="L444">
            <v>0</v>
          </cell>
          <cell r="M444">
            <v>0</v>
          </cell>
          <cell r="N444">
            <v>0</v>
          </cell>
          <cell r="O444">
            <v>140</v>
          </cell>
          <cell r="P444">
            <v>96</v>
          </cell>
          <cell r="Q444">
            <v>91.789145000000048</v>
          </cell>
          <cell r="R444">
            <v>78.892800000000122</v>
          </cell>
          <cell r="S444">
            <v>0</v>
          </cell>
          <cell r="T444">
            <v>0</v>
          </cell>
          <cell r="U444">
            <v>406.68194500000021</v>
          </cell>
          <cell r="V444">
            <v>0</v>
          </cell>
          <cell r="W444">
            <v>406.68194500000021</v>
          </cell>
          <cell r="X444">
            <v>456</v>
          </cell>
          <cell r="Y444">
            <v>2294.7286250000011</v>
          </cell>
          <cell r="Z444">
            <v>603</v>
          </cell>
          <cell r="AA444">
            <v>862.68194500000027</v>
          </cell>
          <cell r="AB444">
            <v>862.68194500000027</v>
          </cell>
          <cell r="AC444">
            <v>1789</v>
          </cell>
          <cell r="AD444">
            <v>862.68194500000027</v>
          </cell>
          <cell r="AE444">
            <v>862.68194500000027</v>
          </cell>
        </row>
        <row r="445">
          <cell r="C445">
            <v>0</v>
          </cell>
          <cell r="D445">
            <v>0</v>
          </cell>
          <cell r="E445">
            <v>0</v>
          </cell>
          <cell r="F445">
            <v>0</v>
          </cell>
          <cell r="G445">
            <v>0</v>
          </cell>
          <cell r="H445">
            <v>0</v>
          </cell>
          <cell r="I445">
            <v>0</v>
          </cell>
          <cell r="J445">
            <v>0</v>
          </cell>
          <cell r="K445">
            <v>0</v>
          </cell>
          <cell r="L445">
            <v>0</v>
          </cell>
          <cell r="M445">
            <v>0</v>
          </cell>
          <cell r="N445">
            <v>0</v>
          </cell>
          <cell r="O445">
            <v>0</v>
          </cell>
          <cell r="P445">
            <v>0</v>
          </cell>
          <cell r="Q445">
            <v>0</v>
          </cell>
          <cell r="R445">
            <v>0</v>
          </cell>
          <cell r="S445">
            <v>0</v>
          </cell>
          <cell r="T445">
            <v>0</v>
          </cell>
          <cell r="U445">
            <v>0</v>
          </cell>
          <cell r="V445">
            <v>0</v>
          </cell>
          <cell r="W445">
            <v>0</v>
          </cell>
          <cell r="X445">
            <v>0</v>
          </cell>
          <cell r="Y445">
            <v>0</v>
          </cell>
          <cell r="Z445">
            <v>0</v>
          </cell>
          <cell r="AA445">
            <v>0</v>
          </cell>
          <cell r="AB445">
            <v>0</v>
          </cell>
          <cell r="AC445">
            <v>0</v>
          </cell>
          <cell r="AD445">
            <v>0</v>
          </cell>
          <cell r="AE445">
            <v>0</v>
          </cell>
        </row>
        <row r="446">
          <cell r="C446">
            <v>0</v>
          </cell>
          <cell r="D446">
            <v>7</v>
          </cell>
          <cell r="E446">
            <v>0</v>
          </cell>
          <cell r="F446">
            <v>0</v>
          </cell>
          <cell r="G446">
            <v>0</v>
          </cell>
          <cell r="H446">
            <v>0</v>
          </cell>
          <cell r="I446">
            <v>0</v>
          </cell>
          <cell r="J446">
            <v>0</v>
          </cell>
          <cell r="K446">
            <v>0</v>
          </cell>
          <cell r="L446">
            <v>0</v>
          </cell>
          <cell r="M446">
            <v>0</v>
          </cell>
          <cell r="N446">
            <v>0</v>
          </cell>
          <cell r="O446">
            <v>0</v>
          </cell>
          <cell r="P446">
            <v>0</v>
          </cell>
          <cell r="Q446">
            <v>0</v>
          </cell>
          <cell r="R446">
            <v>0</v>
          </cell>
          <cell r="S446">
            <v>0</v>
          </cell>
          <cell r="T446">
            <v>0</v>
          </cell>
          <cell r="U446">
            <v>0</v>
          </cell>
          <cell r="V446">
            <v>0</v>
          </cell>
          <cell r="W446">
            <v>0</v>
          </cell>
          <cell r="X446">
            <v>0</v>
          </cell>
          <cell r="Y446">
            <v>0</v>
          </cell>
          <cell r="Z446">
            <v>0</v>
          </cell>
          <cell r="AA446">
            <v>0</v>
          </cell>
          <cell r="AB446">
            <v>0</v>
          </cell>
          <cell r="AC446">
            <v>0</v>
          </cell>
          <cell r="AD446">
            <v>0</v>
          </cell>
          <cell r="AE446">
            <v>0</v>
          </cell>
        </row>
        <row r="447">
          <cell r="C447" t="str">
            <v>188759</v>
          </cell>
          <cell r="D447" t="str">
            <v>Ibrahimov Famil Farhad</v>
          </cell>
          <cell r="E447">
            <v>6</v>
          </cell>
          <cell r="F447">
            <v>21428.571428571428</v>
          </cell>
          <cell r="G447">
            <v>353</v>
          </cell>
          <cell r="H447">
            <v>1046015.3300000001</v>
          </cell>
          <cell r="I447">
            <v>918454.64</v>
          </cell>
          <cell r="J447">
            <v>127560.69000000006</v>
          </cell>
          <cell r="K447">
            <v>0</v>
          </cell>
          <cell r="L447">
            <v>0</v>
          </cell>
          <cell r="M447">
            <v>0</v>
          </cell>
          <cell r="N447">
            <v>1E-3</v>
          </cell>
          <cell r="O447">
            <v>30</v>
          </cell>
          <cell r="P447">
            <v>70.600000000000009</v>
          </cell>
          <cell r="Q447">
            <v>523.00766500000009</v>
          </cell>
          <cell r="R447">
            <v>89.292483000000047</v>
          </cell>
          <cell r="S447">
            <v>0</v>
          </cell>
          <cell r="T447">
            <v>0</v>
          </cell>
          <cell r="U447">
            <v>712.90014800000017</v>
          </cell>
          <cell r="V447">
            <v>-14.258002960000004</v>
          </cell>
          <cell r="W447">
            <v>698.64214504000017</v>
          </cell>
          <cell r="X447">
            <v>0</v>
          </cell>
          <cell r="Y447">
            <v>8248.2539761199987</v>
          </cell>
          <cell r="Z447">
            <v>1790</v>
          </cell>
          <cell r="AA447">
            <v>698.64214504000017</v>
          </cell>
          <cell r="AB447">
            <v>1790</v>
          </cell>
          <cell r="AC447">
            <v>3112</v>
          </cell>
          <cell r="AD447">
            <v>0</v>
          </cell>
          <cell r="AE447">
            <v>0</v>
          </cell>
        </row>
        <row r="448">
          <cell r="C448">
            <v>0</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C449">
            <v>0</v>
          </cell>
          <cell r="D449">
            <v>0</v>
          </cell>
          <cell r="E449">
            <v>0</v>
          </cell>
          <cell r="F449">
            <v>0</v>
          </cell>
          <cell r="G449">
            <v>0</v>
          </cell>
          <cell r="H449">
            <v>0</v>
          </cell>
          <cell r="I449">
            <v>0</v>
          </cell>
          <cell r="J449">
            <v>0</v>
          </cell>
          <cell r="K449">
            <v>0</v>
          </cell>
          <cell r="L449">
            <v>0</v>
          </cell>
          <cell r="M449">
            <v>0</v>
          </cell>
          <cell r="N449">
            <v>0</v>
          </cell>
          <cell r="O449">
            <v>0</v>
          </cell>
          <cell r="P449">
            <v>0</v>
          </cell>
          <cell r="Q449">
            <v>0</v>
          </cell>
          <cell r="R449">
            <v>0</v>
          </cell>
          <cell r="S449">
            <v>0</v>
          </cell>
          <cell r="T449">
            <v>0</v>
          </cell>
          <cell r="U449">
            <v>0</v>
          </cell>
          <cell r="V449">
            <v>0</v>
          </cell>
          <cell r="W449">
            <v>0</v>
          </cell>
          <cell r="X449">
            <v>0</v>
          </cell>
          <cell r="Y449">
            <v>0</v>
          </cell>
          <cell r="Z449">
            <v>0</v>
          </cell>
          <cell r="AA449">
            <v>0</v>
          </cell>
          <cell r="AB449">
            <v>0</v>
          </cell>
          <cell r="AC449">
            <v>0</v>
          </cell>
          <cell r="AD449">
            <v>0</v>
          </cell>
          <cell r="AE449">
            <v>0</v>
          </cell>
        </row>
        <row r="450">
          <cell r="C450" t="str">
            <v>CIF</v>
          </cell>
          <cell r="D450" t="str">
            <v>Mütəxəssis</v>
          </cell>
          <cell r="E450" t="str">
            <v>Say cari ay</v>
          </cell>
          <cell r="F450" t="str">
            <v>Məbləğ cari ay</v>
          </cell>
          <cell r="G450" t="str">
            <v>Say portfel</v>
          </cell>
          <cell r="H450" t="str">
            <v>Yeni portfel</v>
          </cell>
          <cell r="I450">
            <v>0</v>
          </cell>
          <cell r="J450">
            <v>0</v>
          </cell>
          <cell r="K450" t="str">
            <v>Köhnə portfel</v>
          </cell>
          <cell r="L450">
            <v>0</v>
          </cell>
          <cell r="M450">
            <v>0</v>
          </cell>
          <cell r="N450" t="str">
            <v>PAR</v>
          </cell>
          <cell r="O450" t="str">
            <v>Bonus</v>
          </cell>
          <cell r="P450">
            <v>0</v>
          </cell>
          <cell r="Q450">
            <v>0</v>
          </cell>
          <cell r="R450">
            <v>0</v>
          </cell>
          <cell r="S450">
            <v>0</v>
          </cell>
          <cell r="T450">
            <v>0</v>
          </cell>
          <cell r="U450">
            <v>0</v>
          </cell>
          <cell r="V450">
            <v>0</v>
          </cell>
          <cell r="W450" t="str">
            <v>Net bonus</v>
          </cell>
          <cell r="X450" t="str">
            <v>Baza</v>
          </cell>
          <cell r="Y450" t="str">
            <v>Portfelin gəliri</v>
          </cell>
          <cell r="Z450" t="str">
            <v>Fakt</v>
          </cell>
          <cell r="AA450" t="str">
            <v>Təklif</v>
          </cell>
          <cell r="AB450">
            <v>0</v>
          </cell>
          <cell r="AC450" t="str">
            <v>Max limit</v>
          </cell>
          <cell r="AD450" t="str">
            <v>Hesablanmış salary</v>
          </cell>
          <cell r="AE450" t="str">
            <v>Salary-end</v>
          </cell>
        </row>
        <row r="451">
          <cell r="C451">
            <v>0</v>
          </cell>
          <cell r="D451">
            <v>0</v>
          </cell>
          <cell r="E451">
            <v>0</v>
          </cell>
          <cell r="F451">
            <v>0</v>
          </cell>
          <cell r="G451">
            <v>0</v>
          </cell>
          <cell r="H451" t="str">
            <v>Cari ay portfel</v>
          </cell>
          <cell r="I451" t="str">
            <v>Son ay portfel</v>
          </cell>
          <cell r="J451" t="str">
            <v>Artım portfel</v>
          </cell>
          <cell r="K451" t="str">
            <v>Cari ay portfel</v>
          </cell>
          <cell r="L451" t="str">
            <v>Son ay portfel</v>
          </cell>
          <cell r="M451" t="str">
            <v>Azalma portfel</v>
          </cell>
          <cell r="N451">
            <v>0</v>
          </cell>
          <cell r="O451" t="str">
            <v>Say cari ay</v>
          </cell>
          <cell r="P451" t="str">
            <v>Say portfel</v>
          </cell>
          <cell r="Q451" t="str">
            <v>Cari yeni portfel</v>
          </cell>
          <cell r="R451" t="str">
            <v>Artım yeni portfel</v>
          </cell>
          <cell r="S451" t="str">
            <v>Artım köhnə portfel</v>
          </cell>
          <cell r="T451">
            <v>0</v>
          </cell>
          <cell r="U451" t="str">
            <v>Ümumi bonus</v>
          </cell>
          <cell r="V451" t="str">
            <v>Cərimə</v>
          </cell>
          <cell r="W451">
            <v>0</v>
          </cell>
          <cell r="X451">
            <v>0</v>
          </cell>
          <cell r="Y451">
            <v>0</v>
          </cell>
          <cell r="Z451">
            <v>0</v>
          </cell>
          <cell r="AA451" t="str">
            <v>gəlir&gt;fakt/ bonus</v>
          </cell>
          <cell r="AB451" t="str">
            <v>gəlir&gt;fakt və bonus/bonus</v>
          </cell>
          <cell r="AC451">
            <v>0</v>
          </cell>
          <cell r="AD451">
            <v>0</v>
          </cell>
          <cell r="AE451" t="str">
            <v>Max limit/fakt/salary</v>
          </cell>
        </row>
        <row r="452">
          <cell r="C452" t="str">
            <v>190250</v>
          </cell>
          <cell r="D452" t="str">
            <v>Husanov Elmir Qurban</v>
          </cell>
          <cell r="E452">
            <v>17</v>
          </cell>
          <cell r="F452">
            <v>108450</v>
          </cell>
          <cell r="G452">
            <v>137</v>
          </cell>
          <cell r="H452">
            <v>373635.08000000007</v>
          </cell>
          <cell r="I452">
            <v>285480.51000000018</v>
          </cell>
          <cell r="J452">
            <v>88154.569999999891</v>
          </cell>
          <cell r="K452">
            <v>8211.880000000001</v>
          </cell>
          <cell r="L452">
            <v>12340</v>
          </cell>
          <cell r="M452">
            <v>4128.119999999999</v>
          </cell>
          <cell r="N452">
            <v>1E-3</v>
          </cell>
          <cell r="O452">
            <v>240</v>
          </cell>
          <cell r="P452">
            <v>137</v>
          </cell>
          <cell r="Q452">
            <v>221.54455600000006</v>
          </cell>
          <cell r="R452">
            <v>132.23185499999983</v>
          </cell>
          <cell r="S452">
            <v>11.145923999999997</v>
          </cell>
          <cell r="T452">
            <v>11.145923999999997</v>
          </cell>
          <cell r="U452">
            <v>741.92233499999986</v>
          </cell>
          <cell r="V452">
            <v>-14.838446699999997</v>
          </cell>
          <cell r="W452">
            <v>727.0838882999999</v>
          </cell>
          <cell r="X452">
            <v>577</v>
          </cell>
          <cell r="Y452">
            <v>4670.4385000000002</v>
          </cell>
          <cell r="Z452">
            <v>840</v>
          </cell>
          <cell r="AA452">
            <v>1304.0838882999999</v>
          </cell>
          <cell r="AB452">
            <v>1304.0838882999999</v>
          </cell>
          <cell r="AC452">
            <v>2152</v>
          </cell>
          <cell r="AD452">
            <v>1304.0838882999999</v>
          </cell>
          <cell r="AE452">
            <v>1304.0838882999999</v>
          </cell>
        </row>
        <row r="453">
          <cell r="C453" t="str">
            <v>108733</v>
          </cell>
          <cell r="D453" t="str">
            <v>Rasidov Hikmat M.</v>
          </cell>
          <cell r="E453">
            <v>1</v>
          </cell>
          <cell r="F453">
            <v>1500</v>
          </cell>
          <cell r="G453">
            <v>106</v>
          </cell>
          <cell r="H453">
            <v>178391.49</v>
          </cell>
          <cell r="I453">
            <v>205238.19999999992</v>
          </cell>
          <cell r="J453">
            <v>-26846.709999999934</v>
          </cell>
          <cell r="K453">
            <v>1683.44</v>
          </cell>
          <cell r="L453">
            <v>1683.44</v>
          </cell>
          <cell r="M453">
            <v>0</v>
          </cell>
          <cell r="N453">
            <v>1E-3</v>
          </cell>
          <cell r="O453">
            <v>10</v>
          </cell>
          <cell r="P453">
            <v>106</v>
          </cell>
          <cell r="Q453">
            <v>89.195745000000002</v>
          </cell>
          <cell r="R453">
            <v>-26.846709999999934</v>
          </cell>
          <cell r="S453">
            <v>0</v>
          </cell>
          <cell r="T453">
            <v>0</v>
          </cell>
          <cell r="U453">
            <v>178.34903500000004</v>
          </cell>
          <cell r="V453">
            <v>-3.5669807000000011</v>
          </cell>
          <cell r="W453">
            <v>174.78205430000006</v>
          </cell>
          <cell r="X453">
            <v>577</v>
          </cell>
          <cell r="Y453">
            <v>2229.8936249999997</v>
          </cell>
          <cell r="Z453">
            <v>840</v>
          </cell>
          <cell r="AA453">
            <v>751.78205430000003</v>
          </cell>
          <cell r="AB453">
            <v>840</v>
          </cell>
          <cell r="AC453">
            <v>2152</v>
          </cell>
          <cell r="AD453">
            <v>840</v>
          </cell>
          <cell r="AE453">
            <v>840</v>
          </cell>
        </row>
        <row r="454">
          <cell r="C454" t="str">
            <v>199003</v>
          </cell>
          <cell r="D454" t="str">
            <v>Sabanov Rafiq Rauf</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456</v>
          </cell>
          <cell r="Y454">
            <v>0</v>
          </cell>
          <cell r="Z454">
            <v>500</v>
          </cell>
          <cell r="AA454">
            <v>500</v>
          </cell>
          <cell r="AB454">
            <v>500</v>
          </cell>
          <cell r="AC454">
            <v>1789</v>
          </cell>
          <cell r="AD454">
            <v>500</v>
          </cell>
          <cell r="AE454">
            <v>500</v>
          </cell>
        </row>
        <row r="455">
          <cell r="C455" t="str">
            <v>206030</v>
          </cell>
          <cell r="D455" t="str">
            <v>Karimov Ulvi Feyzullah</v>
          </cell>
          <cell r="E455">
            <v>0</v>
          </cell>
          <cell r="F455">
            <v>0</v>
          </cell>
          <cell r="G455">
            <v>99</v>
          </cell>
          <cell r="H455">
            <v>113556.84999999996</v>
          </cell>
          <cell r="I455">
            <v>131206.05999999997</v>
          </cell>
          <cell r="J455">
            <v>-17649.210000000006</v>
          </cell>
          <cell r="K455">
            <v>0</v>
          </cell>
          <cell r="L455">
            <v>0</v>
          </cell>
          <cell r="M455">
            <v>0</v>
          </cell>
          <cell r="N455">
            <v>0</v>
          </cell>
          <cell r="O455">
            <v>0</v>
          </cell>
          <cell r="P455">
            <v>99</v>
          </cell>
          <cell r="Q455">
            <v>56.778424999999984</v>
          </cell>
          <cell r="R455">
            <v>-17.649210000000007</v>
          </cell>
          <cell r="S455">
            <v>0</v>
          </cell>
          <cell r="T455">
            <v>0</v>
          </cell>
          <cell r="U455">
            <v>138.12921499999996</v>
          </cell>
          <cell r="V455">
            <v>0</v>
          </cell>
          <cell r="W455">
            <v>138.12921499999996</v>
          </cell>
          <cell r="X455">
            <v>456</v>
          </cell>
          <cell r="Y455">
            <v>1419.4606249999995</v>
          </cell>
          <cell r="Z455">
            <v>500</v>
          </cell>
          <cell r="AA455">
            <v>594.12921499999993</v>
          </cell>
          <cell r="AB455">
            <v>594.12921499999993</v>
          </cell>
          <cell r="AC455">
            <v>1789</v>
          </cell>
          <cell r="AD455">
            <v>594.12921499999993</v>
          </cell>
          <cell r="AE455">
            <v>594.12921499999993</v>
          </cell>
        </row>
        <row r="456">
          <cell r="C456" t="str">
            <v>554006</v>
          </cell>
          <cell r="D456" t="str">
            <v>Mammadov Vusal Abid</v>
          </cell>
          <cell r="E456">
            <v>15</v>
          </cell>
          <cell r="F456">
            <v>36900</v>
          </cell>
          <cell r="G456">
            <v>150</v>
          </cell>
          <cell r="H456">
            <v>179842.13999999996</v>
          </cell>
          <cell r="I456">
            <v>167788.92000000016</v>
          </cell>
          <cell r="J456">
            <v>12053.219999999797</v>
          </cell>
          <cell r="K456">
            <v>0</v>
          </cell>
          <cell r="L456">
            <v>0</v>
          </cell>
          <cell r="M456">
            <v>0</v>
          </cell>
          <cell r="N456">
            <v>0</v>
          </cell>
          <cell r="O456">
            <v>200</v>
          </cell>
          <cell r="P456">
            <v>150</v>
          </cell>
          <cell r="Q456">
            <v>89.921069999999986</v>
          </cell>
          <cell r="R456">
            <v>12.053219999999797</v>
          </cell>
          <cell r="S456">
            <v>0</v>
          </cell>
          <cell r="T456">
            <v>0</v>
          </cell>
          <cell r="U456">
            <v>451.97428999999977</v>
          </cell>
          <cell r="V456">
            <v>0</v>
          </cell>
          <cell r="W456">
            <v>451.97428999999977</v>
          </cell>
          <cell r="X456">
            <v>456</v>
          </cell>
          <cell r="Y456">
            <v>2248.0267499999991</v>
          </cell>
          <cell r="Z456">
            <v>500</v>
          </cell>
          <cell r="AA456">
            <v>907.97428999999977</v>
          </cell>
          <cell r="AB456">
            <v>907.97428999999977</v>
          </cell>
          <cell r="AC456">
            <v>1789</v>
          </cell>
          <cell r="AD456">
            <v>907.97428999999977</v>
          </cell>
          <cell r="AE456">
            <v>907.97428999999977</v>
          </cell>
        </row>
        <row r="457">
          <cell r="C457" t="str">
            <v>108343</v>
          </cell>
          <cell r="D457" t="str">
            <v>Mohumayev Eldar Racab</v>
          </cell>
          <cell r="E457">
            <v>0</v>
          </cell>
          <cell r="F457">
            <v>0</v>
          </cell>
          <cell r="G457">
            <v>0</v>
          </cell>
          <cell r="H457">
            <v>0</v>
          </cell>
          <cell r="I457">
            <v>0</v>
          </cell>
          <cell r="J457">
            <v>0</v>
          </cell>
          <cell r="K457">
            <v>0</v>
          </cell>
          <cell r="L457">
            <v>0</v>
          </cell>
          <cell r="M457">
            <v>0</v>
          </cell>
          <cell r="N457">
            <v>0</v>
          </cell>
          <cell r="O457">
            <v>0</v>
          </cell>
          <cell r="P457">
            <v>0</v>
          </cell>
          <cell r="Q457">
            <v>0</v>
          </cell>
          <cell r="R457">
            <v>0</v>
          </cell>
          <cell r="S457">
            <v>0</v>
          </cell>
          <cell r="T457">
            <v>0</v>
          </cell>
          <cell r="U457">
            <v>0</v>
          </cell>
          <cell r="V457">
            <v>0</v>
          </cell>
          <cell r="W457">
            <v>0</v>
          </cell>
          <cell r="X457">
            <v>456</v>
          </cell>
          <cell r="Y457">
            <v>0</v>
          </cell>
          <cell r="Z457">
            <v>500</v>
          </cell>
          <cell r="AA457">
            <v>500</v>
          </cell>
          <cell r="AB457">
            <v>500</v>
          </cell>
          <cell r="AC457">
            <v>1789</v>
          </cell>
          <cell r="AD457">
            <v>500</v>
          </cell>
          <cell r="AE457">
            <v>500</v>
          </cell>
        </row>
        <row r="458">
          <cell r="C458" t="str">
            <v>477219</v>
          </cell>
          <cell r="D458" t="str">
            <v>Haciahmadov Niyazi Ramazan</v>
          </cell>
          <cell r="E458">
            <v>12</v>
          </cell>
          <cell r="F458">
            <v>19300</v>
          </cell>
          <cell r="G458">
            <v>74</v>
          </cell>
          <cell r="H458">
            <v>95714.49000000002</v>
          </cell>
          <cell r="I458">
            <v>84170.71</v>
          </cell>
          <cell r="J458">
            <v>11543.780000000013</v>
          </cell>
          <cell r="K458">
            <v>0</v>
          </cell>
          <cell r="L458">
            <v>0</v>
          </cell>
          <cell r="M458">
            <v>0</v>
          </cell>
          <cell r="N458">
            <v>0</v>
          </cell>
          <cell r="O458">
            <v>140</v>
          </cell>
          <cell r="P458">
            <v>74</v>
          </cell>
          <cell r="Q458">
            <v>47.857245000000013</v>
          </cell>
          <cell r="R458">
            <v>11.543780000000014</v>
          </cell>
          <cell r="S458">
            <v>0</v>
          </cell>
          <cell r="T458">
            <v>0</v>
          </cell>
          <cell r="U458">
            <v>273.40102500000006</v>
          </cell>
          <cell r="V458">
            <v>0</v>
          </cell>
          <cell r="W458">
            <v>273.40102500000006</v>
          </cell>
          <cell r="X458">
            <v>456</v>
          </cell>
          <cell r="Y458">
            <v>1196.4311250000001</v>
          </cell>
          <cell r="Z458">
            <v>500</v>
          </cell>
          <cell r="AA458">
            <v>729.40102500000012</v>
          </cell>
          <cell r="AB458">
            <v>729.40102500000012</v>
          </cell>
          <cell r="AC458">
            <v>1789</v>
          </cell>
          <cell r="AD458">
            <v>729.40102500000012</v>
          </cell>
          <cell r="AE458">
            <v>729.40102500000012</v>
          </cell>
        </row>
        <row r="459">
          <cell r="C459" t="str">
            <v>636127</v>
          </cell>
          <cell r="D459" t="str">
            <v>Ismayilov Zabibulla Sadulla</v>
          </cell>
          <cell r="E459">
            <v>9</v>
          </cell>
          <cell r="F459">
            <v>18800</v>
          </cell>
          <cell r="G459">
            <v>16</v>
          </cell>
          <cell r="H459">
            <v>25335.350000000002</v>
          </cell>
          <cell r="I459">
            <v>6950</v>
          </cell>
          <cell r="J459">
            <v>18385.350000000002</v>
          </cell>
          <cell r="K459">
            <v>0</v>
          </cell>
          <cell r="L459">
            <v>0</v>
          </cell>
          <cell r="M459">
            <v>0</v>
          </cell>
          <cell r="N459">
            <v>0</v>
          </cell>
          <cell r="O459">
            <v>90</v>
          </cell>
          <cell r="P459">
            <v>16</v>
          </cell>
          <cell r="Q459">
            <v>0</v>
          </cell>
          <cell r="R459">
            <v>0</v>
          </cell>
          <cell r="S459">
            <v>0</v>
          </cell>
          <cell r="T459">
            <v>0</v>
          </cell>
          <cell r="U459">
            <v>106</v>
          </cell>
          <cell r="V459">
            <v>0</v>
          </cell>
          <cell r="W459">
            <v>106</v>
          </cell>
          <cell r="X459">
            <v>456</v>
          </cell>
          <cell r="Y459">
            <v>316.69187499999998</v>
          </cell>
          <cell r="Z459">
            <v>456</v>
          </cell>
          <cell r="AA459">
            <v>456</v>
          </cell>
          <cell r="AB459">
            <v>456</v>
          </cell>
          <cell r="AC459">
            <v>1789</v>
          </cell>
          <cell r="AD459">
            <v>456</v>
          </cell>
          <cell r="AE459">
            <v>456</v>
          </cell>
        </row>
        <row r="460">
          <cell r="C460" t="str">
            <v>470099</v>
          </cell>
          <cell r="D460" t="str">
            <v>Xanalizade Mehman Behman</v>
          </cell>
          <cell r="E460">
            <v>9</v>
          </cell>
          <cell r="F460">
            <v>20400</v>
          </cell>
          <cell r="G460">
            <v>14</v>
          </cell>
          <cell r="H460">
            <v>24906.39</v>
          </cell>
          <cell r="I460">
            <v>4700</v>
          </cell>
          <cell r="J460">
            <v>20206.39</v>
          </cell>
          <cell r="K460">
            <v>0</v>
          </cell>
          <cell r="L460">
            <v>0</v>
          </cell>
          <cell r="M460">
            <v>0</v>
          </cell>
          <cell r="N460">
            <v>0</v>
          </cell>
          <cell r="O460">
            <v>90</v>
          </cell>
          <cell r="P460">
            <v>14</v>
          </cell>
          <cell r="Q460">
            <v>0</v>
          </cell>
          <cell r="R460">
            <v>0</v>
          </cell>
          <cell r="S460">
            <v>0</v>
          </cell>
          <cell r="T460">
            <v>0</v>
          </cell>
          <cell r="U460">
            <v>104</v>
          </cell>
          <cell r="V460">
            <v>0</v>
          </cell>
          <cell r="W460">
            <v>104</v>
          </cell>
          <cell r="X460">
            <v>456</v>
          </cell>
          <cell r="Y460">
            <v>311.32987499999996</v>
          </cell>
          <cell r="Z460">
            <v>456</v>
          </cell>
          <cell r="AA460">
            <v>456</v>
          </cell>
          <cell r="AB460">
            <v>456</v>
          </cell>
          <cell r="AC460">
            <v>1789</v>
          </cell>
          <cell r="AD460">
            <v>456</v>
          </cell>
          <cell r="AE460">
            <v>456</v>
          </cell>
        </row>
        <row r="461">
          <cell r="C461">
            <v>0</v>
          </cell>
          <cell r="D461" t="str">
            <v>Farhadov Nofar Farrux</v>
          </cell>
          <cell r="E461">
            <v>0</v>
          </cell>
          <cell r="F461">
            <v>0</v>
          </cell>
          <cell r="G461">
            <v>135</v>
          </cell>
          <cell r="H461">
            <v>148935.94000000009</v>
          </cell>
          <cell r="I461">
            <v>174994.46000000002</v>
          </cell>
          <cell r="J461">
            <v>-26058.519999999931</v>
          </cell>
          <cell r="K461">
            <v>0</v>
          </cell>
          <cell r="L461">
            <v>0</v>
          </cell>
          <cell r="M461">
            <v>0</v>
          </cell>
          <cell r="N461">
            <v>0</v>
          </cell>
          <cell r="O461">
            <v>0</v>
          </cell>
          <cell r="P461">
            <v>135</v>
          </cell>
          <cell r="Q461">
            <v>74.467970000000051</v>
          </cell>
          <cell r="R461">
            <v>-26.05851999999993</v>
          </cell>
          <cell r="S461">
            <v>0</v>
          </cell>
          <cell r="T461">
            <v>0</v>
          </cell>
          <cell r="U461">
            <v>183.40945000000011</v>
          </cell>
          <cell r="V461">
            <v>0</v>
          </cell>
          <cell r="W461">
            <v>183.40945000000011</v>
          </cell>
          <cell r="X461" t="b">
            <v>0</v>
          </cell>
          <cell r="Y461">
            <v>1861.699250000001</v>
          </cell>
          <cell r="Z461">
            <v>0</v>
          </cell>
          <cell r="AA461">
            <v>183.40945000000011</v>
          </cell>
          <cell r="AB461">
            <v>183.40945000000011</v>
          </cell>
          <cell r="AC461" t="b">
            <v>0</v>
          </cell>
          <cell r="AD461">
            <v>183.40945000000011</v>
          </cell>
          <cell r="AE461">
            <v>183.40945000000011</v>
          </cell>
        </row>
        <row r="462">
          <cell r="C462">
            <v>0</v>
          </cell>
          <cell r="D462">
            <v>0</v>
          </cell>
          <cell r="E462">
            <v>0</v>
          </cell>
          <cell r="F462">
            <v>0</v>
          </cell>
          <cell r="G462">
            <v>0</v>
          </cell>
          <cell r="H462">
            <v>0</v>
          </cell>
          <cell r="I462">
            <v>0</v>
          </cell>
          <cell r="J462">
            <v>0</v>
          </cell>
          <cell r="K462">
            <v>0</v>
          </cell>
          <cell r="L462">
            <v>0</v>
          </cell>
          <cell r="M462">
            <v>0</v>
          </cell>
          <cell r="N462">
            <v>0</v>
          </cell>
          <cell r="O462">
            <v>0</v>
          </cell>
          <cell r="P462">
            <v>0</v>
          </cell>
          <cell r="Q462">
            <v>0</v>
          </cell>
          <cell r="R462">
            <v>0</v>
          </cell>
          <cell r="S462">
            <v>0</v>
          </cell>
          <cell r="T462">
            <v>0</v>
          </cell>
          <cell r="U462">
            <v>0</v>
          </cell>
          <cell r="V462">
            <v>0</v>
          </cell>
          <cell r="W462">
            <v>0</v>
          </cell>
          <cell r="X462">
            <v>0</v>
          </cell>
          <cell r="Y462">
            <v>0</v>
          </cell>
          <cell r="Z462">
            <v>0</v>
          </cell>
          <cell r="AA462">
            <v>0</v>
          </cell>
          <cell r="AB462">
            <v>0</v>
          </cell>
          <cell r="AC462">
            <v>0</v>
          </cell>
          <cell r="AD462">
            <v>0</v>
          </cell>
          <cell r="AE462">
            <v>0</v>
          </cell>
        </row>
        <row r="463">
          <cell r="C463">
            <v>0</v>
          </cell>
          <cell r="D463">
            <v>10</v>
          </cell>
          <cell r="E463">
            <v>0</v>
          </cell>
          <cell r="F463">
            <v>0</v>
          </cell>
          <cell r="G463">
            <v>0</v>
          </cell>
          <cell r="H463">
            <v>0</v>
          </cell>
          <cell r="I463">
            <v>0</v>
          </cell>
          <cell r="J463">
            <v>0</v>
          </cell>
          <cell r="K463">
            <v>0</v>
          </cell>
          <cell r="L463">
            <v>0</v>
          </cell>
          <cell r="M463">
            <v>0</v>
          </cell>
          <cell r="N463">
            <v>0</v>
          </cell>
          <cell r="O463">
            <v>0</v>
          </cell>
          <cell r="P463">
            <v>0</v>
          </cell>
          <cell r="Q463">
            <v>0</v>
          </cell>
          <cell r="R463">
            <v>0</v>
          </cell>
          <cell r="S463">
            <v>0</v>
          </cell>
          <cell r="T463">
            <v>0</v>
          </cell>
          <cell r="U463">
            <v>0</v>
          </cell>
          <cell r="V463">
            <v>0</v>
          </cell>
          <cell r="W463">
            <v>0</v>
          </cell>
          <cell r="X463">
            <v>0</v>
          </cell>
          <cell r="Y463">
            <v>0</v>
          </cell>
          <cell r="Z463">
            <v>0</v>
          </cell>
          <cell r="AA463">
            <v>0</v>
          </cell>
          <cell r="AB463">
            <v>0</v>
          </cell>
          <cell r="AC463">
            <v>0</v>
          </cell>
          <cell r="AD463">
            <v>0</v>
          </cell>
          <cell r="AE463">
            <v>0</v>
          </cell>
        </row>
        <row r="464">
          <cell r="C464" t="str">
            <v>642020</v>
          </cell>
          <cell r="D464" t="str">
            <v>Fərhadov Nofər Fərrux</v>
          </cell>
          <cell r="E464">
            <v>6.3</v>
          </cell>
          <cell r="F464">
            <v>20535</v>
          </cell>
          <cell r="G464">
            <v>731</v>
          </cell>
          <cell r="H464">
            <v>1140317.7300000002</v>
          </cell>
          <cell r="I464">
            <v>1060528.8600000001</v>
          </cell>
          <cell r="J464">
            <v>79788.870000000112</v>
          </cell>
          <cell r="K464">
            <v>9895.3200000000015</v>
          </cell>
          <cell r="L464">
            <v>14023.44</v>
          </cell>
          <cell r="M464">
            <v>4128.119999999999</v>
          </cell>
          <cell r="N464">
            <v>0</v>
          </cell>
          <cell r="O464">
            <v>31.5</v>
          </cell>
          <cell r="P464">
            <v>146.20000000000002</v>
          </cell>
          <cell r="Q464">
            <v>570.15886500000011</v>
          </cell>
          <cell r="R464">
            <v>55.85220900000008</v>
          </cell>
          <cell r="S464">
            <v>4.9537439999999986</v>
          </cell>
          <cell r="T464">
            <v>4.9537439999999986</v>
          </cell>
          <cell r="U464">
            <v>808.66481800000031</v>
          </cell>
          <cell r="V464">
            <v>0</v>
          </cell>
          <cell r="W464">
            <v>808.66481800000031</v>
          </cell>
          <cell r="X464">
            <v>818</v>
          </cell>
          <cell r="Y464">
            <v>7782.9737566999984</v>
          </cell>
          <cell r="Z464">
            <v>1425</v>
          </cell>
          <cell r="AA464">
            <v>1626.6648180000002</v>
          </cell>
          <cell r="AB464">
            <v>1626.6648180000002</v>
          </cell>
          <cell r="AC464">
            <v>3112</v>
          </cell>
          <cell r="AD464">
            <v>0</v>
          </cell>
          <cell r="AE464">
            <v>0</v>
          </cell>
        </row>
        <row r="465">
          <cell r="C465">
            <v>0</v>
          </cell>
          <cell r="D465">
            <v>0</v>
          </cell>
          <cell r="E465">
            <v>0</v>
          </cell>
          <cell r="F465">
            <v>0</v>
          </cell>
          <cell r="G465">
            <v>0</v>
          </cell>
          <cell r="H465">
            <v>0</v>
          </cell>
          <cell r="I465">
            <v>0</v>
          </cell>
          <cell r="J465">
            <v>0</v>
          </cell>
          <cell r="K465">
            <v>0</v>
          </cell>
          <cell r="L465">
            <v>0</v>
          </cell>
          <cell r="M465">
            <v>0</v>
          </cell>
          <cell r="N465">
            <v>0</v>
          </cell>
          <cell r="O465">
            <v>0</v>
          </cell>
          <cell r="P465">
            <v>0</v>
          </cell>
          <cell r="Q465">
            <v>0</v>
          </cell>
          <cell r="R465">
            <v>0</v>
          </cell>
          <cell r="S465">
            <v>0</v>
          </cell>
          <cell r="T465">
            <v>0</v>
          </cell>
          <cell r="U465">
            <v>0</v>
          </cell>
          <cell r="V465">
            <v>0</v>
          </cell>
          <cell r="W465">
            <v>0</v>
          </cell>
          <cell r="X465">
            <v>0</v>
          </cell>
          <cell r="Y465">
            <v>0</v>
          </cell>
          <cell r="Z465">
            <v>0</v>
          </cell>
          <cell r="AA465">
            <v>0</v>
          </cell>
          <cell r="AB465">
            <v>0</v>
          </cell>
          <cell r="AC465">
            <v>0</v>
          </cell>
          <cell r="AD465">
            <v>0</v>
          </cell>
          <cell r="AE465">
            <v>0</v>
          </cell>
        </row>
        <row r="466">
          <cell r="C466">
            <v>0</v>
          </cell>
          <cell r="D466">
            <v>0</v>
          </cell>
          <cell r="E466">
            <v>0</v>
          </cell>
          <cell r="F466">
            <v>0</v>
          </cell>
          <cell r="G466">
            <v>0</v>
          </cell>
          <cell r="H466">
            <v>0</v>
          </cell>
          <cell r="I466">
            <v>0</v>
          </cell>
          <cell r="J466">
            <v>0</v>
          </cell>
          <cell r="K466">
            <v>0</v>
          </cell>
          <cell r="L466">
            <v>0</v>
          </cell>
          <cell r="M466">
            <v>0</v>
          </cell>
          <cell r="N466">
            <v>0</v>
          </cell>
          <cell r="O466">
            <v>0</v>
          </cell>
          <cell r="P466">
            <v>0</v>
          </cell>
          <cell r="Q466">
            <v>0</v>
          </cell>
          <cell r="R466">
            <v>0</v>
          </cell>
          <cell r="S466">
            <v>0</v>
          </cell>
          <cell r="T466">
            <v>0</v>
          </cell>
          <cell r="U466">
            <v>0</v>
          </cell>
          <cell r="V466">
            <v>0</v>
          </cell>
          <cell r="W466">
            <v>0</v>
          </cell>
          <cell r="X466">
            <v>0</v>
          </cell>
          <cell r="Y466">
            <v>0</v>
          </cell>
          <cell r="Z466">
            <v>0</v>
          </cell>
          <cell r="AA466">
            <v>0</v>
          </cell>
          <cell r="AB466">
            <v>0</v>
          </cell>
          <cell r="AC466">
            <v>0</v>
          </cell>
          <cell r="AD466">
            <v>0</v>
          </cell>
          <cell r="AE466">
            <v>0</v>
          </cell>
        </row>
        <row r="467">
          <cell r="C467" t="str">
            <v>CIF</v>
          </cell>
          <cell r="D467" t="str">
            <v>Mütəxəssis</v>
          </cell>
          <cell r="E467" t="str">
            <v>Say cari ay</v>
          </cell>
          <cell r="F467" t="str">
            <v>Məbləğ cari ay</v>
          </cell>
          <cell r="G467" t="str">
            <v>Say portfel</v>
          </cell>
          <cell r="H467" t="str">
            <v>Yeni portfel</v>
          </cell>
          <cell r="I467">
            <v>0</v>
          </cell>
          <cell r="J467">
            <v>0</v>
          </cell>
          <cell r="K467" t="str">
            <v>Köhnə portfel</v>
          </cell>
          <cell r="L467">
            <v>0</v>
          </cell>
          <cell r="M467">
            <v>0</v>
          </cell>
          <cell r="N467" t="str">
            <v>PAR</v>
          </cell>
          <cell r="O467" t="str">
            <v>Bonus</v>
          </cell>
          <cell r="P467">
            <v>0</v>
          </cell>
          <cell r="Q467">
            <v>0</v>
          </cell>
          <cell r="R467">
            <v>0</v>
          </cell>
          <cell r="S467">
            <v>0</v>
          </cell>
          <cell r="T467">
            <v>0</v>
          </cell>
          <cell r="U467">
            <v>0</v>
          </cell>
          <cell r="V467">
            <v>0</v>
          </cell>
          <cell r="W467" t="str">
            <v>Net bonus</v>
          </cell>
          <cell r="X467" t="str">
            <v>Baza</v>
          </cell>
          <cell r="Y467" t="str">
            <v>Portfelin gəliri</v>
          </cell>
          <cell r="Z467" t="str">
            <v>Fakt</v>
          </cell>
          <cell r="AA467" t="str">
            <v>Təklif</v>
          </cell>
          <cell r="AB467">
            <v>0</v>
          </cell>
          <cell r="AC467" t="str">
            <v>Max limit</v>
          </cell>
          <cell r="AD467" t="str">
            <v>Hesablanmış salary</v>
          </cell>
          <cell r="AE467" t="str">
            <v>Salary-end</v>
          </cell>
        </row>
        <row r="468">
          <cell r="C468">
            <v>0</v>
          </cell>
          <cell r="D468">
            <v>0</v>
          </cell>
          <cell r="E468">
            <v>0</v>
          </cell>
          <cell r="F468">
            <v>0</v>
          </cell>
          <cell r="G468">
            <v>0</v>
          </cell>
          <cell r="H468" t="str">
            <v>Cari ay portfel</v>
          </cell>
          <cell r="I468" t="str">
            <v>Son ay portfel</v>
          </cell>
          <cell r="J468" t="str">
            <v>Artım portfel</v>
          </cell>
          <cell r="K468" t="str">
            <v>Cari ay portfel</v>
          </cell>
          <cell r="L468" t="str">
            <v>Son ay portfel</v>
          </cell>
          <cell r="M468" t="str">
            <v>Azalma portfel</v>
          </cell>
          <cell r="N468">
            <v>0</v>
          </cell>
          <cell r="O468" t="str">
            <v>Say cari ay</v>
          </cell>
          <cell r="P468" t="str">
            <v>Say portfel</v>
          </cell>
          <cell r="Q468" t="str">
            <v>Cari yeni portfel</v>
          </cell>
          <cell r="R468" t="str">
            <v>Artım yeni portfel</v>
          </cell>
          <cell r="S468" t="str">
            <v>Artım köhnə portfel</v>
          </cell>
          <cell r="T468">
            <v>0</v>
          </cell>
          <cell r="U468" t="str">
            <v>Ümumi bonus</v>
          </cell>
          <cell r="V468" t="str">
            <v>Cərimə</v>
          </cell>
          <cell r="W468">
            <v>0</v>
          </cell>
          <cell r="X468">
            <v>0</v>
          </cell>
          <cell r="Y468">
            <v>0</v>
          </cell>
          <cell r="Z468">
            <v>0</v>
          </cell>
          <cell r="AA468" t="str">
            <v>gəlir&gt;fakt/ bonus</v>
          </cell>
          <cell r="AB468" t="str">
            <v>gəlir&gt;fakt və bonus/bonus</v>
          </cell>
          <cell r="AC468">
            <v>0</v>
          </cell>
          <cell r="AD468">
            <v>0</v>
          </cell>
          <cell r="AE468" t="str">
            <v>Max limit/fakt/salary</v>
          </cell>
        </row>
        <row r="469">
          <cell r="C469" t="str">
            <v>304868</v>
          </cell>
          <cell r="D469" t="str">
            <v>Rustamov Abulfaz Mammadali</v>
          </cell>
          <cell r="E469">
            <v>13</v>
          </cell>
          <cell r="F469">
            <v>23420</v>
          </cell>
          <cell r="G469">
            <v>173</v>
          </cell>
          <cell r="H469">
            <v>449180.17000000039</v>
          </cell>
          <cell r="I469">
            <v>480876.81999999983</v>
          </cell>
          <cell r="J469">
            <v>-31696.649999999441</v>
          </cell>
          <cell r="K469">
            <v>56175.57</v>
          </cell>
          <cell r="L469">
            <v>70462.247000000003</v>
          </cell>
          <cell r="M469">
            <v>14286.677000000003</v>
          </cell>
          <cell r="N469">
            <v>0</v>
          </cell>
          <cell r="O469">
            <v>160</v>
          </cell>
          <cell r="P469">
            <v>173</v>
          </cell>
          <cell r="Q469">
            <v>274.42611900000031</v>
          </cell>
          <cell r="R469">
            <v>-47.544974999999162</v>
          </cell>
          <cell r="S469">
            <v>30.002021700000004</v>
          </cell>
          <cell r="T469">
            <v>30.002021700000004</v>
          </cell>
          <cell r="U469">
            <v>589.8831657000012</v>
          </cell>
          <cell r="V469">
            <v>0</v>
          </cell>
          <cell r="W469">
            <v>589.8831657000012</v>
          </cell>
          <cell r="X469">
            <v>577</v>
          </cell>
          <cell r="Y469">
            <v>5614.7521250000045</v>
          </cell>
          <cell r="Z469">
            <v>650</v>
          </cell>
          <cell r="AA469">
            <v>1166.8831657000012</v>
          </cell>
          <cell r="AB469">
            <v>1166.8831657000012</v>
          </cell>
          <cell r="AC469">
            <v>2152</v>
          </cell>
          <cell r="AD469">
            <v>1166.8831657000012</v>
          </cell>
          <cell r="AE469">
            <v>1166.8831657000012</v>
          </cell>
        </row>
        <row r="470">
          <cell r="C470">
            <v>0</v>
          </cell>
          <cell r="D470">
            <v>0</v>
          </cell>
          <cell r="E470">
            <v>0</v>
          </cell>
          <cell r="F470">
            <v>0</v>
          </cell>
          <cell r="G470">
            <v>0</v>
          </cell>
          <cell r="H470">
            <v>0</v>
          </cell>
          <cell r="I470">
            <v>0</v>
          </cell>
          <cell r="J470">
            <v>0</v>
          </cell>
          <cell r="K470">
            <v>0</v>
          </cell>
          <cell r="L470">
            <v>0</v>
          </cell>
          <cell r="M470">
            <v>0</v>
          </cell>
          <cell r="N470">
            <v>0</v>
          </cell>
          <cell r="O470">
            <v>0</v>
          </cell>
          <cell r="P470">
            <v>0</v>
          </cell>
          <cell r="Q470">
            <v>0</v>
          </cell>
          <cell r="R470">
            <v>0</v>
          </cell>
          <cell r="S470">
            <v>0</v>
          </cell>
          <cell r="T470">
            <v>0</v>
          </cell>
          <cell r="U470">
            <v>0</v>
          </cell>
          <cell r="V470">
            <v>0</v>
          </cell>
          <cell r="W470">
            <v>0</v>
          </cell>
          <cell r="X470" t="b">
            <v>0</v>
          </cell>
          <cell r="Y470">
            <v>0</v>
          </cell>
          <cell r="Z470">
            <v>757</v>
          </cell>
          <cell r="AA470">
            <v>757</v>
          </cell>
          <cell r="AB470">
            <v>757</v>
          </cell>
          <cell r="AC470" t="b">
            <v>0</v>
          </cell>
          <cell r="AD470">
            <v>757</v>
          </cell>
          <cell r="AE470">
            <v>757</v>
          </cell>
        </row>
        <row r="471">
          <cell r="C471" t="str">
            <v>562317</v>
          </cell>
          <cell r="D471" t="str">
            <v>Hasanov Babir Sabir</v>
          </cell>
          <cell r="E471">
            <v>10</v>
          </cell>
          <cell r="F471">
            <v>47900</v>
          </cell>
          <cell r="G471">
            <v>150</v>
          </cell>
          <cell r="H471">
            <v>333007.89000000007</v>
          </cell>
          <cell r="I471">
            <v>319424.76999999996</v>
          </cell>
          <cell r="J471">
            <v>13583.120000000112</v>
          </cell>
          <cell r="K471">
            <v>0</v>
          </cell>
          <cell r="L471">
            <v>0</v>
          </cell>
          <cell r="M471">
            <v>0</v>
          </cell>
          <cell r="N471">
            <v>0</v>
          </cell>
          <cell r="O471">
            <v>100</v>
          </cell>
          <cell r="P471">
            <v>150</v>
          </cell>
          <cell r="Q471">
            <v>193.10552300000006</v>
          </cell>
          <cell r="R471">
            <v>20.374680000000168</v>
          </cell>
          <cell r="S471">
            <v>0</v>
          </cell>
          <cell r="T471">
            <v>0</v>
          </cell>
          <cell r="U471">
            <v>463.48020300000024</v>
          </cell>
          <cell r="V471">
            <v>0</v>
          </cell>
          <cell r="W471">
            <v>463.48020300000024</v>
          </cell>
          <cell r="X471">
            <v>336</v>
          </cell>
          <cell r="Y471">
            <v>4162.5986250000005</v>
          </cell>
          <cell r="Z471">
            <v>500</v>
          </cell>
          <cell r="AA471">
            <v>799.4802030000003</v>
          </cell>
          <cell r="AB471">
            <v>799.4802030000003</v>
          </cell>
          <cell r="AC471">
            <v>1425</v>
          </cell>
          <cell r="AD471">
            <v>799.4802030000003</v>
          </cell>
          <cell r="AE471">
            <v>799.4802030000003</v>
          </cell>
        </row>
        <row r="472">
          <cell r="C472">
            <v>0</v>
          </cell>
          <cell r="D472">
            <v>0</v>
          </cell>
          <cell r="E472">
            <v>0</v>
          </cell>
          <cell r="F472">
            <v>0</v>
          </cell>
          <cell r="G472">
            <v>0</v>
          </cell>
          <cell r="H472">
            <v>0</v>
          </cell>
          <cell r="I472">
            <v>0</v>
          </cell>
          <cell r="J472">
            <v>0</v>
          </cell>
          <cell r="K472">
            <v>0</v>
          </cell>
          <cell r="L472">
            <v>0</v>
          </cell>
          <cell r="M472">
            <v>0</v>
          </cell>
          <cell r="N472">
            <v>0</v>
          </cell>
          <cell r="O472">
            <v>0</v>
          </cell>
          <cell r="P472">
            <v>0</v>
          </cell>
          <cell r="Q472">
            <v>0</v>
          </cell>
          <cell r="R472">
            <v>0</v>
          </cell>
          <cell r="S472">
            <v>0</v>
          </cell>
          <cell r="T472">
            <v>0</v>
          </cell>
          <cell r="U472">
            <v>0</v>
          </cell>
          <cell r="V472">
            <v>0</v>
          </cell>
          <cell r="W472">
            <v>0</v>
          </cell>
          <cell r="X472" t="b">
            <v>0</v>
          </cell>
          <cell r="Y472">
            <v>0</v>
          </cell>
          <cell r="Z472">
            <v>336</v>
          </cell>
          <cell r="AA472">
            <v>336</v>
          </cell>
          <cell r="AB472">
            <v>336</v>
          </cell>
          <cell r="AC472" t="b">
            <v>0</v>
          </cell>
          <cell r="AD472">
            <v>336</v>
          </cell>
          <cell r="AE472">
            <v>336</v>
          </cell>
        </row>
        <row r="473">
          <cell r="C473" t="str">
            <v>182457</v>
          </cell>
          <cell r="D473" t="str">
            <v>Mammadov Ramin Ismayil</v>
          </cell>
          <cell r="E473">
            <v>18</v>
          </cell>
          <cell r="F473">
            <v>50500</v>
          </cell>
          <cell r="G473">
            <v>226</v>
          </cell>
          <cell r="H473">
            <v>466170.29000000021</v>
          </cell>
          <cell r="I473">
            <v>463049.79000000015</v>
          </cell>
          <cell r="J473">
            <v>3120.5000000000582</v>
          </cell>
          <cell r="K473">
            <v>0</v>
          </cell>
          <cell r="L473">
            <v>0</v>
          </cell>
          <cell r="M473">
            <v>0</v>
          </cell>
          <cell r="N473">
            <v>0</v>
          </cell>
          <cell r="O473">
            <v>260</v>
          </cell>
          <cell r="P473">
            <v>226</v>
          </cell>
          <cell r="Q473">
            <v>286.31920300000013</v>
          </cell>
          <cell r="R473">
            <v>4.6807500000000877</v>
          </cell>
          <cell r="S473">
            <v>0</v>
          </cell>
          <cell r="T473">
            <v>0</v>
          </cell>
          <cell r="U473">
            <v>776.99995300000023</v>
          </cell>
          <cell r="V473">
            <v>0</v>
          </cell>
          <cell r="W473">
            <v>776.99995300000023</v>
          </cell>
          <cell r="X473">
            <v>456</v>
          </cell>
          <cell r="Y473">
            <v>5827.1286250000021</v>
          </cell>
          <cell r="Z473">
            <v>757</v>
          </cell>
          <cell r="AA473">
            <v>1232.9999530000002</v>
          </cell>
          <cell r="AB473">
            <v>1232.9999530000002</v>
          </cell>
          <cell r="AC473">
            <v>1789</v>
          </cell>
          <cell r="AD473">
            <v>1232.9999530000002</v>
          </cell>
          <cell r="AE473">
            <v>1232.9999530000002</v>
          </cell>
        </row>
        <row r="474">
          <cell r="C474" t="str">
            <v>564026</v>
          </cell>
          <cell r="D474" t="str">
            <v>Mustafayev Sanan Cahangir</v>
          </cell>
          <cell r="E474">
            <v>14</v>
          </cell>
          <cell r="F474">
            <v>81300</v>
          </cell>
          <cell r="G474">
            <v>154</v>
          </cell>
          <cell r="H474">
            <v>428000.66</v>
          </cell>
          <cell r="I474">
            <v>384688.35000000009</v>
          </cell>
          <cell r="J474">
            <v>43312.309999999881</v>
          </cell>
          <cell r="K474">
            <v>2381.5100000000002</v>
          </cell>
          <cell r="L474">
            <v>2431.5100000000002</v>
          </cell>
          <cell r="M474">
            <v>50</v>
          </cell>
          <cell r="N474">
            <v>0</v>
          </cell>
          <cell r="O474">
            <v>180</v>
          </cell>
          <cell r="P474">
            <v>154</v>
          </cell>
          <cell r="Q474">
            <v>259.60046199999999</v>
          </cell>
          <cell r="R474">
            <v>64.968464999999824</v>
          </cell>
          <cell r="S474">
            <v>0.13500000000000001</v>
          </cell>
          <cell r="T474">
            <v>0.13500000000000001</v>
          </cell>
          <cell r="U474">
            <v>658.70392699999979</v>
          </cell>
          <cell r="V474">
            <v>0</v>
          </cell>
          <cell r="W474">
            <v>658.70392699999979</v>
          </cell>
          <cell r="X474">
            <v>456</v>
          </cell>
          <cell r="Y474">
            <v>5350.008249999999</v>
          </cell>
          <cell r="Z474">
            <v>500</v>
          </cell>
          <cell r="AA474">
            <v>1114.7039269999998</v>
          </cell>
          <cell r="AB474">
            <v>1114.7039269999998</v>
          </cell>
          <cell r="AC474">
            <v>1789</v>
          </cell>
          <cell r="AD474">
            <v>1114.7039269999998</v>
          </cell>
          <cell r="AE474">
            <v>1114.7039269999998</v>
          </cell>
        </row>
        <row r="475">
          <cell r="C475" t="str">
            <v>561801</v>
          </cell>
          <cell r="D475" t="str">
            <v>Valizade Sahriyar Oktay</v>
          </cell>
          <cell r="E475">
            <v>15</v>
          </cell>
          <cell r="F475">
            <v>116500</v>
          </cell>
          <cell r="G475">
            <v>194</v>
          </cell>
          <cell r="H475">
            <v>729491.73999999953</v>
          </cell>
          <cell r="I475">
            <v>672478.56000000017</v>
          </cell>
          <cell r="J475">
            <v>57013.179999999353</v>
          </cell>
          <cell r="K475">
            <v>0</v>
          </cell>
          <cell r="L475">
            <v>0</v>
          </cell>
          <cell r="M475">
            <v>0</v>
          </cell>
          <cell r="N475">
            <v>0</v>
          </cell>
          <cell r="O475">
            <v>200</v>
          </cell>
          <cell r="P475">
            <v>194</v>
          </cell>
          <cell r="Q475">
            <v>539.49173999999948</v>
          </cell>
          <cell r="R475">
            <v>142.53294999999838</v>
          </cell>
          <cell r="S475">
            <v>0</v>
          </cell>
          <cell r="T475">
            <v>0</v>
          </cell>
          <cell r="U475">
            <v>1076.0246899999979</v>
          </cell>
          <cell r="V475">
            <v>0</v>
          </cell>
          <cell r="W475">
            <v>1076.0246899999979</v>
          </cell>
          <cell r="X475">
            <v>456</v>
          </cell>
          <cell r="Y475">
            <v>9118.6467499999926</v>
          </cell>
          <cell r="Z475">
            <v>500</v>
          </cell>
          <cell r="AA475">
            <v>1532.0246899999979</v>
          </cell>
          <cell r="AB475">
            <v>1532.0246899999979</v>
          </cell>
          <cell r="AC475">
            <v>1789</v>
          </cell>
          <cell r="AD475">
            <v>1532.0246899999979</v>
          </cell>
          <cell r="AE475">
            <v>1532.0246899999979</v>
          </cell>
        </row>
        <row r="476">
          <cell r="C476" t="str">
            <v>640523</v>
          </cell>
          <cell r="D476" t="str">
            <v>Cafarov Afqan Elxan</v>
          </cell>
          <cell r="E476">
            <v>10</v>
          </cell>
          <cell r="F476">
            <v>74400</v>
          </cell>
          <cell r="G476">
            <v>9</v>
          </cell>
          <cell r="H476">
            <v>44400</v>
          </cell>
          <cell r="I476">
            <v>0</v>
          </cell>
          <cell r="J476">
            <v>44400</v>
          </cell>
          <cell r="K476">
            <v>0</v>
          </cell>
          <cell r="L476">
            <v>0</v>
          </cell>
          <cell r="M476">
            <v>0</v>
          </cell>
          <cell r="N476">
            <v>0</v>
          </cell>
          <cell r="O476">
            <v>100</v>
          </cell>
          <cell r="P476">
            <v>9</v>
          </cell>
          <cell r="Q476">
            <v>0</v>
          </cell>
          <cell r="R476">
            <v>0</v>
          </cell>
          <cell r="S476">
            <v>0</v>
          </cell>
          <cell r="T476">
            <v>0</v>
          </cell>
          <cell r="U476">
            <v>109</v>
          </cell>
          <cell r="V476">
            <v>0</v>
          </cell>
          <cell r="W476">
            <v>109</v>
          </cell>
          <cell r="X476">
            <v>336</v>
          </cell>
          <cell r="Y476">
            <v>555</v>
          </cell>
          <cell r="Z476">
            <v>336</v>
          </cell>
          <cell r="AA476">
            <v>445</v>
          </cell>
          <cell r="AB476">
            <v>445</v>
          </cell>
          <cell r="AC476">
            <v>1425</v>
          </cell>
          <cell r="AD476">
            <v>445</v>
          </cell>
          <cell r="AE476">
            <v>445</v>
          </cell>
        </row>
        <row r="477">
          <cell r="C477" t="str">
            <v>604952</v>
          </cell>
          <cell r="D477" t="str">
            <v>Rzayev Tural Haqverdi</v>
          </cell>
          <cell r="E477">
            <v>5</v>
          </cell>
          <cell r="F477">
            <v>7900</v>
          </cell>
          <cell r="G477">
            <v>63</v>
          </cell>
          <cell r="H477">
            <v>118677.28000000006</v>
          </cell>
          <cell r="I477">
            <v>118233.28999999998</v>
          </cell>
          <cell r="J477">
            <v>443.990000000078</v>
          </cell>
          <cell r="K477">
            <v>0</v>
          </cell>
          <cell r="L477">
            <v>0</v>
          </cell>
          <cell r="M477">
            <v>0</v>
          </cell>
          <cell r="N477">
            <v>0</v>
          </cell>
          <cell r="O477">
            <v>50</v>
          </cell>
          <cell r="P477">
            <v>63</v>
          </cell>
          <cell r="Q477">
            <v>59.338640000000026</v>
          </cell>
          <cell r="R477">
            <v>0.44399000000007799</v>
          </cell>
          <cell r="S477">
            <v>0</v>
          </cell>
          <cell r="T477">
            <v>0</v>
          </cell>
          <cell r="U477">
            <v>172.7826300000001</v>
          </cell>
          <cell r="V477">
            <v>0</v>
          </cell>
          <cell r="W477">
            <v>172.7826300000001</v>
          </cell>
          <cell r="X477">
            <v>336</v>
          </cell>
          <cell r="Y477">
            <v>1483.4660000000006</v>
          </cell>
          <cell r="Z477">
            <v>336</v>
          </cell>
          <cell r="AA477">
            <v>508.7826300000001</v>
          </cell>
          <cell r="AB477">
            <v>508.7826300000001</v>
          </cell>
          <cell r="AC477">
            <v>1425</v>
          </cell>
          <cell r="AD477">
            <v>508.7826300000001</v>
          </cell>
          <cell r="AE477">
            <v>508.7826300000001</v>
          </cell>
        </row>
        <row r="478">
          <cell r="C478" t="str">
            <v>199165</v>
          </cell>
          <cell r="D478" t="str">
            <v>Rzayev Rasad Arzu</v>
          </cell>
          <cell r="E478">
            <v>0</v>
          </cell>
          <cell r="F478">
            <v>0</v>
          </cell>
          <cell r="G478">
            <v>0</v>
          </cell>
          <cell r="H478">
            <v>0</v>
          </cell>
          <cell r="I478">
            <v>17261.080000000002</v>
          </cell>
          <cell r="J478">
            <v>-17261.080000000002</v>
          </cell>
          <cell r="K478">
            <v>0</v>
          </cell>
          <cell r="L478">
            <v>0</v>
          </cell>
          <cell r="M478">
            <v>0</v>
          </cell>
          <cell r="N478">
            <v>0</v>
          </cell>
          <cell r="O478">
            <v>0</v>
          </cell>
          <cell r="P478">
            <v>0</v>
          </cell>
          <cell r="Q478">
            <v>0</v>
          </cell>
          <cell r="R478">
            <v>0</v>
          </cell>
          <cell r="S478">
            <v>0</v>
          </cell>
          <cell r="T478">
            <v>0</v>
          </cell>
          <cell r="U478">
            <v>0</v>
          </cell>
          <cell r="V478">
            <v>0</v>
          </cell>
          <cell r="W478">
            <v>0</v>
          </cell>
          <cell r="X478">
            <v>336</v>
          </cell>
          <cell r="Y478">
            <v>0</v>
          </cell>
          <cell r="Z478">
            <v>336</v>
          </cell>
          <cell r="AA478">
            <v>336</v>
          </cell>
          <cell r="AB478">
            <v>336</v>
          </cell>
          <cell r="AC478">
            <v>1425</v>
          </cell>
          <cell r="AD478">
            <v>336</v>
          </cell>
          <cell r="AE478">
            <v>336</v>
          </cell>
        </row>
        <row r="479">
          <cell r="C479" t="str">
            <v>486142</v>
          </cell>
          <cell r="D479" t="str">
            <v>Aliyev Azar Vidadi</v>
          </cell>
          <cell r="E479">
            <v>6</v>
          </cell>
          <cell r="F479">
            <v>14700</v>
          </cell>
          <cell r="G479">
            <v>26</v>
          </cell>
          <cell r="H479">
            <v>52976.090000000018</v>
          </cell>
          <cell r="I479">
            <v>32375.32</v>
          </cell>
          <cell r="J479">
            <v>20600.770000000019</v>
          </cell>
          <cell r="K479">
            <v>0</v>
          </cell>
          <cell r="L479">
            <v>0</v>
          </cell>
          <cell r="M479">
            <v>0</v>
          </cell>
          <cell r="N479">
            <v>0</v>
          </cell>
          <cell r="O479">
            <v>60</v>
          </cell>
          <cell r="P479">
            <v>26</v>
          </cell>
          <cell r="Q479">
            <v>0</v>
          </cell>
          <cell r="R479">
            <v>0</v>
          </cell>
          <cell r="S479">
            <v>0</v>
          </cell>
          <cell r="T479">
            <v>0</v>
          </cell>
          <cell r="U479">
            <v>86</v>
          </cell>
          <cell r="V479">
            <v>0</v>
          </cell>
          <cell r="W479">
            <v>86</v>
          </cell>
          <cell r="X479">
            <v>456</v>
          </cell>
          <cell r="Y479">
            <v>662.20112500000016</v>
          </cell>
          <cell r="Z479">
            <v>603</v>
          </cell>
          <cell r="AA479">
            <v>542</v>
          </cell>
          <cell r="AB479">
            <v>603</v>
          </cell>
          <cell r="AC479">
            <v>1789</v>
          </cell>
          <cell r="AD479">
            <v>603</v>
          </cell>
          <cell r="AE479">
            <v>603</v>
          </cell>
        </row>
        <row r="480">
          <cell r="C480" t="str">
            <v>637187</v>
          </cell>
          <cell r="D480" t="str">
            <v>Mammadov Elsan Xansuvar</v>
          </cell>
          <cell r="E480">
            <v>9</v>
          </cell>
          <cell r="F480">
            <v>23100</v>
          </cell>
          <cell r="G480">
            <v>9</v>
          </cell>
          <cell r="H480">
            <v>23100</v>
          </cell>
          <cell r="I480">
            <v>0</v>
          </cell>
          <cell r="J480">
            <v>23100</v>
          </cell>
          <cell r="K480">
            <v>0</v>
          </cell>
          <cell r="L480">
            <v>0</v>
          </cell>
          <cell r="M480">
            <v>0</v>
          </cell>
          <cell r="N480">
            <v>0</v>
          </cell>
          <cell r="O480">
            <v>90</v>
          </cell>
          <cell r="P480">
            <v>9</v>
          </cell>
          <cell r="Q480">
            <v>0</v>
          </cell>
          <cell r="R480">
            <v>0</v>
          </cell>
          <cell r="S480">
            <v>0</v>
          </cell>
          <cell r="T480">
            <v>0</v>
          </cell>
          <cell r="U480">
            <v>99</v>
          </cell>
          <cell r="V480">
            <v>0</v>
          </cell>
          <cell r="W480">
            <v>99</v>
          </cell>
          <cell r="X480">
            <v>336</v>
          </cell>
          <cell r="Y480">
            <v>288.75</v>
          </cell>
          <cell r="Z480">
            <v>336</v>
          </cell>
          <cell r="AA480">
            <v>336</v>
          </cell>
          <cell r="AB480">
            <v>336</v>
          </cell>
          <cell r="AC480">
            <v>1425</v>
          </cell>
          <cell r="AD480">
            <v>0</v>
          </cell>
          <cell r="AE480">
            <v>0</v>
          </cell>
        </row>
        <row r="481">
          <cell r="C481" t="str">
            <v>576957</v>
          </cell>
          <cell r="D481" t="str">
            <v>Qasimov Tural Rasid</v>
          </cell>
          <cell r="E481">
            <v>15</v>
          </cell>
          <cell r="F481">
            <v>47300</v>
          </cell>
          <cell r="G481">
            <v>143</v>
          </cell>
          <cell r="H481">
            <v>296408.88000000012</v>
          </cell>
          <cell r="I481">
            <v>276124.58000000007</v>
          </cell>
          <cell r="J481">
            <v>20284.300000000047</v>
          </cell>
          <cell r="K481">
            <v>0</v>
          </cell>
          <cell r="L481">
            <v>0</v>
          </cell>
          <cell r="M481">
            <v>0</v>
          </cell>
          <cell r="N481">
            <v>0</v>
          </cell>
          <cell r="O481">
            <v>200</v>
          </cell>
          <cell r="P481">
            <v>143</v>
          </cell>
          <cell r="Q481">
            <v>167.48621600000007</v>
          </cell>
          <cell r="R481">
            <v>30.42645000000007</v>
          </cell>
          <cell r="S481">
            <v>0</v>
          </cell>
          <cell r="T481">
            <v>0</v>
          </cell>
          <cell r="U481">
            <v>540.91266600000017</v>
          </cell>
          <cell r="V481">
            <v>0</v>
          </cell>
          <cell r="W481">
            <v>540.91266600000017</v>
          </cell>
          <cell r="X481">
            <v>336</v>
          </cell>
          <cell r="Y481">
            <v>3705.1110000000012</v>
          </cell>
          <cell r="Z481">
            <v>450</v>
          </cell>
          <cell r="AA481">
            <v>876.91266600000017</v>
          </cell>
          <cell r="AB481">
            <v>876.91266600000017</v>
          </cell>
          <cell r="AC481">
            <v>1425</v>
          </cell>
          <cell r="AD481">
            <v>876.91266600000017</v>
          </cell>
          <cell r="AE481">
            <v>876.91266600000017</v>
          </cell>
        </row>
        <row r="482">
          <cell r="C482">
            <v>0</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C483">
            <v>0</v>
          </cell>
          <cell r="D483">
            <v>11</v>
          </cell>
          <cell r="E483">
            <v>0</v>
          </cell>
          <cell r="F483">
            <v>0</v>
          </cell>
          <cell r="G483">
            <v>0</v>
          </cell>
          <cell r="H483">
            <v>0</v>
          </cell>
          <cell r="I483">
            <v>0</v>
          </cell>
          <cell r="J483">
            <v>0</v>
          </cell>
          <cell r="K483">
            <v>0</v>
          </cell>
          <cell r="L483">
            <v>0</v>
          </cell>
          <cell r="M483">
            <v>0</v>
          </cell>
          <cell r="N483">
            <v>0</v>
          </cell>
          <cell r="O483">
            <v>0</v>
          </cell>
          <cell r="P483">
            <v>0</v>
          </cell>
          <cell r="Q483">
            <v>0</v>
          </cell>
          <cell r="R483">
            <v>0</v>
          </cell>
          <cell r="S483">
            <v>0</v>
          </cell>
          <cell r="T483">
            <v>0</v>
          </cell>
          <cell r="U483">
            <v>0</v>
          </cell>
          <cell r="V483">
            <v>0</v>
          </cell>
          <cell r="W483">
            <v>0</v>
          </cell>
          <cell r="X483">
            <v>0</v>
          </cell>
          <cell r="Y483">
            <v>0</v>
          </cell>
          <cell r="Z483">
            <v>0</v>
          </cell>
          <cell r="AA483">
            <v>0</v>
          </cell>
          <cell r="AB483">
            <v>0</v>
          </cell>
          <cell r="AC483">
            <v>0</v>
          </cell>
          <cell r="AD483">
            <v>0</v>
          </cell>
          <cell r="AE483">
            <v>0</v>
          </cell>
        </row>
        <row r="484">
          <cell r="C484" t="str">
            <v>572631</v>
          </cell>
          <cell r="D484" t="str">
            <v>Musayev Elsan Zabit</v>
          </cell>
          <cell r="E484">
            <v>10.454545454545455</v>
          </cell>
          <cell r="F484">
            <v>44274.545454545456</v>
          </cell>
          <cell r="G484">
            <v>1147</v>
          </cell>
          <cell r="H484">
            <v>2941413</v>
          </cell>
          <cell r="I484">
            <v>2764512.56</v>
          </cell>
          <cell r="J484">
            <v>176900.43999999994</v>
          </cell>
          <cell r="K484">
            <v>58557.08</v>
          </cell>
          <cell r="L484">
            <v>72893.756999999998</v>
          </cell>
          <cell r="M484">
            <v>14336.676999999996</v>
          </cell>
          <cell r="N484">
            <v>0</v>
          </cell>
          <cell r="O484">
            <v>64.545454545454547</v>
          </cell>
          <cell r="P484">
            <v>229.4</v>
          </cell>
          <cell r="Q484">
            <v>1951.413</v>
          </cell>
          <cell r="R484">
            <v>212.28052799999992</v>
          </cell>
          <cell r="S484">
            <v>17.204012399999993</v>
          </cell>
          <cell r="T484">
            <v>17.204012399999993</v>
          </cell>
          <cell r="U484">
            <v>2474.8429949454544</v>
          </cell>
          <cell r="V484">
            <v>0</v>
          </cell>
          <cell r="W484">
            <v>2474.8429949454544</v>
          </cell>
          <cell r="X484">
            <v>818</v>
          </cell>
          <cell r="Y484">
            <v>26722.875265300005</v>
          </cell>
          <cell r="Z484">
            <v>1901</v>
          </cell>
          <cell r="AA484">
            <v>3292.8429949454544</v>
          </cell>
          <cell r="AB484">
            <v>3292.8429949454544</v>
          </cell>
          <cell r="AC484">
            <v>3112</v>
          </cell>
          <cell r="AD484">
            <v>0</v>
          </cell>
          <cell r="AE484">
            <v>0</v>
          </cell>
        </row>
      </sheetData>
      <sheetData sheetId="4"/>
      <sheetData sheetId="5"/>
      <sheetData sheetId="6"/>
      <sheetData sheetId="7"/>
      <sheetData sheetId="8"/>
      <sheetData sheetId="9"/>
      <sheetData sheetId="10"/>
      <sheetData sheetId="11"/>
      <sheetData sheetId="12"/>
      <sheetData sheetId="13">
        <row r="3">
          <cell r="B3">
            <v>0</v>
          </cell>
        </row>
      </sheetData>
      <sheetData sheetId="14"/>
      <sheetData sheetId="15"/>
      <sheetData sheetId="16"/>
      <sheetData sheetId="17"/>
      <sheetData sheetId="18">
        <row r="3">
          <cell r="A3" t="str">
            <v>553002</v>
          </cell>
          <cell r="B3" t="str">
            <v>  Ahmadli filiali</v>
          </cell>
          <cell r="C3" t="str">
            <v>Hasanov Zaur Huseyn</v>
          </cell>
          <cell r="D3">
            <v>24</v>
          </cell>
          <cell r="E3">
            <v>137</v>
          </cell>
        </row>
        <row r="4">
          <cell r="A4" t="str">
            <v>  636472</v>
          </cell>
          <cell r="B4" t="str">
            <v>  Ahmadli filiali</v>
          </cell>
          <cell r="C4" t="str">
            <v>Mammadov Rasad Asif</v>
          </cell>
          <cell r="D4">
            <v>0</v>
          </cell>
          <cell r="E4">
            <v>0</v>
          </cell>
        </row>
        <row r="5">
          <cell r="A5" t="str">
            <v>647212</v>
          </cell>
          <cell r="B5" t="str">
            <v>  Ahmadli filiali</v>
          </cell>
          <cell r="C5" t="str">
            <v>Qocayev Asif Tofiq</v>
          </cell>
          <cell r="D5">
            <v>200</v>
          </cell>
          <cell r="E5">
            <v>0</v>
          </cell>
        </row>
        <row r="6">
          <cell r="A6" t="str">
            <v>045074</v>
          </cell>
          <cell r="B6" t="str">
            <v>  Ahmadli filiali</v>
          </cell>
          <cell r="C6" t="str">
            <v>Xalilova Aida Sahverdi</v>
          </cell>
          <cell r="D6">
            <v>50</v>
          </cell>
          <cell r="E6">
            <v>0</v>
          </cell>
        </row>
        <row r="7">
          <cell r="A7" t="str">
            <v>056048</v>
          </cell>
          <cell r="B7" t="str">
            <v>  Azadliq filiali</v>
          </cell>
          <cell r="C7" t="str">
            <v>Ahmadov Ramiq Ramazan</v>
          </cell>
          <cell r="D7">
            <v>50</v>
          </cell>
          <cell r="E7">
            <v>75</v>
          </cell>
        </row>
        <row r="8">
          <cell r="A8" t="str">
            <v>508159</v>
          </cell>
          <cell r="B8" t="str">
            <v>  Azadliq filiali</v>
          </cell>
          <cell r="C8" t="str">
            <v>Amirov Elchin Mazahir</v>
          </cell>
          <cell r="D8">
            <v>50</v>
          </cell>
          <cell r="E8">
            <v>0</v>
          </cell>
        </row>
        <row r="9">
          <cell r="A9" t="str">
            <v>  348257</v>
          </cell>
          <cell r="B9" t="str">
            <v>  Azadliq filiali</v>
          </cell>
          <cell r="C9" t="str">
            <v>Hamidli Ceyhun Xudayar</v>
          </cell>
          <cell r="D9">
            <v>0</v>
          </cell>
          <cell r="E9">
            <v>0</v>
          </cell>
        </row>
        <row r="10">
          <cell r="A10">
            <v>647825</v>
          </cell>
          <cell r="B10" t="str">
            <v>  Azadliq filiali</v>
          </cell>
          <cell r="C10" t="str">
            <v>Mammadov Vuqar Allahverdi</v>
          </cell>
          <cell r="D10">
            <v>50</v>
          </cell>
          <cell r="E10">
            <v>0</v>
          </cell>
        </row>
        <row r="11">
          <cell r="A11">
            <v>0</v>
          </cell>
          <cell r="B11" t="str">
            <v>  Azneft filiali</v>
          </cell>
          <cell r="C11" t="str">
            <v>Babayev Parviz Yunus</v>
          </cell>
          <cell r="D11">
            <v>0</v>
          </cell>
          <cell r="E11">
            <v>0</v>
          </cell>
        </row>
        <row r="12">
          <cell r="A12" t="str">
            <v>  635212</v>
          </cell>
          <cell r="B12" t="str">
            <v>  Azneft filiali</v>
          </cell>
          <cell r="C12" t="str">
            <v>Ibrahimov Rovsan Azer</v>
          </cell>
          <cell r="D12">
            <v>0</v>
          </cell>
          <cell r="E12">
            <v>0</v>
          </cell>
        </row>
        <row r="13">
          <cell r="A13" t="str">
            <v>552117</v>
          </cell>
          <cell r="B13" t="str">
            <v>  Bakixanov filiali</v>
          </cell>
          <cell r="C13" t="str">
            <v>Ahmadov Agasif Shukur</v>
          </cell>
          <cell r="D13">
            <v>150</v>
          </cell>
          <cell r="E13">
            <v>257.20238095238096</v>
          </cell>
        </row>
        <row r="14">
          <cell r="A14" t="str">
            <v>  638358</v>
          </cell>
          <cell r="B14" t="str">
            <v>  Bakixanov filiali</v>
          </cell>
          <cell r="C14" t="str">
            <v>Aliyev Vusal Avazaga</v>
          </cell>
          <cell r="D14">
            <v>0</v>
          </cell>
          <cell r="E14">
            <v>0</v>
          </cell>
        </row>
        <row r="15">
          <cell r="A15" t="str">
            <v>619687</v>
          </cell>
          <cell r="B15" t="str">
            <v>  Bakixanov filiali</v>
          </cell>
          <cell r="C15" t="str">
            <v>Cabrayilov Ahmad Cabrayil</v>
          </cell>
          <cell r="D15">
            <v>173.57142857142856</v>
          </cell>
          <cell r="E15">
            <v>0</v>
          </cell>
        </row>
        <row r="16">
          <cell r="A16" t="str">
            <v>455509</v>
          </cell>
          <cell r="B16" t="str">
            <v>  Bakixanov filiali</v>
          </cell>
          <cell r="C16" t="str">
            <v>Maharramov Sahin Camil</v>
          </cell>
          <cell r="D16">
            <v>100</v>
          </cell>
          <cell r="E16">
            <v>0</v>
          </cell>
        </row>
        <row r="17">
          <cell r="A17" t="str">
            <v>612248</v>
          </cell>
          <cell r="B17" t="str">
            <v>  Bakixanov filiali</v>
          </cell>
          <cell r="C17" t="str">
            <v>Mammadov Emin Sahib</v>
          </cell>
          <cell r="D17">
            <v>90.833333333333343</v>
          </cell>
          <cell r="E17">
            <v>0</v>
          </cell>
        </row>
        <row r="18">
          <cell r="A18" t="str">
            <v>567403</v>
          </cell>
          <cell r="B18" t="str">
            <v>  Barda filiali</v>
          </cell>
          <cell r="C18" t="str">
            <v>Cabbarli Vaqif Refail</v>
          </cell>
          <cell r="D18">
            <v>43.75</v>
          </cell>
          <cell r="E18">
            <v>21.875</v>
          </cell>
        </row>
        <row r="19">
          <cell r="A19" t="str">
            <v>  589455</v>
          </cell>
          <cell r="B19" t="str">
            <v>  Barda filiali</v>
          </cell>
          <cell r="C19" t="str">
            <v>Mammadov Cavid Mohubbat</v>
          </cell>
          <cell r="D19">
            <v>0</v>
          </cell>
          <cell r="E19">
            <v>0</v>
          </cell>
        </row>
        <row r="20">
          <cell r="A20" t="str">
            <v>  594515</v>
          </cell>
          <cell r="B20" t="str">
            <v>  Barda filiali</v>
          </cell>
          <cell r="C20" t="str">
            <v>Mammadzade Orxan Famil</v>
          </cell>
          <cell r="D20">
            <v>0</v>
          </cell>
          <cell r="E20">
            <v>0</v>
          </cell>
        </row>
        <row r="21">
          <cell r="A21" t="str">
            <v>579144</v>
          </cell>
          <cell r="B21" t="str">
            <v>  Calilabad filiali</v>
          </cell>
          <cell r="C21" t="str">
            <v>Agayev Abulfaz Isabala</v>
          </cell>
          <cell r="D21">
            <v>50</v>
          </cell>
          <cell r="E21">
            <v>75</v>
          </cell>
        </row>
        <row r="22">
          <cell r="A22" t="str">
            <v>567741</v>
          </cell>
          <cell r="B22" t="str">
            <v>  Calilabad filiali</v>
          </cell>
          <cell r="C22" t="str">
            <v>Asgarov Saqif Agagul</v>
          </cell>
          <cell r="D22">
            <v>50</v>
          </cell>
          <cell r="E22">
            <v>0</v>
          </cell>
        </row>
        <row r="23">
          <cell r="A23" t="str">
            <v>200726</v>
          </cell>
          <cell r="B23" t="str">
            <v>  Calilabad filiali</v>
          </cell>
          <cell r="C23" t="str">
            <v>Hasanov Alizamin Firudin</v>
          </cell>
          <cell r="D23">
            <v>50</v>
          </cell>
          <cell r="E23">
            <v>0</v>
          </cell>
        </row>
        <row r="24">
          <cell r="A24" t="str">
            <v>  631082</v>
          </cell>
          <cell r="B24" t="str">
            <v>  Calilabad filiali</v>
          </cell>
          <cell r="C24" t="str">
            <v>Huseynov Zaur Qazanfar</v>
          </cell>
          <cell r="D24">
            <v>0</v>
          </cell>
          <cell r="E24">
            <v>0</v>
          </cell>
        </row>
        <row r="25">
          <cell r="A25" t="str">
            <v>640523</v>
          </cell>
          <cell r="B25" t="str">
            <v>  Ganca filiali</v>
          </cell>
          <cell r="C25" t="str">
            <v>Cafarov Afqan Elxan</v>
          </cell>
          <cell r="D25">
            <v>100</v>
          </cell>
          <cell r="E25">
            <v>150</v>
          </cell>
        </row>
        <row r="26">
          <cell r="A26" t="str">
            <v>562317</v>
          </cell>
          <cell r="B26" t="str">
            <v>  Ganca filiali</v>
          </cell>
          <cell r="C26" t="str">
            <v>Hasanov Babir Sabir</v>
          </cell>
          <cell r="D26">
            <v>50</v>
          </cell>
          <cell r="E26">
            <v>0</v>
          </cell>
        </row>
        <row r="27">
          <cell r="A27">
            <v>0</v>
          </cell>
          <cell r="B27" t="str">
            <v>  Ganca filiali</v>
          </cell>
          <cell r="C27" t="str">
            <v>Mammadov Ramin Ismayil</v>
          </cell>
          <cell r="D27">
            <v>0</v>
          </cell>
          <cell r="E27">
            <v>0</v>
          </cell>
        </row>
        <row r="28">
          <cell r="A28" t="str">
            <v>564026</v>
          </cell>
          <cell r="B28" t="str">
            <v>  Ganca filiali</v>
          </cell>
          <cell r="C28" t="str">
            <v>Mustafayev Sanan Cahangir</v>
          </cell>
          <cell r="D28">
            <v>50</v>
          </cell>
          <cell r="E28">
            <v>0</v>
          </cell>
        </row>
        <row r="29">
          <cell r="A29" t="str">
            <v>  495353</v>
          </cell>
          <cell r="B29" t="str">
            <v>  Ganca filiali</v>
          </cell>
          <cell r="C29" t="str">
            <v>Rustamov Abulfaz Mammadali</v>
          </cell>
          <cell r="D29">
            <v>0</v>
          </cell>
          <cell r="E29">
            <v>0</v>
          </cell>
        </row>
        <row r="30">
          <cell r="A30" t="str">
            <v>561801</v>
          </cell>
          <cell r="B30" t="str">
            <v>  Ganca filiali</v>
          </cell>
          <cell r="C30" t="str">
            <v>Valizade Sahriyar Oktay</v>
          </cell>
          <cell r="D30">
            <v>100</v>
          </cell>
          <cell r="E30">
            <v>0</v>
          </cell>
        </row>
        <row r="31">
          <cell r="A31">
            <v>0</v>
          </cell>
          <cell r="B31" t="str">
            <v>  Lankaran filiali</v>
          </cell>
          <cell r="C31" t="str">
            <v>Akbarov Rahim Babakisi</v>
          </cell>
          <cell r="D31">
            <v>0</v>
          </cell>
          <cell r="E31">
            <v>0</v>
          </cell>
        </row>
        <row r="32">
          <cell r="A32">
            <v>0</v>
          </cell>
          <cell r="B32" t="str">
            <v>  Lankaran filiali</v>
          </cell>
          <cell r="C32" t="str">
            <v>Aliyev Taleh Allahyar</v>
          </cell>
          <cell r="D32">
            <v>0</v>
          </cell>
          <cell r="E32">
            <v>0</v>
          </cell>
        </row>
        <row r="33">
          <cell r="A33">
            <v>0</v>
          </cell>
          <cell r="B33" t="str">
            <v>  Lankaran filiali</v>
          </cell>
          <cell r="C33" t="str">
            <v>Baxsiyev Yasin Cafar</v>
          </cell>
          <cell r="D33">
            <v>0</v>
          </cell>
          <cell r="E33">
            <v>0</v>
          </cell>
        </row>
        <row r="34">
          <cell r="A34">
            <v>0</v>
          </cell>
          <cell r="B34" t="str">
            <v>  Lankaran filiali</v>
          </cell>
          <cell r="C34" t="str">
            <v>Feyzullazade Fuad Feyruz</v>
          </cell>
          <cell r="D34">
            <v>0</v>
          </cell>
          <cell r="E34">
            <v>0</v>
          </cell>
        </row>
        <row r="35">
          <cell r="A35" t="str">
            <v>457729</v>
          </cell>
          <cell r="B35" t="str">
            <v>  Lankaran filiali</v>
          </cell>
          <cell r="C35" t="str">
            <v>Mehraliyev Ruslan Niyazi</v>
          </cell>
          <cell r="D35">
            <v>50</v>
          </cell>
          <cell r="E35">
            <v>0</v>
          </cell>
        </row>
        <row r="36">
          <cell r="A36" t="str">
            <v>561839</v>
          </cell>
          <cell r="B36" t="str">
            <v>  Lankaran filiali</v>
          </cell>
          <cell r="C36" t="str">
            <v>Nasirzade Saleh Mirtagi</v>
          </cell>
          <cell r="D36">
            <v>50</v>
          </cell>
          <cell r="E36">
            <v>0</v>
          </cell>
        </row>
        <row r="37">
          <cell r="A37" t="str">
            <v>578030</v>
          </cell>
          <cell r="B37" t="str">
            <v>  Lankaran filiali</v>
          </cell>
          <cell r="C37" t="str">
            <v>Ramazanov Fariz Rafiq</v>
          </cell>
          <cell r="D37">
            <v>31.5</v>
          </cell>
          <cell r="E37">
            <v>0</v>
          </cell>
        </row>
        <row r="38">
          <cell r="A38">
            <v>0</v>
          </cell>
          <cell r="B38" t="str">
            <v>  Lankaran filiali</v>
          </cell>
          <cell r="C38" t="str">
            <v>Rustamzada Rufat Muqabil</v>
          </cell>
          <cell r="D38">
            <v>0</v>
          </cell>
          <cell r="E38">
            <v>65.75</v>
          </cell>
        </row>
        <row r="39">
          <cell r="A39">
            <v>570272</v>
          </cell>
          <cell r="B39" t="str">
            <v>  Masalli filiali</v>
          </cell>
          <cell r="C39" t="str">
            <v>Bahramli Nasif Mirxaliq</v>
          </cell>
          <cell r="D39">
            <v>50</v>
          </cell>
          <cell r="E39">
            <v>0</v>
          </cell>
        </row>
        <row r="40">
          <cell r="A40" t="str">
            <v>567236</v>
          </cell>
          <cell r="B40" t="str">
            <v>  Masalli filiali</v>
          </cell>
          <cell r="C40" t="str">
            <v>Rustamov Asiman Habib</v>
          </cell>
          <cell r="D40">
            <v>50</v>
          </cell>
          <cell r="E40">
            <v>50</v>
          </cell>
        </row>
        <row r="41">
          <cell r="A41">
            <v>0</v>
          </cell>
          <cell r="B41" t="str">
            <v>  Memar Əcəmi filiali</v>
          </cell>
          <cell r="C41" t="str">
            <v>Aslanov Tofiq Firsand</v>
          </cell>
          <cell r="D41">
            <v>0</v>
          </cell>
          <cell r="E41">
            <v>0</v>
          </cell>
        </row>
        <row r="42">
          <cell r="A42" t="str">
            <v>195724</v>
          </cell>
          <cell r="B42" t="str">
            <v>  Memar Əcəmi filiali</v>
          </cell>
          <cell r="C42" t="str">
            <v>Azizov Vusal Nazir</v>
          </cell>
          <cell r="D42">
            <v>100</v>
          </cell>
          <cell r="E42">
            <v>0</v>
          </cell>
        </row>
        <row r="43">
          <cell r="A43" t="str">
            <v>553046</v>
          </cell>
          <cell r="B43" t="str">
            <v>  Memar Əcəmi filiali</v>
          </cell>
          <cell r="C43" t="str">
            <v>Hamidov Tarlan Abdulhamid</v>
          </cell>
          <cell r="D43">
            <v>100</v>
          </cell>
          <cell r="E43">
            <v>0</v>
          </cell>
        </row>
        <row r="44">
          <cell r="A44" t="str">
            <v>  633129</v>
          </cell>
          <cell r="B44" t="str">
            <v>  Memar Əcəmi filiali</v>
          </cell>
          <cell r="C44" t="str">
            <v>Karimov Emin Ziyafat</v>
          </cell>
          <cell r="D44">
            <v>0</v>
          </cell>
          <cell r="E44">
            <v>117.5</v>
          </cell>
        </row>
        <row r="45">
          <cell r="A45" t="str">
            <v>597046</v>
          </cell>
          <cell r="B45" t="str">
            <v>  Memar Əcəmi filiali</v>
          </cell>
          <cell r="C45" t="str">
            <v>Mustafayev Elnur Qasim</v>
          </cell>
          <cell r="D45">
            <v>35</v>
          </cell>
          <cell r="E45">
            <v>0</v>
          </cell>
        </row>
        <row r="46">
          <cell r="A46" t="str">
            <v>525878</v>
          </cell>
          <cell r="B46" t="str">
            <v>  Mingacevir filiali</v>
          </cell>
          <cell r="C46" t="str">
            <v>Nacafli Anar Hidayat</v>
          </cell>
          <cell r="D46">
            <v>50</v>
          </cell>
          <cell r="E46">
            <v>145</v>
          </cell>
        </row>
        <row r="47">
          <cell r="A47" t="str">
            <v>272907</v>
          </cell>
          <cell r="B47" t="str">
            <v>  Mingacevir filiali</v>
          </cell>
          <cell r="C47" t="str">
            <v>Yusifli Eyvaz Eyvaz</v>
          </cell>
          <cell r="D47">
            <v>50</v>
          </cell>
          <cell r="E47">
            <v>0</v>
          </cell>
        </row>
        <row r="48">
          <cell r="A48" t="str">
            <v>281386</v>
          </cell>
          <cell r="B48" t="str">
            <v>  Mingacevir filiali</v>
          </cell>
          <cell r="C48" t="str">
            <v>Yusifov Taliman Ibrahim</v>
          </cell>
          <cell r="D48">
            <v>190</v>
          </cell>
          <cell r="E48">
            <v>0</v>
          </cell>
        </row>
        <row r="49">
          <cell r="A49" t="str">
            <v>  634402</v>
          </cell>
          <cell r="B49" t="str">
            <v>  Mingacevir filiali</v>
          </cell>
          <cell r="C49" t="str">
            <v>Yusifov Tarlan Vasif</v>
          </cell>
          <cell r="D49">
            <v>0</v>
          </cell>
          <cell r="E49">
            <v>0</v>
          </cell>
        </row>
        <row r="50">
          <cell r="A50" t="str">
            <v>625440</v>
          </cell>
          <cell r="B50" t="str">
            <v>  Narimanov filiali</v>
          </cell>
          <cell r="C50" t="str">
            <v>Basirov Sadi Inqlab</v>
          </cell>
          <cell r="D50">
            <v>50</v>
          </cell>
          <cell r="E50">
            <v>0</v>
          </cell>
        </row>
        <row r="51">
          <cell r="A51" t="str">
            <v>295227</v>
          </cell>
          <cell r="B51" t="str">
            <v>  Narimanov filiali</v>
          </cell>
          <cell r="C51" t="str">
            <v>Hasanov Elsad Ayaz</v>
          </cell>
          <cell r="D51">
            <v>150</v>
          </cell>
          <cell r="E51">
            <v>150</v>
          </cell>
        </row>
        <row r="52">
          <cell r="A52" t="str">
            <v>342152</v>
          </cell>
          <cell r="B52" t="str">
            <v>  Narimanov filiali</v>
          </cell>
          <cell r="C52" t="str">
            <v>Huseynli Cavidan Yasar</v>
          </cell>
          <cell r="D52">
            <v>100</v>
          </cell>
          <cell r="E52">
            <v>0</v>
          </cell>
        </row>
        <row r="53">
          <cell r="A53" t="str">
            <v>  635226</v>
          </cell>
          <cell r="B53" t="str">
            <v>  Narimanov filiali</v>
          </cell>
          <cell r="C53" t="str">
            <v>Qarayev Elsan Elsad</v>
          </cell>
          <cell r="D53">
            <v>0</v>
          </cell>
          <cell r="E53">
            <v>0</v>
          </cell>
        </row>
        <row r="54">
          <cell r="A54">
            <v>0</v>
          </cell>
          <cell r="B54" t="str">
            <v>  Nasimi filiali</v>
          </cell>
          <cell r="C54" t="str">
            <v>Isayev Ramin Ramiz</v>
          </cell>
          <cell r="D54">
            <v>0</v>
          </cell>
          <cell r="E54">
            <v>0</v>
          </cell>
        </row>
        <row r="55">
          <cell r="A55" t="str">
            <v>552930</v>
          </cell>
          <cell r="B55" t="str">
            <v>  Nasimi filiali</v>
          </cell>
          <cell r="C55" t="str">
            <v>Musayev Qalib Rauf</v>
          </cell>
          <cell r="D55">
            <v>150</v>
          </cell>
          <cell r="E55">
            <v>0</v>
          </cell>
        </row>
        <row r="56">
          <cell r="A56">
            <v>0</v>
          </cell>
          <cell r="B56" t="str">
            <v>  Nasimi filiali</v>
          </cell>
          <cell r="C56" t="str">
            <v>Nuriyev Ilqar Alovsat</v>
          </cell>
          <cell r="D56">
            <v>0</v>
          </cell>
          <cell r="E56">
            <v>0</v>
          </cell>
        </row>
        <row r="57">
          <cell r="A57" t="str">
            <v>500635</v>
          </cell>
          <cell r="B57" t="str">
            <v>  Nasimi filiali</v>
          </cell>
          <cell r="C57" t="str">
            <v>Quliyev Ziyad Ramil</v>
          </cell>
          <cell r="D57">
            <v>250</v>
          </cell>
          <cell r="E57">
            <v>200</v>
          </cell>
        </row>
        <row r="58">
          <cell r="A58" t="str">
            <v>604501</v>
          </cell>
          <cell r="B58" t="str">
            <v>  Neftcilar filiali</v>
          </cell>
          <cell r="C58" t="str">
            <v>Aliyev Elgun Samil</v>
          </cell>
          <cell r="D58">
            <v>100</v>
          </cell>
          <cell r="E58">
            <v>0</v>
          </cell>
        </row>
        <row r="59">
          <cell r="A59" t="str">
            <v>553217</v>
          </cell>
          <cell r="B59" t="str">
            <v>  Neftcilar filiali</v>
          </cell>
          <cell r="C59" t="str">
            <v>Mammadov Elvin Alim</v>
          </cell>
          <cell r="D59">
            <v>50</v>
          </cell>
          <cell r="E59">
            <v>171.42857142857142</v>
          </cell>
        </row>
        <row r="60">
          <cell r="A60" t="str">
            <v>556907</v>
          </cell>
          <cell r="B60" t="str">
            <v>  Neftcilar filiali</v>
          </cell>
          <cell r="C60" t="str">
            <v>Mammadov Yasar Qurbat</v>
          </cell>
          <cell r="D60">
            <v>50</v>
          </cell>
          <cell r="E60">
            <v>0</v>
          </cell>
        </row>
        <row r="61">
          <cell r="A61" t="str">
            <v>  507564</v>
          </cell>
          <cell r="B61" t="str">
            <v>  Neftcilar filiali</v>
          </cell>
          <cell r="C61" t="str">
            <v>Miriyev Adil Mirmohsum</v>
          </cell>
          <cell r="D61">
            <v>0</v>
          </cell>
          <cell r="E61">
            <v>0</v>
          </cell>
        </row>
        <row r="62">
          <cell r="A62" t="str">
            <v>604508</v>
          </cell>
          <cell r="B62" t="str">
            <v>  Neftcilar filiali</v>
          </cell>
          <cell r="C62" t="str">
            <v>Nacafov Eldaniz Kamil</v>
          </cell>
          <cell r="D62">
            <v>50</v>
          </cell>
          <cell r="E62">
            <v>0</v>
          </cell>
        </row>
        <row r="63">
          <cell r="A63" t="str">
            <v>  138277</v>
          </cell>
          <cell r="B63" t="str">
            <v>  Neftcilar filiali</v>
          </cell>
          <cell r="C63" t="str">
            <v>Qaniyev Sahin Nazim</v>
          </cell>
          <cell r="D63">
            <v>0</v>
          </cell>
          <cell r="E63">
            <v>0</v>
          </cell>
        </row>
        <row r="64">
          <cell r="A64" t="str">
            <v>613214</v>
          </cell>
          <cell r="B64" t="str">
            <v>  Neftcilar filiali</v>
          </cell>
          <cell r="C64" t="str">
            <v>Qarayev Ramil Boyukaga</v>
          </cell>
          <cell r="D64">
            <v>50</v>
          </cell>
          <cell r="E64">
            <v>0</v>
          </cell>
        </row>
        <row r="65">
          <cell r="A65" t="str">
            <v>552178</v>
          </cell>
          <cell r="B65" t="str">
            <v>  Neftcilar filiali</v>
          </cell>
          <cell r="C65" t="str">
            <v>Zeynalov Emil Hasanqulu</v>
          </cell>
          <cell r="D65">
            <v>42.857142857142854</v>
          </cell>
          <cell r="E65">
            <v>0</v>
          </cell>
        </row>
        <row r="66">
          <cell r="A66">
            <v>0</v>
          </cell>
          <cell r="B66" t="str">
            <v>  Qax filiali</v>
          </cell>
          <cell r="C66" t="str">
            <v>Eldarov Tural Eldar</v>
          </cell>
          <cell r="D66">
            <v>0</v>
          </cell>
          <cell r="E66">
            <v>0</v>
          </cell>
        </row>
        <row r="67">
          <cell r="A67" t="str">
            <v>606527</v>
          </cell>
          <cell r="B67" t="str">
            <v>  Qax filiali</v>
          </cell>
          <cell r="C67" t="str">
            <v>Hasanov Hamil Qalib</v>
          </cell>
          <cell r="D67">
            <v>50</v>
          </cell>
          <cell r="E67">
            <v>50</v>
          </cell>
        </row>
        <row r="68">
          <cell r="A68" t="str">
            <v>512803</v>
          </cell>
          <cell r="B68" t="str">
            <v>  Qax filiali</v>
          </cell>
          <cell r="C68" t="str">
            <v>Mammadov Turan Kamil</v>
          </cell>
          <cell r="D68">
            <v>50</v>
          </cell>
          <cell r="E68">
            <v>0</v>
          </cell>
        </row>
        <row r="69">
          <cell r="A69">
            <v>0</v>
          </cell>
          <cell r="B69" t="str">
            <v>  Quba filiali</v>
          </cell>
          <cell r="C69" t="str">
            <v>Karimov Orxan Alik</v>
          </cell>
          <cell r="D69">
            <v>0</v>
          </cell>
          <cell r="E69">
            <v>0</v>
          </cell>
        </row>
        <row r="70">
          <cell r="A70">
            <v>0</v>
          </cell>
          <cell r="B70" t="str">
            <v>  Quba filiali</v>
          </cell>
          <cell r="C70" t="str">
            <v>Safarov Zahid Samil</v>
          </cell>
          <cell r="D70">
            <v>0</v>
          </cell>
          <cell r="E70">
            <v>0</v>
          </cell>
        </row>
        <row r="71">
          <cell r="A71" t="str">
            <v>570642</v>
          </cell>
          <cell r="B71" t="str">
            <v>  Sabirabad filiali</v>
          </cell>
          <cell r="C71" t="str">
            <v>Mehdiyev Nicat Sarvar</v>
          </cell>
          <cell r="D71">
            <v>50</v>
          </cell>
          <cell r="E71">
            <v>100</v>
          </cell>
        </row>
        <row r="72">
          <cell r="A72" t="str">
            <v>497187</v>
          </cell>
          <cell r="B72" t="str">
            <v>  Sabirabad filiali</v>
          </cell>
          <cell r="C72" t="str">
            <v>Nuruzada Alipasa Mastali</v>
          </cell>
          <cell r="D72">
            <v>100</v>
          </cell>
          <cell r="E72">
            <v>0</v>
          </cell>
        </row>
        <row r="73">
          <cell r="A73" t="str">
            <v>558293</v>
          </cell>
          <cell r="B73" t="str">
            <v>  Sabirabad filiali</v>
          </cell>
          <cell r="C73" t="str">
            <v>Qarayev Taryel Qara</v>
          </cell>
          <cell r="D73">
            <v>50</v>
          </cell>
          <cell r="E73">
            <v>0</v>
          </cell>
        </row>
        <row r="74">
          <cell r="A74" t="str">
            <v>570860</v>
          </cell>
          <cell r="B74" t="str">
            <v>  Sirvan filiali</v>
          </cell>
          <cell r="C74" t="str">
            <v>Aliyev Saleh Samid</v>
          </cell>
          <cell r="D74">
            <v>50</v>
          </cell>
          <cell r="E74">
            <v>165</v>
          </cell>
        </row>
        <row r="75">
          <cell r="A75" t="str">
            <v>442217</v>
          </cell>
          <cell r="B75" t="str">
            <v>  Sirvan filiali</v>
          </cell>
          <cell r="C75" t="str">
            <v>Cavadov Tural Mamadaga</v>
          </cell>
          <cell r="D75">
            <v>30</v>
          </cell>
          <cell r="E75">
            <v>0</v>
          </cell>
        </row>
        <row r="76">
          <cell r="A76">
            <v>0</v>
          </cell>
          <cell r="B76" t="str">
            <v>  Sirvan filiali</v>
          </cell>
          <cell r="C76" t="str">
            <v>Huseyinov Anar Tahir</v>
          </cell>
          <cell r="D76">
            <v>0</v>
          </cell>
          <cell r="E76">
            <v>0</v>
          </cell>
        </row>
        <row r="77">
          <cell r="A77" t="str">
            <v>526316</v>
          </cell>
          <cell r="B77" t="str">
            <v>  Sirvan filiali</v>
          </cell>
          <cell r="C77" t="str">
            <v>Qasimov Zahir Movsum</v>
          </cell>
          <cell r="D77">
            <v>50</v>
          </cell>
          <cell r="E77">
            <v>0</v>
          </cell>
        </row>
        <row r="78">
          <cell r="A78" t="str">
            <v>599109</v>
          </cell>
          <cell r="B78" t="str">
            <v>  Sirvan filiali</v>
          </cell>
          <cell r="C78" t="str">
            <v>Rustamov Qismet Elman</v>
          </cell>
          <cell r="D78">
            <v>50</v>
          </cell>
          <cell r="E78">
            <v>0</v>
          </cell>
        </row>
        <row r="79">
          <cell r="A79" t="str">
            <v>613627</v>
          </cell>
          <cell r="B79" t="str">
            <v>  Sirvan filiali</v>
          </cell>
          <cell r="C79" t="str">
            <v>Sagiyev Baladdas Sagi</v>
          </cell>
          <cell r="D79">
            <v>100</v>
          </cell>
          <cell r="E79">
            <v>0</v>
          </cell>
        </row>
        <row r="80">
          <cell r="A80" t="str">
            <v>456582</v>
          </cell>
          <cell r="B80" t="str">
            <v>  Sirvan filiali</v>
          </cell>
          <cell r="C80" t="str">
            <v>Tagiyev Atamali Ibrahim</v>
          </cell>
          <cell r="D80">
            <v>50</v>
          </cell>
          <cell r="E80">
            <v>0</v>
          </cell>
        </row>
        <row r="81">
          <cell r="A81">
            <v>0</v>
          </cell>
          <cell r="B81" t="str">
            <v>  Sumqayit filiali</v>
          </cell>
          <cell r="C81" t="str">
            <v>Akbarov Samir Cannar</v>
          </cell>
          <cell r="D81">
            <v>0</v>
          </cell>
          <cell r="E81">
            <v>0</v>
          </cell>
        </row>
        <row r="82">
          <cell r="A82" t="str">
            <v>626523</v>
          </cell>
          <cell r="B82" t="str">
            <v>  Sumqayit filiali</v>
          </cell>
          <cell r="C82" t="str">
            <v>Almasov Zohrab Zulfaddin</v>
          </cell>
          <cell r="D82">
            <v>50</v>
          </cell>
          <cell r="E82">
            <v>0</v>
          </cell>
        </row>
        <row r="83">
          <cell r="A83" t="str">
            <v>634873</v>
          </cell>
          <cell r="B83" t="str">
            <v>  Sumqayit filiali</v>
          </cell>
          <cell r="C83" t="str">
            <v>Asgarli Agasirin Afat</v>
          </cell>
          <cell r="D83">
            <v>50</v>
          </cell>
          <cell r="E83">
            <v>0</v>
          </cell>
        </row>
        <row r="84">
          <cell r="A84" t="str">
            <v>613927</v>
          </cell>
          <cell r="B84" t="str">
            <v>  Sumqayit filiali</v>
          </cell>
          <cell r="C84" t="str">
            <v>Aslanov Rasad Zulfuqar</v>
          </cell>
          <cell r="D84">
            <v>50</v>
          </cell>
          <cell r="E84">
            <v>0</v>
          </cell>
        </row>
        <row r="85">
          <cell r="A85" t="str">
            <v>638941</v>
          </cell>
          <cell r="B85" t="str">
            <v>  Sumqayit filiali</v>
          </cell>
          <cell r="C85" t="str">
            <v>Basirli Alizamin Sabir</v>
          </cell>
          <cell r="D85">
            <v>50</v>
          </cell>
          <cell r="E85">
            <v>0</v>
          </cell>
        </row>
        <row r="86">
          <cell r="A86" t="str">
            <v>620618</v>
          </cell>
          <cell r="B86" t="str">
            <v>  Sumqayit filiali</v>
          </cell>
          <cell r="C86" t="str">
            <v>Hasanov Elsan Hasan</v>
          </cell>
          <cell r="D86">
            <v>100</v>
          </cell>
          <cell r="E86">
            <v>0</v>
          </cell>
        </row>
        <row r="87">
          <cell r="A87" t="str">
            <v>527419</v>
          </cell>
          <cell r="B87" t="str">
            <v>  Sumqayit filiali</v>
          </cell>
          <cell r="C87" t="str">
            <v>Hidayatov Anar Mamed</v>
          </cell>
          <cell r="D87">
            <v>50</v>
          </cell>
          <cell r="E87">
            <v>0</v>
          </cell>
        </row>
        <row r="88">
          <cell r="A88" t="str">
            <v>  633708</v>
          </cell>
          <cell r="B88" t="str">
            <v>  Sumqayit filiali</v>
          </cell>
          <cell r="C88" t="str">
            <v>Mammadov Fuad Zahid</v>
          </cell>
          <cell r="D88">
            <v>0</v>
          </cell>
          <cell r="E88">
            <v>0</v>
          </cell>
        </row>
        <row r="89">
          <cell r="A89" t="str">
            <v>637149</v>
          </cell>
          <cell r="B89" t="str">
            <v>  Sumqayit filiali</v>
          </cell>
          <cell r="C89" t="str">
            <v>Novruzov Cafar Zafar</v>
          </cell>
          <cell r="D89">
            <v>150</v>
          </cell>
          <cell r="E89">
            <v>0</v>
          </cell>
        </row>
        <row r="90">
          <cell r="A90" t="str">
            <v>299871</v>
          </cell>
          <cell r="B90" t="str">
            <v>  Sumqayit filiali</v>
          </cell>
          <cell r="C90" t="str">
            <v>Safaraliyev Samir Kamil</v>
          </cell>
          <cell r="D90">
            <v>30</v>
          </cell>
          <cell r="E90">
            <v>0</v>
          </cell>
        </row>
        <row r="91">
          <cell r="A91" t="str">
            <v>636151</v>
          </cell>
          <cell r="B91" t="str">
            <v>  Sumqayit filiali</v>
          </cell>
          <cell r="C91" t="str">
            <v>Safarli Ilkin Nusrat</v>
          </cell>
          <cell r="D91">
            <v>50</v>
          </cell>
          <cell r="E91">
            <v>0</v>
          </cell>
        </row>
        <row r="92">
          <cell r="A92" t="str">
            <v>409419</v>
          </cell>
          <cell r="B92" t="str">
            <v>  Sumqayit filiali</v>
          </cell>
          <cell r="C92" t="str">
            <v>Safarov Kamil Aladdin</v>
          </cell>
          <cell r="D92">
            <v>50</v>
          </cell>
          <cell r="E92">
            <v>465</v>
          </cell>
        </row>
        <row r="93">
          <cell r="A93" t="str">
            <v>112971</v>
          </cell>
          <cell r="B93" t="str">
            <v>  Sumqayit filiali</v>
          </cell>
          <cell r="C93" t="str">
            <v>Siracov Musfiq Aydin</v>
          </cell>
          <cell r="D93">
            <v>200</v>
          </cell>
          <cell r="E93">
            <v>0</v>
          </cell>
        </row>
        <row r="94">
          <cell r="A94" t="str">
            <v>635243</v>
          </cell>
          <cell r="B94" t="str">
            <v>  Sumqayit filiali</v>
          </cell>
          <cell r="C94" t="str">
            <v>Sixkarimov Samir Tofiq</v>
          </cell>
          <cell r="D94">
            <v>50</v>
          </cell>
          <cell r="E94">
            <v>0</v>
          </cell>
        </row>
        <row r="95">
          <cell r="A95" t="str">
            <v>152060</v>
          </cell>
          <cell r="B95" t="str">
            <v>  Sumqayit filiali</v>
          </cell>
          <cell r="C95" t="str">
            <v>Valiyev Cavid Xalid</v>
          </cell>
          <cell r="D95">
            <v>50</v>
          </cell>
          <cell r="E95">
            <v>0</v>
          </cell>
        </row>
        <row r="96">
          <cell r="A96" t="str">
            <v>574745</v>
          </cell>
          <cell r="B96" t="str">
            <v>  Tovuz filiali</v>
          </cell>
          <cell r="C96" t="str">
            <v>Abdiyev Vusal Xanoglan</v>
          </cell>
          <cell r="D96">
            <v>50</v>
          </cell>
          <cell r="E96">
            <v>0</v>
          </cell>
        </row>
        <row r="97">
          <cell r="A97">
            <v>0</v>
          </cell>
          <cell r="B97" t="str">
            <v>  Tovuz filiali</v>
          </cell>
          <cell r="C97" t="str">
            <v>Ahmadov Qahraman Bahadir</v>
          </cell>
          <cell r="D97">
            <v>0</v>
          </cell>
          <cell r="E97">
            <v>135</v>
          </cell>
        </row>
        <row r="98">
          <cell r="A98" t="str">
            <v>147120</v>
          </cell>
          <cell r="B98" t="str">
            <v>  Tovuz filiali</v>
          </cell>
          <cell r="C98" t="str">
            <v>Huseynov Azer Nizami</v>
          </cell>
          <cell r="D98">
            <v>50</v>
          </cell>
          <cell r="E98">
            <v>0</v>
          </cell>
        </row>
        <row r="99">
          <cell r="A99" t="str">
            <v>467869</v>
          </cell>
          <cell r="B99" t="str">
            <v>  Tovuz filiali</v>
          </cell>
          <cell r="C99" t="str">
            <v>Mammadov Firuz Iman</v>
          </cell>
          <cell r="D99">
            <v>70</v>
          </cell>
          <cell r="E99">
            <v>0</v>
          </cell>
        </row>
        <row r="100">
          <cell r="A100" t="str">
            <v>574742</v>
          </cell>
          <cell r="B100" t="str">
            <v>  Tovuz filiali</v>
          </cell>
          <cell r="C100" t="str">
            <v>Sadiqov Afqan Bayram</v>
          </cell>
          <cell r="D100">
            <v>100</v>
          </cell>
          <cell r="E100">
            <v>0</v>
          </cell>
        </row>
        <row r="101">
          <cell r="A101" t="str">
            <v>379973</v>
          </cell>
          <cell r="B101" t="str">
            <v>  Xacmaz filiali</v>
          </cell>
          <cell r="C101" t="str">
            <v>Abdullayev Mayis Balasoltan</v>
          </cell>
          <cell r="D101">
            <v>50</v>
          </cell>
          <cell r="E101">
            <v>0</v>
          </cell>
        </row>
        <row r="102">
          <cell r="A102" t="str">
            <v>552985</v>
          </cell>
          <cell r="B102" t="str">
            <v>  Xacmaz filiali</v>
          </cell>
          <cell r="C102" t="str">
            <v>Abidov Tural Ibrahim</v>
          </cell>
          <cell r="D102">
            <v>50</v>
          </cell>
          <cell r="E102">
            <v>125</v>
          </cell>
        </row>
        <row r="103">
          <cell r="A103" t="str">
            <v>565353</v>
          </cell>
          <cell r="B103" t="str">
            <v>  Xacmaz filiali</v>
          </cell>
          <cell r="C103" t="str">
            <v>Eldarova Aynura Xeyrulla</v>
          </cell>
          <cell r="D103">
            <v>50</v>
          </cell>
          <cell r="E103">
            <v>0</v>
          </cell>
        </row>
        <row r="104">
          <cell r="A104" t="str">
            <v>447734</v>
          </cell>
          <cell r="B104" t="str">
            <v>  Xacmaz filiali</v>
          </cell>
          <cell r="C104" t="str">
            <v>Nazirov Elshan Qiyasaddin</v>
          </cell>
          <cell r="D104">
            <v>50</v>
          </cell>
          <cell r="E104">
            <v>0</v>
          </cell>
        </row>
        <row r="105">
          <cell r="A105" t="str">
            <v>148060</v>
          </cell>
          <cell r="B105" t="str">
            <v>  Xacmaz filiali</v>
          </cell>
          <cell r="C105" t="str">
            <v>Qasimov Fuad Tahir</v>
          </cell>
          <cell r="D105">
            <v>50</v>
          </cell>
          <cell r="E105">
            <v>0</v>
          </cell>
        </row>
        <row r="106">
          <cell r="A106">
            <v>0</v>
          </cell>
          <cell r="B106" t="str">
            <v>  Yasamal filiali</v>
          </cell>
          <cell r="C106" t="str">
            <v>Feziyev Gunduz Mobil</v>
          </cell>
          <cell r="D106">
            <v>0</v>
          </cell>
          <cell r="E106">
            <v>25</v>
          </cell>
        </row>
        <row r="107">
          <cell r="A107" t="str">
            <v>523721</v>
          </cell>
          <cell r="B107" t="str">
            <v>  Yasamal filiali</v>
          </cell>
          <cell r="C107" t="str">
            <v>Sadiqov Ramiz Rasim</v>
          </cell>
          <cell r="D107">
            <v>50</v>
          </cell>
          <cell r="E107">
            <v>0</v>
          </cell>
        </row>
        <row r="108">
          <cell r="A108">
            <v>0</v>
          </cell>
          <cell r="B108" t="str">
            <v>  Yevlax filiali</v>
          </cell>
          <cell r="C108" t="str">
            <v>Aliyev Adil Yusif</v>
          </cell>
          <cell r="D108">
            <v>0</v>
          </cell>
          <cell r="E108">
            <v>0</v>
          </cell>
        </row>
        <row r="109">
          <cell r="A109" t="str">
            <v>129552</v>
          </cell>
          <cell r="B109" t="str">
            <v>  Yevlax filiali</v>
          </cell>
          <cell r="C109" t="str">
            <v>Nazarov Ramin Mansur</v>
          </cell>
          <cell r="D109">
            <v>50</v>
          </cell>
          <cell r="E109">
            <v>0</v>
          </cell>
        </row>
        <row r="110">
          <cell r="A110" t="str">
            <v>  375992</v>
          </cell>
          <cell r="B110" t="str">
            <v>  Yevlax filiali</v>
          </cell>
          <cell r="C110" t="str">
            <v>Qaffarov Elxan Etiqat</v>
          </cell>
          <cell r="D110">
            <v>0</v>
          </cell>
          <cell r="E110">
            <v>100</v>
          </cell>
        </row>
        <row r="111">
          <cell r="A111" t="str">
            <v>578083</v>
          </cell>
          <cell r="B111" t="str">
            <v>  Yevlax filiali</v>
          </cell>
          <cell r="C111" t="str">
            <v>Qarayev Kanan Mirza</v>
          </cell>
          <cell r="D111">
            <v>50</v>
          </cell>
          <cell r="E111">
            <v>0</v>
          </cell>
        </row>
        <row r="112">
          <cell r="A112" t="str">
            <v>241241</v>
          </cell>
          <cell r="B112" t="str">
            <v>  Yevlax filiali</v>
          </cell>
          <cell r="C112" t="str">
            <v>Yusifzada Orxan Ilqar</v>
          </cell>
          <cell r="D112">
            <v>50</v>
          </cell>
          <cell r="E112">
            <v>0</v>
          </cell>
        </row>
        <row r="113">
          <cell r="A113" t="str">
            <v>583861</v>
          </cell>
          <cell r="B113" t="str">
            <v>  Yevlax filiali</v>
          </cell>
          <cell r="C113" t="str">
            <v>Zulfuqarov Samil Qarib</v>
          </cell>
          <cell r="D113">
            <v>50</v>
          </cell>
          <cell r="E113">
            <v>0</v>
          </cell>
        </row>
        <row r="114">
          <cell r="A114" t="str">
            <v>190250</v>
          </cell>
          <cell r="B114" t="str">
            <v>  Zaqatala filiali</v>
          </cell>
          <cell r="C114" t="str">
            <v>Husanov Elmir Qurban</v>
          </cell>
          <cell r="D114">
            <v>100</v>
          </cell>
          <cell r="E114">
            <v>50</v>
          </cell>
        </row>
      </sheetData>
      <sheetData sheetId="19">
        <row r="3">
          <cell r="A3" t="str">
            <v>553002</v>
          </cell>
          <cell r="B3" t="str">
            <v>Aliyev Orxan Nofal oglu</v>
          </cell>
          <cell r="C3" t="str">
            <v>  Ahmadli filiali</v>
          </cell>
          <cell r="D3" t="str">
            <v>Hasanov Zaur Huseyn</v>
          </cell>
          <cell r="E3">
            <v>9.1746800000000004</v>
          </cell>
        </row>
        <row r="4">
          <cell r="A4" t="str">
            <v>616399</v>
          </cell>
          <cell r="B4">
            <v>0</v>
          </cell>
          <cell r="C4" t="str">
            <v>  Ahmadli filiali</v>
          </cell>
          <cell r="D4" t="str">
            <v>Musayev Azar Siyas</v>
          </cell>
          <cell r="E4">
            <v>5.0312799999999998</v>
          </cell>
        </row>
        <row r="5">
          <cell r="A5">
            <v>0</v>
          </cell>
          <cell r="B5">
            <v>0</v>
          </cell>
          <cell r="C5" t="str">
            <v>  Ahmadli filiali</v>
          </cell>
          <cell r="D5" t="str">
            <v>Xalilova Aida Sahverdi</v>
          </cell>
          <cell r="E5">
            <v>0</v>
          </cell>
        </row>
        <row r="6">
          <cell r="A6" t="str">
            <v>633451</v>
          </cell>
          <cell r="B6" t="str">
            <v>Farzaliyev Qabil Valihad oglu</v>
          </cell>
          <cell r="C6" t="str">
            <v>  Azadliq filiali</v>
          </cell>
          <cell r="D6" t="str">
            <v>Abdullayev Alxan Elxan</v>
          </cell>
          <cell r="E6">
            <v>29.229980000000001</v>
          </cell>
        </row>
        <row r="7">
          <cell r="A7" t="str">
            <v>056048</v>
          </cell>
          <cell r="B7" t="str">
            <v>Abdulhasanov Ilqar Sabir oglu</v>
          </cell>
          <cell r="C7" t="str">
            <v>  Azadliq filiali</v>
          </cell>
          <cell r="D7" t="str">
            <v>Ahmadov Ramiq Ramazan</v>
          </cell>
          <cell r="E7">
            <v>36.794910000000002</v>
          </cell>
        </row>
        <row r="8">
          <cell r="A8" t="str">
            <v>508159</v>
          </cell>
          <cell r="B8" t="str">
            <v>Rafiyev Eldaniz Fehruz oglu</v>
          </cell>
          <cell r="C8" t="str">
            <v>  Azadliq filiali</v>
          </cell>
          <cell r="D8" t="str">
            <v>Amirov Elchin Mazahir</v>
          </cell>
          <cell r="E8">
            <v>4</v>
          </cell>
        </row>
        <row r="9">
          <cell r="A9" t="str">
            <v>647663</v>
          </cell>
          <cell r="B9">
            <v>0</v>
          </cell>
          <cell r="C9" t="str">
            <v>  Azadliq filiali</v>
          </cell>
          <cell r="D9" t="str">
            <v>Mammadov Vusal Madad</v>
          </cell>
          <cell r="E9">
            <v>2.4</v>
          </cell>
        </row>
        <row r="10">
          <cell r="A10">
            <v>233592</v>
          </cell>
          <cell r="B10">
            <v>0</v>
          </cell>
          <cell r="C10" t="str">
            <v>  Azadliq filiali</v>
          </cell>
          <cell r="D10" t="str">
            <v>Zeynalov Emil Huseyn</v>
          </cell>
          <cell r="E10">
            <v>8.1190700000000007</v>
          </cell>
        </row>
        <row r="11">
          <cell r="A11" t="str">
            <v>071952</v>
          </cell>
          <cell r="B11" t="str">
            <v>MIRZAYEVA GULAY MIRTAGI QIZI</v>
          </cell>
          <cell r="C11" t="str">
            <v>  Azneft filiali</v>
          </cell>
          <cell r="D11" t="str">
            <v>Babayev Parviz Yunus</v>
          </cell>
          <cell r="E11">
            <v>30.782980000000002</v>
          </cell>
        </row>
        <row r="12">
          <cell r="A12" t="str">
            <v>  634861</v>
          </cell>
          <cell r="B12" t="str">
            <v>BABAYEVA NAZLI TEYYUB QIZI</v>
          </cell>
          <cell r="C12" t="str">
            <v>  Azneft filiali</v>
          </cell>
          <cell r="D12" t="str">
            <v>Ibrahimov Rovsan Azer</v>
          </cell>
          <cell r="E12">
            <v>0</v>
          </cell>
        </row>
        <row r="13">
          <cell r="A13" t="str">
            <v>552117</v>
          </cell>
          <cell r="B13" t="str">
            <v>Imanov Sarxan Elman oglu</v>
          </cell>
          <cell r="C13" t="str">
            <v>  Bakixanov filiali</v>
          </cell>
          <cell r="D13" t="str">
            <v>Ahmadov Agasif Shukur</v>
          </cell>
          <cell r="E13">
            <v>32.484479999999998</v>
          </cell>
        </row>
        <row r="14">
          <cell r="A14" t="str">
            <v>229845</v>
          </cell>
          <cell r="B14" t="str">
            <v>Haqverdiyev Taleh Oktay oglu</v>
          </cell>
          <cell r="C14" t="str">
            <v>  Bakixanov filiali</v>
          </cell>
          <cell r="D14" t="str">
            <v>Aliyev Vusal Avazaga</v>
          </cell>
          <cell r="E14">
            <v>15.372959999999999</v>
          </cell>
        </row>
        <row r="15">
          <cell r="A15" t="str">
            <v>619687</v>
          </cell>
          <cell r="B15" t="str">
            <v>Yusibov Namiq Haciahmad oglu</v>
          </cell>
          <cell r="C15" t="str">
            <v>  Bakixanov filiali</v>
          </cell>
          <cell r="D15" t="str">
            <v>Cabrayilov Ahmad Cabrayil</v>
          </cell>
          <cell r="E15">
            <v>39.02449</v>
          </cell>
        </row>
        <row r="16">
          <cell r="A16" t="str">
            <v>455509</v>
          </cell>
          <cell r="B16">
            <v>0</v>
          </cell>
          <cell r="C16" t="str">
            <v>  Bakixanov filiali</v>
          </cell>
          <cell r="D16" t="str">
            <v>Maharramov Sahin Camil</v>
          </cell>
          <cell r="E16">
            <v>4.1011999999999995</v>
          </cell>
        </row>
        <row r="17">
          <cell r="A17" t="str">
            <v>612248</v>
          </cell>
          <cell r="B17" t="str">
            <v>Ibrahimov Roman Ali oglu</v>
          </cell>
          <cell r="C17" t="str">
            <v>  Bakixanov filiali</v>
          </cell>
          <cell r="D17" t="str">
            <v>Mammadov Emin Sahib</v>
          </cell>
          <cell r="E17">
            <v>16.08089</v>
          </cell>
        </row>
        <row r="18">
          <cell r="A18" t="str">
            <v>625716</v>
          </cell>
          <cell r="B18" t="str">
            <v>Aliyev Turan Zahid oglu</v>
          </cell>
          <cell r="C18" t="str">
            <v>  Barda filiali</v>
          </cell>
          <cell r="D18" t="str">
            <v>Babirov Nizami Babir</v>
          </cell>
          <cell r="E18">
            <v>17.30228</v>
          </cell>
        </row>
        <row r="19">
          <cell r="A19" t="str">
            <v>567403</v>
          </cell>
          <cell r="B19">
            <v>0</v>
          </cell>
          <cell r="C19" t="str">
            <v>  Barda filiali</v>
          </cell>
          <cell r="D19" t="str">
            <v>Cabbarli Vaqif Refail</v>
          </cell>
          <cell r="E19">
            <v>2.7664</v>
          </cell>
        </row>
        <row r="20">
          <cell r="A20">
            <v>626027</v>
          </cell>
          <cell r="B20">
            <v>0</v>
          </cell>
          <cell r="C20" t="str">
            <v>  Barda filiali</v>
          </cell>
          <cell r="D20" t="str">
            <v>Ibadov Saxavat Sultan</v>
          </cell>
          <cell r="E20">
            <v>3.7567200000000001</v>
          </cell>
        </row>
        <row r="21">
          <cell r="A21" t="str">
            <v>  629992</v>
          </cell>
          <cell r="B21" t="str">
            <v>CAHANGIROVA HICRAN SAKIR QIZI</v>
          </cell>
          <cell r="C21" t="str">
            <v>  Barda filiali</v>
          </cell>
          <cell r="D21" t="str">
            <v>Mammadov Cavid Mohubbat</v>
          </cell>
          <cell r="E21">
            <v>0</v>
          </cell>
        </row>
        <row r="22">
          <cell r="A22" t="str">
            <v>  632797</v>
          </cell>
          <cell r="B22" t="str">
            <v>Ahmadov Rahib Camil oglu</v>
          </cell>
          <cell r="C22" t="str">
            <v>  Barda filiali</v>
          </cell>
          <cell r="D22" t="str">
            <v>Mammadzade Orxan Famil</v>
          </cell>
          <cell r="E22">
            <v>0</v>
          </cell>
        </row>
        <row r="23">
          <cell r="A23" t="str">
            <v>567741</v>
          </cell>
          <cell r="B23" t="str">
            <v>Hasanov Vaqif Zulfu oglu</v>
          </cell>
          <cell r="C23" t="str">
            <v>  Calilabad filiali</v>
          </cell>
          <cell r="D23" t="str">
            <v>Asgarov Saqif Agagul</v>
          </cell>
          <cell r="E23">
            <v>8.6564899999999998</v>
          </cell>
        </row>
        <row r="24">
          <cell r="A24" t="str">
            <v>200726</v>
          </cell>
          <cell r="B24">
            <v>0</v>
          </cell>
          <cell r="C24" t="str">
            <v>  Calilabad filiali</v>
          </cell>
          <cell r="D24" t="str">
            <v>Hasanov Alizamin Firudin</v>
          </cell>
          <cell r="E24">
            <v>35.916620000000002</v>
          </cell>
        </row>
        <row r="25">
          <cell r="A25" t="str">
            <v>130255</v>
          </cell>
          <cell r="B25">
            <v>0</v>
          </cell>
          <cell r="C25" t="str">
            <v>  Calilabad filiali</v>
          </cell>
          <cell r="D25" t="str">
            <v>Huseynov Zaur Qazanfar</v>
          </cell>
          <cell r="E25">
            <v>5.2619199999999999</v>
          </cell>
        </row>
        <row r="26">
          <cell r="A26" t="str">
            <v>386832</v>
          </cell>
          <cell r="B26">
            <v>0</v>
          </cell>
          <cell r="C26" t="str">
            <v>  Calilabad filiali</v>
          </cell>
          <cell r="D26" t="str">
            <v>Nagiyev Elnur Alaskar</v>
          </cell>
          <cell r="E26">
            <v>39.38458</v>
          </cell>
        </row>
        <row r="27">
          <cell r="A27" t="str">
            <v>452881</v>
          </cell>
          <cell r="B27">
            <v>0</v>
          </cell>
          <cell r="C27" t="str">
            <v>  Calilabad filiali</v>
          </cell>
          <cell r="D27" t="str">
            <v>Valiyev Elsan Novruz</v>
          </cell>
          <cell r="E27">
            <v>12.84028</v>
          </cell>
        </row>
        <row r="28">
          <cell r="A28" t="str">
            <v>486142</v>
          </cell>
          <cell r="B28">
            <v>0</v>
          </cell>
          <cell r="C28" t="str">
            <v>  Ganca filiali</v>
          </cell>
          <cell r="D28" t="str">
            <v>Aliyev Azar Vidadi</v>
          </cell>
          <cell r="E28">
            <v>3.05992</v>
          </cell>
        </row>
        <row r="29">
          <cell r="A29" t="str">
            <v>640523</v>
          </cell>
          <cell r="B29">
            <v>0</v>
          </cell>
          <cell r="C29" t="str">
            <v>  Ganca filiali</v>
          </cell>
          <cell r="D29" t="str">
            <v>Cafarov Afqan Elxan</v>
          </cell>
          <cell r="E29">
            <v>9.4542400000000004</v>
          </cell>
        </row>
        <row r="30">
          <cell r="A30" t="str">
            <v>562317</v>
          </cell>
          <cell r="B30">
            <v>0</v>
          </cell>
          <cell r="C30" t="str">
            <v>  Ganca filiali</v>
          </cell>
          <cell r="D30" t="str">
            <v>Hasanov Babir Sabir</v>
          </cell>
          <cell r="E30">
            <v>4</v>
          </cell>
        </row>
        <row r="31">
          <cell r="A31" t="str">
            <v>637187</v>
          </cell>
          <cell r="B31">
            <v>0</v>
          </cell>
          <cell r="C31" t="str">
            <v>  Ganca filiali</v>
          </cell>
          <cell r="D31" t="str">
            <v>Mammadov Elsan Xansuvar</v>
          </cell>
          <cell r="E31">
            <v>8.6755999999999993</v>
          </cell>
        </row>
        <row r="32">
          <cell r="A32" t="str">
            <v>182457</v>
          </cell>
          <cell r="B32" t="str">
            <v>Azizova Solmaz Tahir qizi</v>
          </cell>
          <cell r="C32" t="str">
            <v>  Ganca filiali</v>
          </cell>
          <cell r="D32" t="str">
            <v>Mammadov Ramin Ismayil</v>
          </cell>
          <cell r="E32">
            <v>19.188790000000001</v>
          </cell>
        </row>
        <row r="33">
          <cell r="A33">
            <v>0</v>
          </cell>
          <cell r="B33">
            <v>0</v>
          </cell>
          <cell r="C33" t="str">
            <v>  Ganca filiali</v>
          </cell>
          <cell r="D33" t="str">
            <v>Mustafayev Sanan Cahangir</v>
          </cell>
          <cell r="E33">
            <v>0</v>
          </cell>
        </row>
        <row r="34">
          <cell r="A34" t="str">
            <v>576957</v>
          </cell>
          <cell r="B34" t="str">
            <v>ABDULLAYEV RAMIN SURXAY OGLU</v>
          </cell>
          <cell r="C34" t="str">
            <v>  Ganca filiali</v>
          </cell>
          <cell r="D34" t="str">
            <v>Qasimov Tural Rasid</v>
          </cell>
          <cell r="E34">
            <v>8.2361199999999997</v>
          </cell>
        </row>
        <row r="35">
          <cell r="A35" t="str">
            <v>304868</v>
          </cell>
          <cell r="B35" t="str">
            <v>Huseynov Elmar Aladdin oghlu</v>
          </cell>
          <cell r="C35" t="str">
            <v>  Ganca filiali</v>
          </cell>
          <cell r="D35" t="str">
            <v>Rustamov Abulfaz Mammadali</v>
          </cell>
          <cell r="E35">
            <v>13.434760000000001</v>
          </cell>
        </row>
        <row r="36">
          <cell r="A36">
            <v>0</v>
          </cell>
          <cell r="B36">
            <v>0</v>
          </cell>
          <cell r="C36" t="str">
            <v>  Ganca filiali</v>
          </cell>
          <cell r="D36" t="str">
            <v>Rzayev Rasad Arzu</v>
          </cell>
          <cell r="E36">
            <v>0</v>
          </cell>
        </row>
        <row r="37">
          <cell r="A37" t="str">
            <v>561801</v>
          </cell>
          <cell r="B37">
            <v>0</v>
          </cell>
          <cell r="C37" t="str">
            <v>  Ganca filiali</v>
          </cell>
          <cell r="D37" t="str">
            <v>Valizade Sahriyar Oktay</v>
          </cell>
          <cell r="E37">
            <v>43.807959999999994</v>
          </cell>
        </row>
        <row r="38">
          <cell r="A38" t="str">
            <v>  638108</v>
          </cell>
          <cell r="B38" t="str">
            <v>Mehdiyev Anar Rasid oglu</v>
          </cell>
          <cell r="C38" t="str">
            <v>  Lankaran filiali</v>
          </cell>
          <cell r="D38" t="str">
            <v>Aliyev Taleh Allahyar</v>
          </cell>
          <cell r="E38">
            <v>0</v>
          </cell>
        </row>
        <row r="39">
          <cell r="A39" t="str">
            <v>065914</v>
          </cell>
          <cell r="B39" t="str">
            <v>Huseynov Cingiz Hacihuseyn oglu</v>
          </cell>
          <cell r="C39" t="str">
            <v>  Lankaran filiali</v>
          </cell>
          <cell r="D39" t="str">
            <v>Baxsiyev Yasin Cafar</v>
          </cell>
          <cell r="E39">
            <v>5.9229599999999998</v>
          </cell>
        </row>
        <row r="40">
          <cell r="A40" t="str">
            <v>  634947</v>
          </cell>
          <cell r="B40" t="str">
            <v>Babayev Anar Ramiz oglu</v>
          </cell>
          <cell r="C40" t="str">
            <v>  Lankaran filiali</v>
          </cell>
          <cell r="D40" t="str">
            <v>Feyzullazade Fuad Feyruz</v>
          </cell>
          <cell r="E40">
            <v>0</v>
          </cell>
        </row>
        <row r="41">
          <cell r="A41" t="str">
            <v>486691</v>
          </cell>
          <cell r="B41">
            <v>0</v>
          </cell>
          <cell r="C41" t="str">
            <v>  Lankaran filiali</v>
          </cell>
          <cell r="D41" t="str">
            <v>Hasanov Elnar Elsavar</v>
          </cell>
          <cell r="E41">
            <v>29.29327</v>
          </cell>
        </row>
        <row r="42">
          <cell r="A42" t="str">
            <v>  634690</v>
          </cell>
          <cell r="B42" t="str">
            <v>Nahmatova Subiya Mammad qizi</v>
          </cell>
          <cell r="C42" t="str">
            <v>  Lankaran filiali</v>
          </cell>
          <cell r="D42" t="str">
            <v>Mehraliyev Ruslan Niyazi</v>
          </cell>
          <cell r="E42">
            <v>0</v>
          </cell>
        </row>
        <row r="43">
          <cell r="A43" t="str">
            <v>626370</v>
          </cell>
          <cell r="B43" t="str">
            <v>Babayev Sahin Alif oglu</v>
          </cell>
          <cell r="C43" t="str">
            <v>  Lankaran filiali</v>
          </cell>
          <cell r="D43" t="str">
            <v>Mirzayev Zamiq Namik</v>
          </cell>
          <cell r="E43">
            <v>12.37602</v>
          </cell>
        </row>
        <row r="44">
          <cell r="A44" t="str">
            <v>561839</v>
          </cell>
          <cell r="B44" t="str">
            <v>Xanmadov Fuad Rzasah oglu</v>
          </cell>
          <cell r="C44" t="str">
            <v>  Lankaran filiali</v>
          </cell>
          <cell r="D44" t="str">
            <v>Nasirzade Saleh Mirtagi</v>
          </cell>
          <cell r="E44">
            <v>3.2771599999999999</v>
          </cell>
        </row>
        <row r="45">
          <cell r="A45" t="str">
            <v>  635421</v>
          </cell>
          <cell r="B45" t="str">
            <v>Muradov Baxtiyar Orucali oglu</v>
          </cell>
          <cell r="C45" t="str">
            <v>  Lankaran filiali</v>
          </cell>
          <cell r="D45" t="str">
            <v>Qurbanov Elsan Alakbar</v>
          </cell>
          <cell r="E45">
            <v>0</v>
          </cell>
        </row>
        <row r="46">
          <cell r="A46">
            <v>0</v>
          </cell>
          <cell r="B46">
            <v>0</v>
          </cell>
          <cell r="C46" t="str">
            <v>  Lankaran filiali</v>
          </cell>
          <cell r="D46" t="str">
            <v>Rahimov Mayis Mursud</v>
          </cell>
          <cell r="E46">
            <v>0</v>
          </cell>
        </row>
        <row r="47">
          <cell r="A47" t="str">
            <v>578030</v>
          </cell>
          <cell r="B47" t="str">
            <v>Lalayev Faraman Alihuseyn oglu</v>
          </cell>
          <cell r="C47" t="str">
            <v>  Lankaran filiali</v>
          </cell>
          <cell r="D47" t="str">
            <v>Ramazanov Fariz Rafiq</v>
          </cell>
          <cell r="E47">
            <v>2.4</v>
          </cell>
        </row>
        <row r="48">
          <cell r="A48">
            <v>0</v>
          </cell>
          <cell r="B48">
            <v>0</v>
          </cell>
          <cell r="C48" t="str">
            <v>  Lankaran filiali</v>
          </cell>
          <cell r="D48" t="str">
            <v>Rasulzada Kamil Samil</v>
          </cell>
          <cell r="E48">
            <v>0</v>
          </cell>
        </row>
        <row r="49">
          <cell r="A49" t="str">
            <v>  511656</v>
          </cell>
          <cell r="B49" t="str">
            <v>Alakbarli Anar Qardas oglu</v>
          </cell>
          <cell r="C49" t="str">
            <v>  Lankaran filiali</v>
          </cell>
          <cell r="D49" t="str">
            <v>Rustamzada Rufat Muqabil</v>
          </cell>
          <cell r="E49">
            <v>0</v>
          </cell>
        </row>
        <row r="50">
          <cell r="A50" t="str">
            <v>  221003</v>
          </cell>
          <cell r="B50" t="str">
            <v>Heydarov Ilqar Raqif oglu</v>
          </cell>
          <cell r="C50" t="str">
            <v>  Masalli filiali</v>
          </cell>
          <cell r="D50" t="str">
            <v>Huseynov Amil Alim</v>
          </cell>
          <cell r="E50">
            <v>0</v>
          </cell>
        </row>
        <row r="51">
          <cell r="A51">
            <v>0</v>
          </cell>
          <cell r="B51">
            <v>0</v>
          </cell>
          <cell r="C51" t="str">
            <v>  Masalli filiali</v>
          </cell>
          <cell r="D51" t="str">
            <v>Ibisov Samxal Cabrayil</v>
          </cell>
          <cell r="E51">
            <v>0</v>
          </cell>
        </row>
        <row r="52">
          <cell r="A52" t="str">
            <v>554870</v>
          </cell>
          <cell r="B52">
            <v>0</v>
          </cell>
          <cell r="C52" t="str">
            <v>  Masalli filiali</v>
          </cell>
          <cell r="D52" t="str">
            <v>Manafov Rauf Zulfugar</v>
          </cell>
          <cell r="E52">
            <v>2</v>
          </cell>
        </row>
        <row r="53">
          <cell r="A53" t="str">
            <v>  634910</v>
          </cell>
          <cell r="B53" t="str">
            <v>Ismayilov Xidir Ismayil oglu</v>
          </cell>
          <cell r="C53" t="str">
            <v>  Memar Əcəmi filiali</v>
          </cell>
          <cell r="D53" t="str">
            <v>Aslanov Tofiq Firsand</v>
          </cell>
          <cell r="E53">
            <v>0</v>
          </cell>
        </row>
        <row r="54">
          <cell r="A54" t="str">
            <v>195724</v>
          </cell>
          <cell r="B54" t="str">
            <v>Mammadov Samad Sabir oglu</v>
          </cell>
          <cell r="C54" t="str">
            <v>  Memar Əcəmi filiali</v>
          </cell>
          <cell r="D54" t="str">
            <v>Azizov Vusal Nazir</v>
          </cell>
          <cell r="E54">
            <v>13.54636</v>
          </cell>
        </row>
        <row r="55">
          <cell r="A55" t="str">
            <v>618925</v>
          </cell>
          <cell r="B55">
            <v>0</v>
          </cell>
          <cell r="C55" t="str">
            <v>  Memar Əcəmi filiali</v>
          </cell>
          <cell r="D55" t="str">
            <v>Haciyev Tarlan Mahir</v>
          </cell>
          <cell r="E55">
            <v>9.5365700000000011</v>
          </cell>
        </row>
        <row r="56">
          <cell r="A56" t="str">
            <v>621072</v>
          </cell>
          <cell r="B56">
            <v>0</v>
          </cell>
          <cell r="C56" t="str">
            <v>  Memar Əcəmi filiali</v>
          </cell>
          <cell r="D56" t="str">
            <v>Karimov Emin Ziyafat</v>
          </cell>
          <cell r="E56">
            <v>36.156120000000001</v>
          </cell>
        </row>
        <row r="57">
          <cell r="A57" t="str">
            <v>  565366</v>
          </cell>
          <cell r="B57" t="str">
            <v>Aliyeva Amalya Arif qizi</v>
          </cell>
          <cell r="C57" t="str">
            <v>  Memar Əcəmi filiali</v>
          </cell>
          <cell r="D57" t="str">
            <v>Mustafayev Elnur Qasim</v>
          </cell>
          <cell r="E57">
            <v>0</v>
          </cell>
        </row>
        <row r="58">
          <cell r="A58" t="str">
            <v>626405</v>
          </cell>
          <cell r="B58" t="str">
            <v>Alasgarov Elxan Tavakkul oglu</v>
          </cell>
          <cell r="C58" t="str">
            <v>  Mingacevir filiali</v>
          </cell>
          <cell r="D58" t="str">
            <v>Ahmadov Mahammad Nizam</v>
          </cell>
          <cell r="E58">
            <v>1.444</v>
          </cell>
        </row>
        <row r="59">
          <cell r="A59">
            <v>0</v>
          </cell>
          <cell r="B59">
            <v>0</v>
          </cell>
          <cell r="C59" t="str">
            <v>  Mingacevir filiali</v>
          </cell>
          <cell r="D59" t="str">
            <v>Ahmadzada Farid Azar</v>
          </cell>
          <cell r="E59">
            <v>0</v>
          </cell>
        </row>
        <row r="60">
          <cell r="A60" t="str">
            <v>525878</v>
          </cell>
          <cell r="B60" t="str">
            <v>Qahramanov Azar Rauf oglu</v>
          </cell>
          <cell r="C60" t="str">
            <v>  Mingacevir filiali</v>
          </cell>
          <cell r="D60" t="str">
            <v>Nacafli Anar Hidayat</v>
          </cell>
          <cell r="E60">
            <v>32.503950000000003</v>
          </cell>
        </row>
        <row r="61">
          <cell r="A61" t="str">
            <v>479389</v>
          </cell>
          <cell r="B61">
            <v>0</v>
          </cell>
          <cell r="C61" t="str">
            <v>  Mingacevir filiali</v>
          </cell>
          <cell r="D61" t="str">
            <v>Yarov Vusal Alamdar</v>
          </cell>
          <cell r="E61">
            <v>18.63588</v>
          </cell>
        </row>
        <row r="62">
          <cell r="A62" t="str">
            <v>272907</v>
          </cell>
          <cell r="B62" t="str">
            <v>Cafarov Kamaladdin Ajdar oglu</v>
          </cell>
          <cell r="C62" t="str">
            <v>  Mingacevir filiali</v>
          </cell>
          <cell r="D62" t="str">
            <v>Yusifli Eyvaz Eyvaz</v>
          </cell>
          <cell r="E62">
            <v>4.9721599999999997</v>
          </cell>
        </row>
        <row r="63">
          <cell r="A63" t="str">
            <v>281386</v>
          </cell>
          <cell r="B63" t="str">
            <v>Alakbarov Samir Intiqam oglu</v>
          </cell>
          <cell r="C63" t="str">
            <v>  Mingacevir filiali</v>
          </cell>
          <cell r="D63" t="str">
            <v>Yusifov Taliman Ibrahim</v>
          </cell>
          <cell r="E63">
            <v>50.673409999999997</v>
          </cell>
        </row>
        <row r="64">
          <cell r="A64" t="str">
            <v>525791</v>
          </cell>
          <cell r="B64" t="str">
            <v>Baxsaliyev Bahyaddin Sadaddin oglu</v>
          </cell>
          <cell r="C64" t="str">
            <v>  Mingacevir filiali</v>
          </cell>
          <cell r="D64" t="str">
            <v>Yusifov Tarlan Vasif</v>
          </cell>
          <cell r="E64">
            <v>6.1073599999999999</v>
          </cell>
        </row>
        <row r="65">
          <cell r="A65">
            <v>0</v>
          </cell>
          <cell r="B65">
            <v>0</v>
          </cell>
          <cell r="C65" t="str">
            <v>  Narimanov filiali</v>
          </cell>
          <cell r="D65" t="str">
            <v>Basirov Sadi Inqlab</v>
          </cell>
          <cell r="E65">
            <v>0</v>
          </cell>
        </row>
        <row r="66">
          <cell r="A66" t="str">
            <v>295227</v>
          </cell>
          <cell r="B66" t="str">
            <v>Haciyev Tofiq Aliaga oglu</v>
          </cell>
          <cell r="C66" t="str">
            <v>  Narimanov filiali</v>
          </cell>
          <cell r="D66" t="str">
            <v>Hasanov Elsad Ayaz</v>
          </cell>
          <cell r="E66">
            <v>10.895060000000001</v>
          </cell>
        </row>
        <row r="67">
          <cell r="A67" t="str">
            <v>  638536</v>
          </cell>
          <cell r="B67" t="str">
            <v>Orucova Tamila Nadir qizi</v>
          </cell>
          <cell r="C67" t="str">
            <v>  Narimanov filiali</v>
          </cell>
          <cell r="D67" t="str">
            <v>Quliyev Tural Aliyar</v>
          </cell>
          <cell r="E67">
            <v>0</v>
          </cell>
        </row>
        <row r="68">
          <cell r="A68">
            <v>0</v>
          </cell>
          <cell r="B68">
            <v>0</v>
          </cell>
          <cell r="C68" t="str">
            <v>  Nasimi filiali</v>
          </cell>
          <cell r="D68" t="str">
            <v>Isayev Ramin Ramiz</v>
          </cell>
          <cell r="E68">
            <v>0</v>
          </cell>
        </row>
        <row r="69">
          <cell r="A69" t="str">
            <v>425890</v>
          </cell>
          <cell r="B69">
            <v>0</v>
          </cell>
          <cell r="C69" t="str">
            <v>  Nasimi filiali</v>
          </cell>
          <cell r="D69" t="str">
            <v>Muradov Babek Yusif</v>
          </cell>
          <cell r="E69">
            <v>21.809179999999998</v>
          </cell>
        </row>
        <row r="70">
          <cell r="A70" t="str">
            <v>  502039</v>
          </cell>
          <cell r="B70" t="str">
            <v>GULMAMMADOV VALIKO KARAM OGLU</v>
          </cell>
          <cell r="C70" t="str">
            <v>  Nasimi filiali</v>
          </cell>
          <cell r="D70" t="str">
            <v>Musayev Qalib Rauf</v>
          </cell>
          <cell r="E70">
            <v>0</v>
          </cell>
        </row>
        <row r="71">
          <cell r="A71" t="str">
            <v>639817</v>
          </cell>
          <cell r="B71">
            <v>0</v>
          </cell>
          <cell r="C71" t="str">
            <v>  Nasimi filiali</v>
          </cell>
          <cell r="D71" t="str">
            <v>Nuriyev Ilqar Alovsat</v>
          </cell>
          <cell r="E71">
            <v>13.279880000000002</v>
          </cell>
        </row>
        <row r="72">
          <cell r="A72" t="str">
            <v>500635</v>
          </cell>
          <cell r="B72" t="str">
            <v>Ahmadov Elcin Mehman oglu</v>
          </cell>
          <cell r="C72" t="str">
            <v>  Nasimi filiali</v>
          </cell>
          <cell r="D72" t="str">
            <v>Quliyev Ziyad Ramil</v>
          </cell>
          <cell r="E72">
            <v>14.703109999999999</v>
          </cell>
        </row>
        <row r="73">
          <cell r="A73" t="str">
            <v>604501</v>
          </cell>
          <cell r="B73">
            <v>0</v>
          </cell>
          <cell r="C73" t="str">
            <v>  Neftcilar filiali</v>
          </cell>
          <cell r="D73" t="str">
            <v>Aliyev Elgun Samil</v>
          </cell>
          <cell r="E73">
            <v>34.145530000000001</v>
          </cell>
        </row>
        <row r="74">
          <cell r="A74" t="str">
            <v>553788</v>
          </cell>
          <cell r="B74" t="str">
            <v>Ismayilov Elcin Xaliq oglu</v>
          </cell>
          <cell r="C74" t="str">
            <v>  Neftcilar filiali</v>
          </cell>
          <cell r="D74" t="str">
            <v>Miriyev Adil Mirmohsum</v>
          </cell>
          <cell r="E74">
            <v>12</v>
          </cell>
        </row>
        <row r="75">
          <cell r="A75" t="str">
            <v>604508</v>
          </cell>
          <cell r="B75">
            <v>0</v>
          </cell>
          <cell r="C75" t="str">
            <v>  Neftcilar filiali</v>
          </cell>
          <cell r="D75" t="str">
            <v>Nacafov Eldaniz Kamil</v>
          </cell>
          <cell r="E75">
            <v>5.0291199999999998</v>
          </cell>
        </row>
        <row r="76">
          <cell r="A76" t="str">
            <v>  594984</v>
          </cell>
          <cell r="B76" t="str">
            <v>Arazxanova Firangiz Azim qizi</v>
          </cell>
          <cell r="C76" t="str">
            <v>  Neftcilar filiali</v>
          </cell>
          <cell r="D76" t="str">
            <v>Qaniyev Sahin Nazim</v>
          </cell>
          <cell r="E76">
            <v>0</v>
          </cell>
        </row>
        <row r="77">
          <cell r="A77" t="str">
            <v>  633492</v>
          </cell>
          <cell r="B77" t="str">
            <v>BABAYEV RASIM BEYTULLA OGLU</v>
          </cell>
          <cell r="C77" t="str">
            <v>  Neftcilar filiali</v>
          </cell>
          <cell r="D77" t="str">
            <v>Qarayev Ramil Boyukaga</v>
          </cell>
          <cell r="E77">
            <v>0</v>
          </cell>
        </row>
        <row r="78">
          <cell r="A78" t="str">
            <v>552178</v>
          </cell>
          <cell r="B78" t="str">
            <v>Rustamova Zulfiyya Mikayil qizi</v>
          </cell>
          <cell r="C78" t="str">
            <v>  Neftcilar filiali</v>
          </cell>
          <cell r="D78" t="str">
            <v>Zeynalov Emil Hasanqulu</v>
          </cell>
          <cell r="E78">
            <v>4.2395200000000006</v>
          </cell>
        </row>
        <row r="79">
          <cell r="A79" t="str">
            <v>236804</v>
          </cell>
          <cell r="B79" t="str">
            <v>Ismayilova Parixan Tamraz qizi</v>
          </cell>
          <cell r="C79" t="str">
            <v>  Qax filiali</v>
          </cell>
          <cell r="D79" t="str">
            <v>Eldarov Tural Eldar</v>
          </cell>
          <cell r="E79">
            <v>13.980800000000002</v>
          </cell>
        </row>
        <row r="80">
          <cell r="A80" t="str">
            <v>  635675</v>
          </cell>
          <cell r="B80" t="str">
            <v>Mammedov Elcin Nuraddin oglu</v>
          </cell>
          <cell r="C80" t="str">
            <v>  Qax filiali</v>
          </cell>
          <cell r="D80" t="str">
            <v>Hasanov Hamil Qalib</v>
          </cell>
          <cell r="E80">
            <v>0</v>
          </cell>
        </row>
        <row r="81">
          <cell r="A81" t="str">
            <v>  635375</v>
          </cell>
          <cell r="B81" t="str">
            <v>Samadova Kamala Badraddin qizi</v>
          </cell>
          <cell r="C81" t="str">
            <v>  Qax filiali</v>
          </cell>
          <cell r="D81" t="str">
            <v>Niyazi Sanan Mubariz</v>
          </cell>
          <cell r="E81">
            <v>0</v>
          </cell>
        </row>
        <row r="82">
          <cell r="A82" t="str">
            <v>193158</v>
          </cell>
          <cell r="B82" t="str">
            <v>Gulamiyev Sarrah Beyti oglu</v>
          </cell>
          <cell r="C82" t="str">
            <v>  Quba filiali</v>
          </cell>
          <cell r="D82" t="str">
            <v>Asadullayev Qosqar Namik</v>
          </cell>
          <cell r="E82">
            <v>8.8649200000000015</v>
          </cell>
        </row>
        <row r="83">
          <cell r="A83" t="str">
            <v>465288</v>
          </cell>
          <cell r="B83">
            <v>0</v>
          </cell>
          <cell r="C83" t="str">
            <v>  Quba filiali</v>
          </cell>
          <cell r="D83" t="str">
            <v>Aydinov Aydin Haci</v>
          </cell>
          <cell r="E83">
            <v>7.4501600000000003</v>
          </cell>
        </row>
        <row r="84">
          <cell r="A84" t="str">
            <v>618157</v>
          </cell>
          <cell r="B84" t="str">
            <v>Racabov Rahid Nacmulla oglu</v>
          </cell>
          <cell r="C84" t="str">
            <v>  Quba filiali</v>
          </cell>
          <cell r="D84" t="str">
            <v>Haciyev Elgun Cabrayil</v>
          </cell>
          <cell r="E84">
            <v>2.34796</v>
          </cell>
        </row>
        <row r="85">
          <cell r="A85" t="str">
            <v>  635473</v>
          </cell>
          <cell r="B85" t="str">
            <v>Abdullayev Seymur Rafiq oglu</v>
          </cell>
          <cell r="C85" t="str">
            <v>  Quba filiali</v>
          </cell>
          <cell r="D85" t="str">
            <v>Ibrahimov Orxan Faxraddin</v>
          </cell>
          <cell r="E85">
            <v>0</v>
          </cell>
        </row>
        <row r="86">
          <cell r="A86" t="str">
            <v>  634963</v>
          </cell>
          <cell r="B86" t="str">
            <v>Amiraliyev Ilham Idris oglu</v>
          </cell>
          <cell r="C86" t="str">
            <v>  Quba filiali</v>
          </cell>
          <cell r="D86" t="str">
            <v>Iskandarov Aqsin Camaladdin</v>
          </cell>
          <cell r="E86">
            <v>0</v>
          </cell>
        </row>
        <row r="87">
          <cell r="A87" t="str">
            <v>442816</v>
          </cell>
          <cell r="B87" t="str">
            <v>Bayramov Sabir Ismayil oglu</v>
          </cell>
          <cell r="C87" t="str">
            <v>  Quba filiali</v>
          </cell>
          <cell r="D87" t="str">
            <v>Karimov Orxan Alik</v>
          </cell>
          <cell r="E87">
            <v>4</v>
          </cell>
        </row>
        <row r="88">
          <cell r="A88" t="str">
            <v>605580</v>
          </cell>
          <cell r="B88" t="str">
            <v>Badalov Qorxmaz Alaskar oglu</v>
          </cell>
          <cell r="C88" t="str">
            <v>  Quba filiali</v>
          </cell>
          <cell r="D88" t="str">
            <v>Qadirov Orxan Afqan</v>
          </cell>
          <cell r="E88">
            <v>7.2976000000000001</v>
          </cell>
        </row>
        <row r="89">
          <cell r="A89" t="str">
            <v>  634604</v>
          </cell>
          <cell r="B89" t="str">
            <v>Arabov Ravil Agamir oglu</v>
          </cell>
          <cell r="C89" t="str">
            <v>  Quba filiali</v>
          </cell>
          <cell r="D89" t="str">
            <v>Safarov Zahid Samil</v>
          </cell>
          <cell r="E89">
            <v>0</v>
          </cell>
        </row>
        <row r="90">
          <cell r="A90" t="str">
            <v>197159</v>
          </cell>
          <cell r="B90" t="str">
            <v>ALIYEV NASIR RAMIZ OGLU</v>
          </cell>
          <cell r="C90" t="str">
            <v>  Sabirabad filiali</v>
          </cell>
          <cell r="D90" t="str">
            <v>Ahadov Natiq Nadir</v>
          </cell>
          <cell r="E90">
            <v>20.478640000000002</v>
          </cell>
        </row>
        <row r="91">
          <cell r="A91" t="str">
            <v>594331</v>
          </cell>
          <cell r="B91" t="str">
            <v>AZIZOV AGASAMID FARRUX OGLU</v>
          </cell>
          <cell r="C91" t="str">
            <v>  Sabirabad filiali</v>
          </cell>
          <cell r="D91" t="str">
            <v>Ahmadli Alim Alyar</v>
          </cell>
          <cell r="E91">
            <v>34.625990000000002</v>
          </cell>
        </row>
        <row r="92">
          <cell r="A92" t="str">
            <v>479766</v>
          </cell>
          <cell r="B92" t="str">
            <v>AZIZOV MARIZ AZIZAGA OGLU</v>
          </cell>
          <cell r="C92" t="str">
            <v>  Sabirabad filiali</v>
          </cell>
          <cell r="D92" t="str">
            <v>Ibrahimov Ismayil Matlab</v>
          </cell>
          <cell r="E92">
            <v>25.217730000000003</v>
          </cell>
        </row>
        <row r="93">
          <cell r="A93">
            <v>0</v>
          </cell>
          <cell r="B93">
            <v>0</v>
          </cell>
          <cell r="C93" t="str">
            <v>  Sabirabad filiali</v>
          </cell>
          <cell r="D93" t="str">
            <v>Mammadov Adis Humbat</v>
          </cell>
          <cell r="E93">
            <v>0</v>
          </cell>
        </row>
        <row r="94">
          <cell r="A94">
            <v>0</v>
          </cell>
          <cell r="B94">
            <v>0</v>
          </cell>
          <cell r="C94" t="str">
            <v>  Sabirabad filiali</v>
          </cell>
          <cell r="D94" t="str">
            <v>Mammadov Alyar Sabir</v>
          </cell>
          <cell r="E94">
            <v>0</v>
          </cell>
        </row>
        <row r="95">
          <cell r="A95" t="str">
            <v>629204</v>
          </cell>
          <cell r="B95" t="str">
            <v>MUSAYEVA XATIRA ISLAM QIZI</v>
          </cell>
          <cell r="C95" t="str">
            <v>  Sabirabad filiali</v>
          </cell>
          <cell r="D95" t="str">
            <v>Mammadov Elman Mammadyar</v>
          </cell>
          <cell r="E95">
            <v>21.739750000000001</v>
          </cell>
        </row>
        <row r="96">
          <cell r="A96" t="str">
            <v>570642</v>
          </cell>
          <cell r="B96" t="str">
            <v>Gulmammadova Ulduz Intiqam qizi</v>
          </cell>
          <cell r="C96" t="str">
            <v>  Sabirabad filiali</v>
          </cell>
          <cell r="D96" t="str">
            <v>Mehdiyev Nicat Sarvar</v>
          </cell>
          <cell r="E96">
            <v>18.335180000000001</v>
          </cell>
        </row>
        <row r="97">
          <cell r="A97" t="str">
            <v>365755</v>
          </cell>
          <cell r="B97" t="str">
            <v>Ahmadov Elsad Eldar oglu</v>
          </cell>
          <cell r="C97" t="str">
            <v>  Sabirabad filiali</v>
          </cell>
          <cell r="D97" t="str">
            <v>Niftaliyev Babak Gulaga</v>
          </cell>
          <cell r="E97">
            <v>2.2916799999999999</v>
          </cell>
        </row>
        <row r="98">
          <cell r="A98" t="str">
            <v>497187</v>
          </cell>
          <cell r="B98" t="str">
            <v>Agayev Famil Qiyam oglu</v>
          </cell>
          <cell r="C98" t="str">
            <v>  Sabirabad filiali</v>
          </cell>
          <cell r="D98" t="str">
            <v>Nuruzada Alipasa Mastali</v>
          </cell>
          <cell r="E98">
            <v>42.904710000000001</v>
          </cell>
        </row>
        <row r="99">
          <cell r="A99" t="str">
            <v>558293</v>
          </cell>
          <cell r="B99" t="str">
            <v>Atakisiyev Isbar Valixan oglu</v>
          </cell>
          <cell r="C99" t="str">
            <v>  Sabirabad filiali</v>
          </cell>
          <cell r="D99" t="str">
            <v>Qarayev Taryel Qara</v>
          </cell>
          <cell r="E99">
            <v>15.343720000000001</v>
          </cell>
        </row>
        <row r="100">
          <cell r="A100">
            <v>0</v>
          </cell>
          <cell r="B100">
            <v>0</v>
          </cell>
          <cell r="C100" t="str">
            <v>  Sirvan filiali</v>
          </cell>
          <cell r="D100" t="str">
            <v>Aliyev Saleh Samid</v>
          </cell>
          <cell r="E100">
            <v>0</v>
          </cell>
        </row>
        <row r="101">
          <cell r="A101" t="str">
            <v>442217</v>
          </cell>
          <cell r="B101" t="str">
            <v>ALIYEVA QARIB NASIB QIZI</v>
          </cell>
          <cell r="C101" t="str">
            <v>  Sirvan filiali</v>
          </cell>
          <cell r="D101" t="str">
            <v>Cavadov Tural Mamadaga</v>
          </cell>
          <cell r="E101">
            <v>26.935030000000001</v>
          </cell>
        </row>
        <row r="102">
          <cell r="A102" t="str">
            <v>438066</v>
          </cell>
          <cell r="B102" t="str">
            <v>AGAYEV NARMAN ATABAG OGLU</v>
          </cell>
          <cell r="C102" t="str">
            <v>  Sirvan filiali</v>
          </cell>
          <cell r="D102" t="str">
            <v>Huseyinov Anar Tahir</v>
          </cell>
          <cell r="E102">
            <v>13.986649999999999</v>
          </cell>
        </row>
        <row r="103">
          <cell r="A103" t="str">
            <v>  638143</v>
          </cell>
          <cell r="B103" t="str">
            <v>ISMAYILOV OQTAY IKRAM OGLU</v>
          </cell>
          <cell r="C103" t="str">
            <v>  Sirvan filiali</v>
          </cell>
          <cell r="D103" t="str">
            <v>Qasimov Zahir Movsum</v>
          </cell>
          <cell r="E103">
            <v>0</v>
          </cell>
        </row>
        <row r="104">
          <cell r="A104" t="str">
            <v>599109</v>
          </cell>
          <cell r="B104" t="str">
            <v>BINYATOV BABAQULU SOLTAN OGLU</v>
          </cell>
          <cell r="C104" t="str">
            <v>  Sirvan filiali</v>
          </cell>
          <cell r="D104" t="str">
            <v>Rustamov Qismet Elman</v>
          </cell>
          <cell r="E104">
            <v>1.8848</v>
          </cell>
        </row>
        <row r="105">
          <cell r="A105" t="str">
            <v>  635284</v>
          </cell>
          <cell r="B105" t="str">
            <v>AHMADOV SEYMUR ELMAN OGLU</v>
          </cell>
          <cell r="C105" t="str">
            <v>  Sirvan filiali</v>
          </cell>
          <cell r="D105" t="str">
            <v>Sagiyev Baladdas Sagi</v>
          </cell>
          <cell r="E105">
            <v>0</v>
          </cell>
        </row>
        <row r="106">
          <cell r="A106" t="str">
            <v>617689</v>
          </cell>
          <cell r="B106" t="str">
            <v>BAHRAMOV BAXTIYAR SAHIB OGLU</v>
          </cell>
          <cell r="C106" t="str">
            <v>  Sirvan filiali</v>
          </cell>
          <cell r="D106" t="str">
            <v>Sahmirzayev Eldaniz Mustafa</v>
          </cell>
          <cell r="E106">
            <v>10.49474</v>
          </cell>
        </row>
        <row r="107">
          <cell r="A107" t="str">
            <v>456582</v>
          </cell>
          <cell r="B107" t="str">
            <v>Safarova Sahnaz Babakisi qizi</v>
          </cell>
          <cell r="C107" t="str">
            <v>  Sirvan filiali</v>
          </cell>
          <cell r="D107" t="str">
            <v>Tagiyev Atamali Ibrahim</v>
          </cell>
          <cell r="E107">
            <v>41.96049</v>
          </cell>
        </row>
        <row r="108">
          <cell r="A108" t="str">
            <v>619531</v>
          </cell>
          <cell r="B108" t="str">
            <v>Cafarov Alizamin Murtuza oglu</v>
          </cell>
          <cell r="C108" t="str">
            <v>  Sumqayit filiali</v>
          </cell>
          <cell r="D108" t="str">
            <v>Ahmadov Elxan Kazimaga</v>
          </cell>
          <cell r="E108">
            <v>7.7327200000000005</v>
          </cell>
        </row>
        <row r="109">
          <cell r="A109" t="str">
            <v>  637544</v>
          </cell>
          <cell r="B109" t="str">
            <v>Safarova Gulmira Pasa qizi</v>
          </cell>
          <cell r="C109" t="str">
            <v>  Sumqayit filiali</v>
          </cell>
          <cell r="D109" t="str">
            <v>Akbarov Samir Cannar</v>
          </cell>
          <cell r="E109">
            <v>0</v>
          </cell>
        </row>
        <row r="110">
          <cell r="A110" t="str">
            <v>626523</v>
          </cell>
          <cell r="B110" t="str">
            <v>Dunyamaliyev Qeyrat Babaxan oglu</v>
          </cell>
          <cell r="C110" t="str">
            <v>  Sumqayit filiali</v>
          </cell>
          <cell r="D110" t="str">
            <v>Almasov Zohrab Zulfaddin</v>
          </cell>
          <cell r="E110">
            <v>41.333020000000005</v>
          </cell>
        </row>
        <row r="111">
          <cell r="A111">
            <v>0</v>
          </cell>
          <cell r="B111">
            <v>0</v>
          </cell>
          <cell r="C111" t="str">
            <v>  Sumqayit filiali</v>
          </cell>
          <cell r="D111" t="str">
            <v>Asgarli Agasirin Afat</v>
          </cell>
          <cell r="E111">
            <v>0</v>
          </cell>
        </row>
        <row r="112">
          <cell r="A112" t="str">
            <v>638941</v>
          </cell>
          <cell r="B112">
            <v>0</v>
          </cell>
          <cell r="C112" t="str">
            <v>  Sumqayit filiali</v>
          </cell>
          <cell r="D112" t="str">
            <v>Basirli Alizamin Sabir</v>
          </cell>
          <cell r="E112">
            <v>21.45795</v>
          </cell>
        </row>
        <row r="113">
          <cell r="A113">
            <v>0</v>
          </cell>
          <cell r="B113">
            <v>0</v>
          </cell>
          <cell r="C113" t="str">
            <v>  Sumqayit filiali</v>
          </cell>
          <cell r="D113" t="str">
            <v>Hasanov Elsan Hasan</v>
          </cell>
          <cell r="E113">
            <v>0</v>
          </cell>
        </row>
        <row r="114">
          <cell r="A114" t="str">
            <v>527419</v>
          </cell>
          <cell r="B114">
            <v>0</v>
          </cell>
          <cell r="C114" t="str">
            <v>  Sumqayit filiali</v>
          </cell>
          <cell r="D114" t="str">
            <v>Hidayatov Anar Mamed</v>
          </cell>
          <cell r="E114">
            <v>3.4537600000000004</v>
          </cell>
        </row>
        <row r="115">
          <cell r="A115" t="str">
            <v>457032</v>
          </cell>
          <cell r="B115" t="str">
            <v>Allahverdiyeva Aygun Tanriverdi qizi</v>
          </cell>
          <cell r="C115" t="str">
            <v>  Sumqayit filiali</v>
          </cell>
          <cell r="D115" t="str">
            <v>Mammadov Fuad Zahid</v>
          </cell>
          <cell r="E115">
            <v>6.1452400000000003</v>
          </cell>
        </row>
        <row r="116">
          <cell r="A116" t="str">
            <v>637149</v>
          </cell>
          <cell r="B116">
            <v>0</v>
          </cell>
          <cell r="C116" t="str">
            <v>  Sumqayit filiali</v>
          </cell>
          <cell r="D116" t="str">
            <v>Novruzov Cafar Zafar</v>
          </cell>
          <cell r="E116">
            <v>17.705150000000003</v>
          </cell>
        </row>
        <row r="117">
          <cell r="A117" t="str">
            <v>299871</v>
          </cell>
          <cell r="B117">
            <v>0</v>
          </cell>
          <cell r="C117" t="str">
            <v>  Sumqayit filiali</v>
          </cell>
          <cell r="D117" t="str">
            <v>Safaraliyev Samir Kamil</v>
          </cell>
          <cell r="E117">
            <v>16.664960000000001</v>
          </cell>
        </row>
        <row r="118">
          <cell r="A118" t="str">
            <v>636151</v>
          </cell>
          <cell r="B118">
            <v>0</v>
          </cell>
          <cell r="C118" t="str">
            <v>  Sumqayit filiali</v>
          </cell>
          <cell r="D118" t="str">
            <v>Safarli Ilkin Nusrat</v>
          </cell>
          <cell r="E118">
            <v>13.78607</v>
          </cell>
        </row>
        <row r="119">
          <cell r="A119">
            <v>0</v>
          </cell>
          <cell r="B119">
            <v>0</v>
          </cell>
          <cell r="C119" t="str">
            <v>  Sumqayit filiali</v>
          </cell>
          <cell r="D119" t="str">
            <v>Safarov Kamil Aladdin</v>
          </cell>
          <cell r="E119">
            <v>0</v>
          </cell>
        </row>
        <row r="120">
          <cell r="A120" t="str">
            <v>635243</v>
          </cell>
          <cell r="B120">
            <v>0</v>
          </cell>
          <cell r="C120" t="str">
            <v>  Sumqayit filiali</v>
          </cell>
          <cell r="D120" t="str">
            <v>Sixkarimov Samir Tofiq</v>
          </cell>
          <cell r="E120">
            <v>3.9754</v>
          </cell>
        </row>
        <row r="121">
          <cell r="A121" t="str">
            <v>152060</v>
          </cell>
          <cell r="B121">
            <v>0</v>
          </cell>
          <cell r="C121" t="str">
            <v>  Sumqayit filiali</v>
          </cell>
          <cell r="D121" t="str">
            <v>Valiyev Cavid Xalid</v>
          </cell>
          <cell r="E121">
            <v>2.5989200000000001</v>
          </cell>
        </row>
        <row r="122">
          <cell r="A122" t="str">
            <v>617260</v>
          </cell>
          <cell r="B122">
            <v>0</v>
          </cell>
          <cell r="C122" t="str">
            <v>  Sumqayit filiali</v>
          </cell>
          <cell r="D122" t="str">
            <v>Xalafov Abdulla Mirzali</v>
          </cell>
          <cell r="E122">
            <v>2</v>
          </cell>
        </row>
        <row r="123">
          <cell r="A123" t="str">
            <v>574745</v>
          </cell>
          <cell r="B123">
            <v>0</v>
          </cell>
          <cell r="C123" t="str">
            <v>  Tovuz filiali</v>
          </cell>
          <cell r="D123" t="str">
            <v>Abdiyev Vusal Xanoglan</v>
          </cell>
          <cell r="E123">
            <v>18.721339999999998</v>
          </cell>
        </row>
        <row r="124">
          <cell r="A124" t="str">
            <v>211382</v>
          </cell>
          <cell r="B124">
            <v>0</v>
          </cell>
          <cell r="C124" t="str">
            <v>  Tovuz filiali</v>
          </cell>
          <cell r="D124" t="str">
            <v>Ahmadov Qahraman Bahadir</v>
          </cell>
          <cell r="E124">
            <v>19.2348</v>
          </cell>
        </row>
        <row r="125">
          <cell r="A125" t="str">
            <v>  632344</v>
          </cell>
          <cell r="B125" t="str">
            <v>Sadiqova Elnara Idris qizi</v>
          </cell>
          <cell r="C125" t="str">
            <v>  Tovuz filiali</v>
          </cell>
          <cell r="D125" t="str">
            <v>Babayev Vusal Fazil</v>
          </cell>
          <cell r="E125">
            <v>0</v>
          </cell>
        </row>
        <row r="126">
          <cell r="A126" t="str">
            <v>147120</v>
          </cell>
          <cell r="B126">
            <v>0</v>
          </cell>
          <cell r="C126" t="str">
            <v>  Tovuz filiali</v>
          </cell>
          <cell r="D126" t="str">
            <v>Huseynov Azer Nizami</v>
          </cell>
          <cell r="E126">
            <v>62</v>
          </cell>
        </row>
        <row r="127">
          <cell r="A127" t="str">
            <v>379973</v>
          </cell>
          <cell r="B127" t="str">
            <v>Aliyeva Tarana Sarmast qizi</v>
          </cell>
          <cell r="C127" t="str">
            <v>  Xacmaz filiali</v>
          </cell>
          <cell r="D127" t="str">
            <v>Abdullayev Mayis Balasoltan</v>
          </cell>
          <cell r="E127">
            <v>12.133280000000001</v>
          </cell>
        </row>
        <row r="128">
          <cell r="A128" t="str">
            <v>609671</v>
          </cell>
          <cell r="B128" t="str">
            <v>Seyidaliyev Callad Seyidaga oglu</v>
          </cell>
          <cell r="C128" t="str">
            <v>  Xacmaz filiali</v>
          </cell>
          <cell r="D128" t="str">
            <v>Abdullazade Orxan Mehrab</v>
          </cell>
          <cell r="E128">
            <v>1.8044800000000001</v>
          </cell>
        </row>
        <row r="129">
          <cell r="A129" t="str">
            <v>552985</v>
          </cell>
          <cell r="B129" t="str">
            <v>Hummatova Guney Baylar qizi</v>
          </cell>
          <cell r="C129" t="str">
            <v>  Xacmaz filiali</v>
          </cell>
          <cell r="D129" t="str">
            <v>Abidov Tural Ibrahim</v>
          </cell>
          <cell r="E129">
            <v>27.396000000000001</v>
          </cell>
        </row>
        <row r="130">
          <cell r="A130" t="str">
            <v>565353</v>
          </cell>
          <cell r="B130" t="str">
            <v>Aliyev Bandali Mirzali oglu</v>
          </cell>
          <cell r="C130" t="str">
            <v>  Xacmaz filiali</v>
          </cell>
          <cell r="D130" t="str">
            <v>Eldarova Aynura Xeyrulla</v>
          </cell>
          <cell r="E130">
            <v>93.520579999999995</v>
          </cell>
        </row>
        <row r="131">
          <cell r="A131" t="str">
            <v>  632284</v>
          </cell>
          <cell r="B131" t="str">
            <v>Agamirov Gulaga Nazim oglu</v>
          </cell>
          <cell r="C131" t="str">
            <v>  Xacmaz filiali</v>
          </cell>
          <cell r="D131" t="str">
            <v>Karimov Museyib Telman</v>
          </cell>
          <cell r="E131">
            <v>0</v>
          </cell>
        </row>
        <row r="132">
          <cell r="A132" t="str">
            <v>447734</v>
          </cell>
          <cell r="B132" t="str">
            <v>Eldarova Sakufa Qurban qizi</v>
          </cell>
          <cell r="C132" t="str">
            <v>  Xacmaz filiali</v>
          </cell>
          <cell r="D132" t="str">
            <v>Nazirov Elshan Qiyasaddin</v>
          </cell>
          <cell r="E132">
            <v>83.183319999999995</v>
          </cell>
        </row>
        <row r="133">
          <cell r="A133" t="str">
            <v>597504</v>
          </cell>
          <cell r="B133" t="str">
            <v>Adayev Rovsan Bahaddin oglu</v>
          </cell>
          <cell r="C133" t="str">
            <v>  Xacmaz filiali</v>
          </cell>
          <cell r="D133" t="str">
            <v>Nurullayev Kamran Zumraddin</v>
          </cell>
          <cell r="E133">
            <v>18.199360000000002</v>
          </cell>
        </row>
        <row r="134">
          <cell r="A134" t="str">
            <v>148060</v>
          </cell>
          <cell r="B134" t="str">
            <v>Agamirova Simuzar Ajdar qizi</v>
          </cell>
          <cell r="C134" t="str">
            <v>  Xacmaz filiali</v>
          </cell>
          <cell r="D134" t="str">
            <v>Qasimov Fuad Tahir</v>
          </cell>
          <cell r="E134">
            <v>4.58988</v>
          </cell>
        </row>
        <row r="135">
          <cell r="A135" t="str">
            <v>000814</v>
          </cell>
          <cell r="B135" t="str">
            <v>Sadiyev Etibar Babaverdi oglu</v>
          </cell>
          <cell r="C135" t="str">
            <v>  Xacmaz filiali</v>
          </cell>
          <cell r="D135" t="str">
            <v>Rahmanli Ramin Nuraga</v>
          </cell>
          <cell r="E135">
            <v>18.921000000000003</v>
          </cell>
        </row>
        <row r="136">
          <cell r="A136">
            <v>0</v>
          </cell>
          <cell r="B136">
            <v>0</v>
          </cell>
          <cell r="C136" t="str">
            <v>  Xacmaz filiali</v>
          </cell>
          <cell r="D136" t="str">
            <v>Suleymanov Fizuli Firudin</v>
          </cell>
          <cell r="E136">
            <v>0</v>
          </cell>
        </row>
        <row r="137">
          <cell r="A137" t="str">
            <v>  637003</v>
          </cell>
          <cell r="B137" t="str">
            <v>Bayramova Afsana Pasa qizi</v>
          </cell>
          <cell r="C137" t="str">
            <v>  Yasamal filiali</v>
          </cell>
          <cell r="D137" t="str">
            <v>Feziyev Gunduz Mobil</v>
          </cell>
          <cell r="E137">
            <v>0</v>
          </cell>
        </row>
        <row r="138">
          <cell r="A138" t="str">
            <v>  634741</v>
          </cell>
          <cell r="B138" t="str">
            <v>Haqverdiyev Elgiz Mahiyaddin oglu</v>
          </cell>
          <cell r="C138" t="str">
            <v>  Yasamal filiali</v>
          </cell>
          <cell r="D138" t="str">
            <v>Muradi Elmir Ildirim</v>
          </cell>
          <cell r="E138">
            <v>0</v>
          </cell>
        </row>
        <row r="139">
          <cell r="A139" t="str">
            <v>523721</v>
          </cell>
          <cell r="B139" t="str">
            <v>Pribok Irina Vladislavovna</v>
          </cell>
          <cell r="C139" t="str">
            <v>  Yasamal filiali</v>
          </cell>
          <cell r="D139" t="str">
            <v>Sadiqov Ramiz Rasim</v>
          </cell>
          <cell r="E139">
            <v>3.6</v>
          </cell>
        </row>
        <row r="140">
          <cell r="A140" t="str">
            <v>460280</v>
          </cell>
          <cell r="B140">
            <v>0</v>
          </cell>
          <cell r="C140" t="str">
            <v>  Yevlax filiali</v>
          </cell>
          <cell r="D140" t="str">
            <v>Aliyev Adil Yusif</v>
          </cell>
          <cell r="E140">
            <v>4.74472</v>
          </cell>
        </row>
        <row r="141">
          <cell r="A141" t="str">
            <v>459357</v>
          </cell>
          <cell r="B141">
            <v>0</v>
          </cell>
          <cell r="C141" t="str">
            <v>  Yevlax filiali</v>
          </cell>
          <cell r="D141" t="str">
            <v>Asgarov Natiq Aslan</v>
          </cell>
          <cell r="E141">
            <v>13.61172</v>
          </cell>
        </row>
        <row r="142">
          <cell r="A142" t="str">
            <v>577256</v>
          </cell>
          <cell r="B142" t="str">
            <v>Haciyev Xaliq Tahir oglu</v>
          </cell>
          <cell r="C142" t="str">
            <v>  Yevlax filiali</v>
          </cell>
          <cell r="D142" t="str">
            <v>Nabiyev Taleh Camaleddin</v>
          </cell>
          <cell r="E142">
            <v>8</v>
          </cell>
        </row>
        <row r="143">
          <cell r="A143" t="str">
            <v>129552</v>
          </cell>
          <cell r="B143">
            <v>0</v>
          </cell>
          <cell r="C143" t="str">
            <v>  Yevlax filiali</v>
          </cell>
          <cell r="D143" t="str">
            <v>Nazarov Ramin Mansur</v>
          </cell>
          <cell r="E143">
            <v>13.00691</v>
          </cell>
        </row>
        <row r="144">
          <cell r="A144" t="str">
            <v>  637561</v>
          </cell>
          <cell r="B144" t="str">
            <v>Aliyev Ilqar Novruz oglu</v>
          </cell>
          <cell r="C144" t="str">
            <v>  Yevlax filiali</v>
          </cell>
          <cell r="D144" t="str">
            <v>Qadirli Qnyaz Niyaz</v>
          </cell>
          <cell r="E144">
            <v>0</v>
          </cell>
        </row>
        <row r="145">
          <cell r="A145" t="str">
            <v>573157</v>
          </cell>
          <cell r="B145" t="str">
            <v>Orucov Elsan Fikrat oglu</v>
          </cell>
          <cell r="C145" t="str">
            <v>  Yevlax filiali</v>
          </cell>
          <cell r="D145" t="str">
            <v>Qaffarov Elxan Etiqat</v>
          </cell>
          <cell r="E145">
            <v>20.019870000000001</v>
          </cell>
        </row>
        <row r="146">
          <cell r="A146" t="str">
            <v>  557563</v>
          </cell>
          <cell r="B146" t="str">
            <v>Askarov Mubariz Adil oglu</v>
          </cell>
          <cell r="C146" t="str">
            <v>  Yevlax filiali</v>
          </cell>
          <cell r="D146" t="str">
            <v>Qarayev Kanan Mirza</v>
          </cell>
          <cell r="E146">
            <v>0</v>
          </cell>
        </row>
        <row r="147">
          <cell r="A147" t="str">
            <v>290032</v>
          </cell>
          <cell r="B147" t="str">
            <v>Hasanov Fazil Nasir oglu</v>
          </cell>
          <cell r="C147" t="str">
            <v>  Yevlax filiali</v>
          </cell>
          <cell r="D147" t="str">
            <v>Qasimov Cavid Eldar</v>
          </cell>
          <cell r="E147">
            <v>2.1625999999999999</v>
          </cell>
        </row>
        <row r="148">
          <cell r="A148" t="str">
            <v>579557</v>
          </cell>
          <cell r="B148" t="str">
            <v>Aliyev Isgandar Isa oglu</v>
          </cell>
          <cell r="C148" t="str">
            <v>  Yevlax filiali</v>
          </cell>
          <cell r="D148" t="str">
            <v>Tural Raqif oglu</v>
          </cell>
          <cell r="E148">
            <v>16.778230000000001</v>
          </cell>
        </row>
        <row r="149">
          <cell r="A149" t="str">
            <v>241241</v>
          </cell>
          <cell r="B149">
            <v>0</v>
          </cell>
          <cell r="C149" t="str">
            <v>  Yevlax filiali</v>
          </cell>
          <cell r="D149" t="str">
            <v>Yusifzada Orxan Ilqar</v>
          </cell>
          <cell r="E149">
            <v>24.980840000000001</v>
          </cell>
        </row>
        <row r="150">
          <cell r="A150" t="str">
            <v>  597620</v>
          </cell>
          <cell r="B150" t="str">
            <v>Musavi Qiyafat Mirzeyni qizi</v>
          </cell>
          <cell r="C150" t="str">
            <v>  Yevlax filiali</v>
          </cell>
          <cell r="D150" t="str">
            <v>Zulfuqarov Samil Qarib</v>
          </cell>
          <cell r="E150">
            <v>0</v>
          </cell>
        </row>
        <row r="151">
          <cell r="A151" t="str">
            <v>477219</v>
          </cell>
          <cell r="B151">
            <v>0</v>
          </cell>
          <cell r="C151" t="str">
            <v>  Zaqatala filiali</v>
          </cell>
          <cell r="D151" t="str">
            <v>Haciahmadov Niyazi Ramazan</v>
          </cell>
          <cell r="E151">
            <v>6.5531600000000001</v>
          </cell>
        </row>
        <row r="152">
          <cell r="A152" t="str">
            <v>190250</v>
          </cell>
          <cell r="B152" t="str">
            <v>Ibrahimov Nasimi Ibrahim oglu</v>
          </cell>
          <cell r="C152" t="str">
            <v>  Zaqatala filiali</v>
          </cell>
          <cell r="D152" t="str">
            <v>Husanov Elmir Qurban</v>
          </cell>
          <cell r="E152">
            <v>15.588439999999999</v>
          </cell>
        </row>
        <row r="153">
          <cell r="A153" t="str">
            <v>636127</v>
          </cell>
          <cell r="B153">
            <v>0</v>
          </cell>
          <cell r="C153" t="str">
            <v>  Zaqatala filiali</v>
          </cell>
          <cell r="D153" t="str">
            <v>Ismayilov Zabibulla Sadulla</v>
          </cell>
          <cell r="E153">
            <v>14.61416</v>
          </cell>
        </row>
        <row r="154">
          <cell r="A154" t="str">
            <v>554006</v>
          </cell>
          <cell r="B154">
            <v>0</v>
          </cell>
          <cell r="C154" t="str">
            <v>  Zaqatala filiali</v>
          </cell>
          <cell r="D154" t="str">
            <v>Mammadov Vusal Abid</v>
          </cell>
          <cell r="E154">
            <v>19.533920000000002</v>
          </cell>
        </row>
        <row r="155">
          <cell r="A155" t="str">
            <v>108733</v>
          </cell>
          <cell r="B155">
            <v>0</v>
          </cell>
          <cell r="C155" t="str">
            <v>  Zaqatala filiali</v>
          </cell>
          <cell r="D155" t="str">
            <v>Rasidov Hikmat M.</v>
          </cell>
          <cell r="E155">
            <v>3.3583200000000004</v>
          </cell>
        </row>
        <row r="156">
          <cell r="A156" t="str">
            <v>470099</v>
          </cell>
          <cell r="B156">
            <v>0</v>
          </cell>
          <cell r="C156" t="str">
            <v>  Zaqatala filiali</v>
          </cell>
          <cell r="D156" t="str">
            <v>Xanalizade Mehman Behman</v>
          </cell>
          <cell r="E156">
            <v>17</v>
          </cell>
        </row>
      </sheetData>
      <sheetData sheetId="20"/>
      <sheetData sheetId="2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OS"/>
      <sheetName val="Mikro"/>
      <sheetName val="Sheet1"/>
      <sheetName val="Yeni Mikro"/>
      <sheetName val="reg"/>
      <sheetName val="Neticeler filial"/>
      <sheetName val="Neticeler isci"/>
    </sheetNames>
    <sheetDataSet>
      <sheetData sheetId="0"/>
      <sheetData sheetId="1"/>
      <sheetData sheetId="2"/>
      <sheetData sheetId="3"/>
      <sheetData sheetId="4"/>
      <sheetData sheetId="5"/>
      <sheetData sheetId="6">
        <row r="4">
          <cell r="W4" t="str">
            <v>Ahadov Natiq Nadir</v>
          </cell>
          <cell r="X4">
            <v>5</v>
          </cell>
          <cell r="Y4">
            <v>11300</v>
          </cell>
          <cell r="Z4">
            <v>10</v>
          </cell>
          <cell r="AA4">
            <v>16900</v>
          </cell>
          <cell r="AB4">
            <v>9</v>
          </cell>
          <cell r="AC4">
            <v>21900</v>
          </cell>
        </row>
        <row r="5">
          <cell r="W5" t="str">
            <v>Ibrahimov Ismayil Matlab</v>
          </cell>
          <cell r="X5">
            <v>4</v>
          </cell>
          <cell r="Y5">
            <v>12000</v>
          </cell>
          <cell r="Z5">
            <v>11</v>
          </cell>
          <cell r="AA5">
            <v>29700</v>
          </cell>
          <cell r="AB5">
            <v>10</v>
          </cell>
          <cell r="AC5">
            <v>20500</v>
          </cell>
        </row>
        <row r="6">
          <cell r="W6" t="str">
            <v>Mammadov Adis Humbat</v>
          </cell>
          <cell r="X6">
            <v>0</v>
          </cell>
          <cell r="Y6">
            <v>0</v>
          </cell>
          <cell r="Z6">
            <v>8</v>
          </cell>
          <cell r="AA6">
            <v>20800</v>
          </cell>
          <cell r="AB6">
            <v>6</v>
          </cell>
          <cell r="AC6">
            <v>27700</v>
          </cell>
        </row>
        <row r="7">
          <cell r="W7" t="str">
            <v>Mehdiyev Nicat Sarvar</v>
          </cell>
          <cell r="X7">
            <v>0</v>
          </cell>
          <cell r="Y7">
            <v>0</v>
          </cell>
          <cell r="Z7">
            <v>3</v>
          </cell>
          <cell r="AA7">
            <v>12000</v>
          </cell>
          <cell r="AB7">
            <v>3</v>
          </cell>
          <cell r="AC7">
            <v>20000</v>
          </cell>
        </row>
        <row r="8">
          <cell r="W8" t="str">
            <v>Nuruzada Alipasa Mastali</v>
          </cell>
          <cell r="X8">
            <v>12</v>
          </cell>
          <cell r="Y8">
            <v>63000</v>
          </cell>
          <cell r="Z8">
            <v>11</v>
          </cell>
          <cell r="AA8">
            <v>53600</v>
          </cell>
          <cell r="AB8">
            <v>6</v>
          </cell>
          <cell r="AC8">
            <v>34000</v>
          </cell>
        </row>
        <row r="9">
          <cell r="W9" t="str">
            <v>Qarayev Taryel Qara</v>
          </cell>
          <cell r="X9">
            <v>8</v>
          </cell>
          <cell r="Y9">
            <v>17400</v>
          </cell>
          <cell r="Z9">
            <v>10</v>
          </cell>
          <cell r="AA9">
            <v>29500</v>
          </cell>
          <cell r="AB9">
            <v>6</v>
          </cell>
          <cell r="AC9">
            <v>7600</v>
          </cell>
        </row>
        <row r="10">
          <cell r="W10" t="str">
            <v>Huseyinov Anar Tahir</v>
          </cell>
          <cell r="X10">
            <v>10</v>
          </cell>
          <cell r="Y10">
            <v>23200</v>
          </cell>
          <cell r="Z10">
            <v>10</v>
          </cell>
          <cell r="AA10">
            <v>33700</v>
          </cell>
          <cell r="AB10">
            <v>9</v>
          </cell>
          <cell r="AC10">
            <v>12100</v>
          </cell>
        </row>
        <row r="11">
          <cell r="W11">
            <v>0</v>
          </cell>
        </row>
        <row r="12">
          <cell r="W12" t="str">
            <v>Sadiqov Ceyhun Siyaset</v>
          </cell>
          <cell r="X12">
            <v>3</v>
          </cell>
          <cell r="Y12">
            <v>24000</v>
          </cell>
          <cell r="Z12">
            <v>5</v>
          </cell>
          <cell r="AA12">
            <v>35500</v>
          </cell>
          <cell r="AB12">
            <v>6</v>
          </cell>
          <cell r="AC12">
            <v>21500</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Bonus-%"/>
      <sheetName val="Motivasiya%20mikro 1 "/>
      <sheetName val="Testing"/>
      <sheetName val="Sheet5"/>
      <sheetName val="salary"/>
      <sheetName val="S"/>
      <sheetName val="Base"/>
      <sheetName val="Sheet1"/>
      <sheetName val="Sheet2"/>
      <sheetName val="Sheet3"/>
      <sheetName val="Sheet4"/>
      <sheetName val="Sheet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2">
          <cell r="B2" t="str">
            <v>Abdiyev Vusal Xanoglan</v>
          </cell>
          <cell r="C2">
            <v>19</v>
          </cell>
          <cell r="D2">
            <v>106600</v>
          </cell>
          <cell r="G2" t="str">
            <v>Abdullayev Togrul Fikrat</v>
          </cell>
          <cell r="H2">
            <v>0</v>
          </cell>
          <cell r="I2">
            <v>0</v>
          </cell>
          <cell r="L2" t="str">
            <v>Abdiyev Vusal Xanoglan</v>
          </cell>
          <cell r="M2">
            <v>209</v>
          </cell>
          <cell r="N2">
            <v>569565.07999999973</v>
          </cell>
        </row>
        <row r="3">
          <cell r="B3" t="str">
            <v>Abdullayev Alxan Elxan</v>
          </cell>
          <cell r="C3">
            <v>9</v>
          </cell>
          <cell r="D3">
            <v>92700</v>
          </cell>
          <cell r="G3" t="str">
            <v>Abidov Tural Ibrahim</v>
          </cell>
          <cell r="H3">
            <v>19755.817000000003</v>
          </cell>
          <cell r="I3">
            <v>19755.817000000003</v>
          </cell>
          <cell r="L3" t="str">
            <v>Abdullayev Alxan Elxan</v>
          </cell>
          <cell r="M3">
            <v>27</v>
          </cell>
          <cell r="N3">
            <v>185206.14999999997</v>
          </cell>
        </row>
        <row r="4">
          <cell r="B4" t="str">
            <v>Abdullayev Mayis Balasoltan</v>
          </cell>
          <cell r="C4">
            <v>18</v>
          </cell>
          <cell r="D4">
            <v>56100</v>
          </cell>
          <cell r="G4" t="str">
            <v>Ahadov Natiq Nadir</v>
          </cell>
          <cell r="H4">
            <v>3313.97</v>
          </cell>
          <cell r="I4">
            <v>3313.97</v>
          </cell>
          <cell r="L4" t="str">
            <v>Abdullayev Mayis Balasoltan</v>
          </cell>
          <cell r="M4">
            <v>45</v>
          </cell>
          <cell r="N4">
            <v>95470.26</v>
          </cell>
        </row>
        <row r="5">
          <cell r="B5" t="str">
            <v>Abdullazade Orxan Mehrab</v>
          </cell>
          <cell r="C5">
            <v>10</v>
          </cell>
          <cell r="D5">
            <v>11500</v>
          </cell>
          <cell r="G5" t="str">
            <v>Ahmadov Agasif Shukur</v>
          </cell>
          <cell r="H5">
            <v>4242.5999999999995</v>
          </cell>
          <cell r="I5">
            <v>4242.5999999999995</v>
          </cell>
          <cell r="L5" t="str">
            <v>Abdullazade Orxan Mehrab</v>
          </cell>
          <cell r="M5">
            <v>58</v>
          </cell>
          <cell r="N5">
            <v>108018.88</v>
          </cell>
        </row>
        <row r="6">
          <cell r="B6" t="str">
            <v>Abidov Tural Ibrahim</v>
          </cell>
          <cell r="C6">
            <v>27</v>
          </cell>
          <cell r="D6">
            <v>78500</v>
          </cell>
          <cell r="G6" t="str">
            <v>Ahmadov Qahraman Bahadir</v>
          </cell>
          <cell r="H6">
            <v>1837.9299999999998</v>
          </cell>
          <cell r="I6">
            <v>1837.9299999999998</v>
          </cell>
          <cell r="L6" t="str">
            <v>Abidov Tural Ibrahim</v>
          </cell>
          <cell r="M6">
            <v>175</v>
          </cell>
          <cell r="N6">
            <v>475466.90000000008</v>
          </cell>
        </row>
        <row r="7">
          <cell r="B7" t="str">
            <v>Agayev Abulfaz Isabala</v>
          </cell>
          <cell r="C7">
            <v>19</v>
          </cell>
          <cell r="D7">
            <v>54600</v>
          </cell>
          <cell r="G7" t="str">
            <v>Akbarov Eldaniz Ayyub</v>
          </cell>
          <cell r="H7">
            <v>3058.7169999999996</v>
          </cell>
          <cell r="I7">
            <v>3058.7169999999996</v>
          </cell>
          <cell r="L7" t="str">
            <v>Agayev Abulfaz Isabala</v>
          </cell>
          <cell r="M7">
            <v>125</v>
          </cell>
          <cell r="N7">
            <v>259263.48999999996</v>
          </cell>
        </row>
        <row r="8">
          <cell r="B8" t="str">
            <v>Ahadov Natiq Nadir</v>
          </cell>
          <cell r="C8">
            <v>16</v>
          </cell>
          <cell r="D8">
            <v>34200</v>
          </cell>
          <cell r="G8" t="str">
            <v>Akbarov Rahim Babakisi</v>
          </cell>
          <cell r="H8">
            <v>3757.13</v>
          </cell>
          <cell r="I8">
            <v>3757.13</v>
          </cell>
          <cell r="L8" t="str">
            <v>Ahadov Natiq Nadir</v>
          </cell>
          <cell r="M8">
            <v>116</v>
          </cell>
          <cell r="N8">
            <v>205505.79</v>
          </cell>
        </row>
        <row r="9">
          <cell r="B9" t="str">
            <v>Ahmadli Alim Alyar</v>
          </cell>
          <cell r="C9">
            <v>18</v>
          </cell>
          <cell r="D9">
            <v>44300</v>
          </cell>
          <cell r="G9" t="str">
            <v>Alhuseynov Tural Yasin</v>
          </cell>
          <cell r="H9">
            <v>5518.8860000000004</v>
          </cell>
          <cell r="I9">
            <v>5518.8860000000004</v>
          </cell>
          <cell r="L9" t="str">
            <v>Ahmadli Alim Alyar</v>
          </cell>
          <cell r="M9">
            <v>119</v>
          </cell>
          <cell r="N9">
            <v>211467.71000000005</v>
          </cell>
        </row>
        <row r="10">
          <cell r="B10" t="str">
            <v>Ahmadov Agasif Shukur</v>
          </cell>
          <cell r="C10">
            <v>12</v>
          </cell>
          <cell r="D10">
            <v>94000</v>
          </cell>
          <cell r="G10" t="str">
            <v>Aliyev Mehman Askar</v>
          </cell>
          <cell r="H10">
            <v>4714.0740000000005</v>
          </cell>
          <cell r="I10">
            <v>4714.0740000000005</v>
          </cell>
          <cell r="L10" t="str">
            <v>Ahmadov Agasif Shukur</v>
          </cell>
          <cell r="M10">
            <v>147</v>
          </cell>
          <cell r="N10">
            <v>609858.74999999988</v>
          </cell>
        </row>
        <row r="11">
          <cell r="B11" t="str">
            <v>Ahmadov Elxan Kazimaga</v>
          </cell>
          <cell r="C11">
            <v>9</v>
          </cell>
          <cell r="D11">
            <v>52500</v>
          </cell>
          <cell r="G11" t="str">
            <v>Aliyev Taleh Allahyar</v>
          </cell>
          <cell r="H11">
            <v>819.58</v>
          </cell>
          <cell r="I11">
            <v>819.58</v>
          </cell>
          <cell r="L11" t="str">
            <v>Ahmadov Elxan Kazimaga</v>
          </cell>
          <cell r="M11">
            <v>42</v>
          </cell>
          <cell r="N11">
            <v>204598.31999999998</v>
          </cell>
        </row>
        <row r="12">
          <cell r="B12" t="str">
            <v>Ahmadov Mahammad Nizam</v>
          </cell>
          <cell r="C12">
            <v>8</v>
          </cell>
          <cell r="D12">
            <v>10650</v>
          </cell>
          <cell r="G12" t="str">
            <v>Aliyev Vusal Avazaga</v>
          </cell>
          <cell r="H12">
            <v>975</v>
          </cell>
          <cell r="I12">
            <v>975</v>
          </cell>
          <cell r="L12" t="str">
            <v>Ahmadov Mahammad Nizam</v>
          </cell>
          <cell r="M12">
            <v>32</v>
          </cell>
          <cell r="N12">
            <v>48586.310000000005</v>
          </cell>
        </row>
        <row r="13">
          <cell r="B13" t="str">
            <v>Ahmadov Qahraman Bahadir</v>
          </cell>
          <cell r="C13">
            <v>27</v>
          </cell>
          <cell r="D13">
            <v>59200</v>
          </cell>
          <cell r="G13" t="str">
            <v>Alizada Elsad Agabala</v>
          </cell>
          <cell r="H13">
            <v>0</v>
          </cell>
          <cell r="I13">
            <v>0</v>
          </cell>
          <cell r="L13" t="str">
            <v>Ahmadov Qahraman Bahadir</v>
          </cell>
          <cell r="M13">
            <v>206</v>
          </cell>
          <cell r="N13">
            <v>360305.86</v>
          </cell>
        </row>
        <row r="14">
          <cell r="B14" t="str">
            <v>Ahmadov Ramiq Ramazan</v>
          </cell>
          <cell r="C14">
            <v>9</v>
          </cell>
          <cell r="D14">
            <v>75300</v>
          </cell>
          <cell r="G14" t="str">
            <v>Amirov Elchin Mazahir</v>
          </cell>
          <cell r="H14">
            <v>25196.462000000003</v>
          </cell>
          <cell r="I14">
            <v>25196.462000000003</v>
          </cell>
          <cell r="L14" t="str">
            <v>Ahmadov Ramiq Ramazan</v>
          </cell>
          <cell r="M14">
            <v>25</v>
          </cell>
          <cell r="N14">
            <v>147363.09</v>
          </cell>
        </row>
        <row r="15">
          <cell r="B15" t="str">
            <v>Ahmadzada Farid Azar</v>
          </cell>
          <cell r="C15">
            <v>6</v>
          </cell>
          <cell r="D15">
            <v>14000</v>
          </cell>
          <cell r="G15" t="str">
            <v>Asadov Vidadi Zafar</v>
          </cell>
          <cell r="H15">
            <v>0</v>
          </cell>
          <cell r="I15">
            <v>0</v>
          </cell>
          <cell r="L15" t="str">
            <v>Ahmadzada Farid Azar</v>
          </cell>
          <cell r="M15">
            <v>24</v>
          </cell>
          <cell r="N15">
            <v>36114.979999999996</v>
          </cell>
        </row>
        <row r="16">
          <cell r="B16" t="str">
            <v>Akbarov Rahim Babakisi</v>
          </cell>
          <cell r="C16">
            <v>8</v>
          </cell>
          <cell r="D16">
            <v>16400</v>
          </cell>
          <cell r="G16" t="str">
            <v>Asgarov Saqif Agagul</v>
          </cell>
          <cell r="H16">
            <v>5066.62</v>
          </cell>
          <cell r="I16">
            <v>5066.62</v>
          </cell>
          <cell r="L16" t="str">
            <v>Akbarov Rahim Babakisi</v>
          </cell>
          <cell r="M16">
            <v>152</v>
          </cell>
          <cell r="N16">
            <v>420102.08999999979</v>
          </cell>
        </row>
        <row r="17">
          <cell r="B17" t="str">
            <v>Akbarov Samir Cannar</v>
          </cell>
          <cell r="C17">
            <v>5</v>
          </cell>
          <cell r="D17">
            <v>18500</v>
          </cell>
          <cell r="G17" t="str">
            <v>Aydinov Aydin Haci</v>
          </cell>
          <cell r="H17">
            <v>4583.25</v>
          </cell>
          <cell r="I17">
            <v>4583.25</v>
          </cell>
          <cell r="L17" t="str">
            <v>Akbarov Samir Cannar</v>
          </cell>
          <cell r="M17">
            <v>32</v>
          </cell>
          <cell r="N17">
            <v>107888.84000000001</v>
          </cell>
        </row>
        <row r="18">
          <cell r="B18" t="str">
            <v>Aliyev Adil Yusif</v>
          </cell>
          <cell r="C18">
            <v>15</v>
          </cell>
          <cell r="D18">
            <v>30000</v>
          </cell>
          <cell r="G18" t="str">
            <v>Aydinov Movsum Ilyas</v>
          </cell>
          <cell r="H18">
            <v>9246.1959999999999</v>
          </cell>
          <cell r="I18">
            <v>9246.1959999999999</v>
          </cell>
          <cell r="L18" t="str">
            <v>Aliyev Adil Yusif</v>
          </cell>
          <cell r="M18">
            <v>86</v>
          </cell>
          <cell r="N18">
            <v>245631.42000000007</v>
          </cell>
        </row>
        <row r="19">
          <cell r="B19" t="str">
            <v>Aliyev Azar Vidadi</v>
          </cell>
          <cell r="C19">
            <v>6</v>
          </cell>
          <cell r="D19">
            <v>14700</v>
          </cell>
          <cell r="G19" t="str">
            <v>Babayev Parviz Yunus</v>
          </cell>
          <cell r="H19">
            <v>75585.592999999993</v>
          </cell>
          <cell r="I19">
            <v>75585.592999999993</v>
          </cell>
          <cell r="L19" t="str">
            <v>Aliyev Azar Vidadi</v>
          </cell>
          <cell r="M19">
            <v>26</v>
          </cell>
          <cell r="N19">
            <v>52976.090000000018</v>
          </cell>
        </row>
        <row r="20">
          <cell r="B20" t="str">
            <v>Aliyev Elgun Samil</v>
          </cell>
          <cell r="C20">
            <v>7</v>
          </cell>
          <cell r="D20">
            <v>64200</v>
          </cell>
          <cell r="G20" t="str">
            <v>Balayev Tural Aslan</v>
          </cell>
          <cell r="H20">
            <v>15667.04</v>
          </cell>
          <cell r="I20">
            <v>15667.04</v>
          </cell>
          <cell r="L20" t="str">
            <v>Aliyev Elgun Samil</v>
          </cell>
          <cell r="M20">
            <v>30</v>
          </cell>
          <cell r="N20">
            <v>129298.80999999998</v>
          </cell>
        </row>
        <row r="21">
          <cell r="B21" t="str">
            <v>Aliyev Saleh Samid</v>
          </cell>
          <cell r="C21">
            <v>25</v>
          </cell>
          <cell r="D21">
            <v>98050</v>
          </cell>
          <cell r="G21" t="str">
            <v>Cabbarli Amil Adil</v>
          </cell>
          <cell r="H21">
            <v>10717.042000000001</v>
          </cell>
          <cell r="I21">
            <v>10717.042000000001</v>
          </cell>
          <cell r="L21" t="str">
            <v>Aliyev Mehman Askar</v>
          </cell>
          <cell r="M21">
            <v>76</v>
          </cell>
          <cell r="N21">
            <v>268574.8299999999</v>
          </cell>
        </row>
        <row r="22">
          <cell r="B22" t="str">
            <v>Aliyev Samir Yahya</v>
          </cell>
          <cell r="C22">
            <v>5</v>
          </cell>
          <cell r="D22">
            <v>8200</v>
          </cell>
          <cell r="G22" t="str">
            <v>Cabrayilov Ahmad Cabrayil</v>
          </cell>
          <cell r="H22">
            <v>15979.52</v>
          </cell>
          <cell r="I22">
            <v>15979.52</v>
          </cell>
          <cell r="L22" t="str">
            <v>Aliyev Saleh Samid</v>
          </cell>
          <cell r="M22">
            <v>72</v>
          </cell>
          <cell r="N22">
            <v>211591.75000000006</v>
          </cell>
        </row>
        <row r="23">
          <cell r="B23" t="str">
            <v>Aliyev Taleh Allahyar</v>
          </cell>
          <cell r="C23">
            <v>15</v>
          </cell>
          <cell r="D23">
            <v>88300</v>
          </cell>
          <cell r="G23" t="str">
            <v>Cavadov Tahmaz Cabrail</v>
          </cell>
          <cell r="H23">
            <v>9264.6939999999995</v>
          </cell>
          <cell r="I23">
            <v>9264.6939999999995</v>
          </cell>
          <cell r="L23" t="str">
            <v>Aliyev Samir Yahya</v>
          </cell>
          <cell r="M23">
            <v>308</v>
          </cell>
          <cell r="N23">
            <v>593320.05000000028</v>
          </cell>
        </row>
        <row r="24">
          <cell r="B24" t="str">
            <v>Aliyev Vusal Avazaga</v>
          </cell>
          <cell r="C24">
            <v>9</v>
          </cell>
          <cell r="D24">
            <v>24300</v>
          </cell>
          <cell r="G24" t="str">
            <v>Eldarov Tural Eldar</v>
          </cell>
          <cell r="H24">
            <v>32592.142999999996</v>
          </cell>
          <cell r="I24">
            <v>32592.142999999996</v>
          </cell>
          <cell r="L24" t="str">
            <v>Aliyev Taleh Allahyar</v>
          </cell>
          <cell r="M24">
            <v>189</v>
          </cell>
          <cell r="N24">
            <v>501537.24999999994</v>
          </cell>
        </row>
        <row r="25">
          <cell r="B25" t="str">
            <v>Almasov Zohrab Zulfaddin</v>
          </cell>
          <cell r="C25">
            <v>6</v>
          </cell>
          <cell r="D25">
            <v>45500</v>
          </cell>
          <cell r="G25" t="str">
            <v>Hamidov Tarlan Abdulhamid</v>
          </cell>
          <cell r="H25">
            <v>13530.393</v>
          </cell>
          <cell r="I25">
            <v>13530.393</v>
          </cell>
          <cell r="L25" t="str">
            <v>Aliyev Vusal Avazaga</v>
          </cell>
          <cell r="M25">
            <v>102</v>
          </cell>
          <cell r="N25">
            <v>272729.96999999991</v>
          </cell>
        </row>
        <row r="26">
          <cell r="B26" t="str">
            <v>Amirov Elchin Mazahir</v>
          </cell>
          <cell r="C26">
            <v>9</v>
          </cell>
          <cell r="D26">
            <v>28800</v>
          </cell>
          <cell r="G26" t="str">
            <v>Hasanov Alizamin Firudin</v>
          </cell>
          <cell r="H26">
            <v>13035.92</v>
          </cell>
          <cell r="I26">
            <v>13035.92</v>
          </cell>
          <cell r="L26" t="str">
            <v>Almasov Zohrab Zulfaddin</v>
          </cell>
          <cell r="M26">
            <v>31</v>
          </cell>
          <cell r="N26">
            <v>110698.71999999999</v>
          </cell>
        </row>
        <row r="27">
          <cell r="B27" t="str">
            <v>Asadullayev Qosqar Namik</v>
          </cell>
          <cell r="C27">
            <v>18</v>
          </cell>
          <cell r="D27">
            <v>47800</v>
          </cell>
          <cell r="G27" t="str">
            <v>Hasanov Elsad Ayaz</v>
          </cell>
          <cell r="H27">
            <v>1455.47</v>
          </cell>
          <cell r="I27">
            <v>1455.47</v>
          </cell>
          <cell r="L27" t="str">
            <v>Amirov Elchin Mazahir</v>
          </cell>
          <cell r="M27">
            <v>82</v>
          </cell>
          <cell r="N27">
            <v>284834.20000000007</v>
          </cell>
        </row>
        <row r="28">
          <cell r="B28" t="str">
            <v>Asgarli Agasirin Afat</v>
          </cell>
          <cell r="C28">
            <v>9</v>
          </cell>
          <cell r="D28">
            <v>36800</v>
          </cell>
          <cell r="G28" t="str">
            <v>Hasanov Zaur Huseyn</v>
          </cell>
          <cell r="H28">
            <v>615.71</v>
          </cell>
          <cell r="I28">
            <v>615.71</v>
          </cell>
          <cell r="L28" t="str">
            <v>Asadullayev Qosqar Namik</v>
          </cell>
          <cell r="M28">
            <v>224</v>
          </cell>
          <cell r="N28">
            <v>466958.26999999979</v>
          </cell>
        </row>
        <row r="29">
          <cell r="B29" t="str">
            <v>Asgarov Natiq Aslan</v>
          </cell>
          <cell r="C29">
            <v>11</v>
          </cell>
          <cell r="D29">
            <v>32000</v>
          </cell>
          <cell r="G29" t="str">
            <v>Husanov Elmir Qurban</v>
          </cell>
          <cell r="H29">
            <v>8211.880000000001</v>
          </cell>
          <cell r="I29">
            <v>8211.880000000001</v>
          </cell>
          <cell r="L29" t="str">
            <v>Asgarli Agasirin Afat</v>
          </cell>
          <cell r="M29">
            <v>16</v>
          </cell>
          <cell r="N29">
            <v>95562.5</v>
          </cell>
        </row>
        <row r="30">
          <cell r="B30" t="str">
            <v>Asgarov Saqif Agagul</v>
          </cell>
          <cell r="C30">
            <v>22</v>
          </cell>
          <cell r="D30">
            <v>68900</v>
          </cell>
          <cell r="G30" t="str">
            <v>Huseyinov Anar Tahir</v>
          </cell>
          <cell r="H30">
            <v>43027.513000000006</v>
          </cell>
          <cell r="I30">
            <v>43027.513000000006</v>
          </cell>
          <cell r="L30" t="str">
            <v>Asgarov Natiq Aslan</v>
          </cell>
          <cell r="M30">
            <v>69</v>
          </cell>
          <cell r="N30">
            <v>139727.26999999999</v>
          </cell>
        </row>
        <row r="31">
          <cell r="B31" t="str">
            <v>Aslanov Rasad Zulfuqar</v>
          </cell>
          <cell r="C31">
            <v>7</v>
          </cell>
          <cell r="D31">
            <v>52900</v>
          </cell>
          <cell r="G31" t="str">
            <v>Huseynov Amil Alim</v>
          </cell>
          <cell r="H31">
            <v>384.06</v>
          </cell>
          <cell r="I31">
            <v>384.06</v>
          </cell>
          <cell r="L31" t="str">
            <v>Asgarov Saqif Agagul</v>
          </cell>
          <cell r="M31">
            <v>153</v>
          </cell>
          <cell r="N31">
            <v>317815.94</v>
          </cell>
        </row>
        <row r="32">
          <cell r="B32" t="str">
            <v>Aydinov Aydin Haci</v>
          </cell>
          <cell r="C32">
            <v>8</v>
          </cell>
          <cell r="D32">
            <v>14200</v>
          </cell>
          <cell r="G32" t="str">
            <v>Huseynov Azer Nizami</v>
          </cell>
          <cell r="H32">
            <v>5333.38</v>
          </cell>
          <cell r="I32">
            <v>5333.38</v>
          </cell>
          <cell r="L32" t="str">
            <v>Aslanov Rasad Zulfuqar</v>
          </cell>
          <cell r="M32">
            <v>92</v>
          </cell>
          <cell r="N32">
            <v>355427.6999999999</v>
          </cell>
        </row>
        <row r="33">
          <cell r="B33" t="str">
            <v>Azizov Vusal Nazir</v>
          </cell>
          <cell r="C33">
            <v>9</v>
          </cell>
          <cell r="D33">
            <v>58500</v>
          </cell>
          <cell r="G33" t="str">
            <v>Huseynov Mubariz Hikmat</v>
          </cell>
          <cell r="H33">
            <v>0</v>
          </cell>
          <cell r="I33">
            <v>0</v>
          </cell>
          <cell r="L33" t="str">
            <v>Aslanov Tofiq Firsand</v>
          </cell>
          <cell r="M33">
            <v>31</v>
          </cell>
          <cell r="N33">
            <v>94559.120000000024</v>
          </cell>
        </row>
        <row r="34">
          <cell r="B34" t="str">
            <v>Babayev Parviz Yunus</v>
          </cell>
          <cell r="C34">
            <v>12</v>
          </cell>
          <cell r="D34">
            <v>69400</v>
          </cell>
          <cell r="G34" t="str">
            <v>Huseynov Zaur Qazanfar</v>
          </cell>
          <cell r="H34">
            <v>8653.8799999999992</v>
          </cell>
          <cell r="I34">
            <v>8653.8799999999992</v>
          </cell>
          <cell r="L34" t="str">
            <v>Aydinov Aydin Haci</v>
          </cell>
          <cell r="M34">
            <v>138</v>
          </cell>
          <cell r="N34">
            <v>171399.28999999995</v>
          </cell>
        </row>
        <row r="35">
          <cell r="B35" t="str">
            <v>Babayev Vusal Fazil</v>
          </cell>
          <cell r="C35">
            <v>16</v>
          </cell>
          <cell r="D35">
            <v>21000</v>
          </cell>
          <cell r="G35" t="str">
            <v>Huseynova Saida Manaf</v>
          </cell>
          <cell r="H35">
            <v>0</v>
          </cell>
          <cell r="I35">
            <v>0</v>
          </cell>
          <cell r="L35" t="str">
            <v>Aydinov Movsum Ilyas</v>
          </cell>
          <cell r="M35">
            <v>43</v>
          </cell>
          <cell r="N35">
            <v>165542.51</v>
          </cell>
        </row>
        <row r="36">
          <cell r="B36" t="str">
            <v>Babirov Nizami Babir</v>
          </cell>
          <cell r="C36">
            <v>15</v>
          </cell>
          <cell r="D36">
            <v>34650</v>
          </cell>
          <cell r="G36" t="str">
            <v>Ibisov Samxal Cabrayil</v>
          </cell>
          <cell r="H36">
            <v>3168.69</v>
          </cell>
          <cell r="I36">
            <v>3168.69</v>
          </cell>
          <cell r="L36" t="str">
            <v>Azizov Vusal Nazir</v>
          </cell>
          <cell r="M36">
            <v>35</v>
          </cell>
          <cell r="N36">
            <v>145781.89999999997</v>
          </cell>
        </row>
        <row r="37">
          <cell r="B37" t="str">
            <v>Babirov Rauf Vaqif</v>
          </cell>
          <cell r="C37">
            <v>11</v>
          </cell>
          <cell r="D37">
            <v>44100</v>
          </cell>
          <cell r="G37" t="str">
            <v>Ibrahimov Ismayil Matlab</v>
          </cell>
          <cell r="H37">
            <v>4800</v>
          </cell>
          <cell r="I37">
            <v>4800</v>
          </cell>
          <cell r="L37" t="str">
            <v>Babayev Parviz Yunus</v>
          </cell>
          <cell r="M37">
            <v>141</v>
          </cell>
          <cell r="N37">
            <v>602526.19000000006</v>
          </cell>
        </row>
        <row r="38">
          <cell r="B38" t="str">
            <v>Bahramli Nasif Mirxaliq</v>
          </cell>
          <cell r="C38">
            <v>30</v>
          </cell>
          <cell r="D38">
            <v>95400</v>
          </cell>
          <cell r="G38" t="str">
            <v>Karimov Orxan Alik</v>
          </cell>
          <cell r="H38">
            <v>14550.189999999999</v>
          </cell>
          <cell r="I38">
            <v>14550.189999999999</v>
          </cell>
          <cell r="L38" t="str">
            <v>Babayev Vusal Fazil</v>
          </cell>
          <cell r="M38">
            <v>53</v>
          </cell>
          <cell r="N38">
            <v>75881.14</v>
          </cell>
        </row>
        <row r="39">
          <cell r="B39" t="str">
            <v>Basirli Alizamin Sabir</v>
          </cell>
          <cell r="C39">
            <v>7</v>
          </cell>
          <cell r="D39">
            <v>47500</v>
          </cell>
          <cell r="G39" t="str">
            <v>Maharramov Sahin Camil</v>
          </cell>
          <cell r="H39">
            <v>15403.952000000001</v>
          </cell>
          <cell r="I39">
            <v>15403.952000000001</v>
          </cell>
          <cell r="L39" t="str">
            <v>Babirov Nizami Babir</v>
          </cell>
          <cell r="M39">
            <v>37</v>
          </cell>
          <cell r="N39">
            <v>78890.66</v>
          </cell>
        </row>
        <row r="40">
          <cell r="B40" t="str">
            <v>Basirov Sadi Inqlab</v>
          </cell>
          <cell r="C40">
            <v>4</v>
          </cell>
          <cell r="D40">
            <v>62000</v>
          </cell>
          <cell r="G40" t="str">
            <v>Mammadov Cavid Mohubbat</v>
          </cell>
          <cell r="H40">
            <v>2580.44</v>
          </cell>
          <cell r="I40">
            <v>2580.44</v>
          </cell>
          <cell r="L40" t="str">
            <v>Babirov Rauf Vaqif</v>
          </cell>
          <cell r="M40">
            <v>58</v>
          </cell>
          <cell r="N40">
            <v>235258.29000000004</v>
          </cell>
        </row>
        <row r="41">
          <cell r="B41" t="str">
            <v>Baxsiyev Yasin Cafar</v>
          </cell>
          <cell r="C41">
            <v>10</v>
          </cell>
          <cell r="D41">
            <v>28650</v>
          </cell>
          <cell r="G41" t="str">
            <v>Mammadov Elvin Ikram</v>
          </cell>
          <cell r="H41">
            <v>0</v>
          </cell>
          <cell r="I41">
            <v>0</v>
          </cell>
          <cell r="L41" t="str">
            <v>Bahramli Nasif Mirxaliq</v>
          </cell>
          <cell r="M41">
            <v>192</v>
          </cell>
          <cell r="N41">
            <v>546742.17000000027</v>
          </cell>
        </row>
        <row r="42">
          <cell r="B42" t="str">
            <v>Cabbarli Vaqif Refail</v>
          </cell>
          <cell r="C42">
            <v>20</v>
          </cell>
          <cell r="D42">
            <v>72000</v>
          </cell>
          <cell r="G42" t="str">
            <v>Mammadov Emin Sahib</v>
          </cell>
          <cell r="H42">
            <v>3571.107</v>
          </cell>
          <cell r="I42">
            <v>3571.107</v>
          </cell>
          <cell r="L42" t="str">
            <v>Basirli Alizamin Sabir</v>
          </cell>
          <cell r="M42">
            <v>11</v>
          </cell>
          <cell r="N42">
            <v>57641.11</v>
          </cell>
        </row>
        <row r="43">
          <cell r="B43" t="str">
            <v>Cabrayilov Ahmad Cabrayil</v>
          </cell>
          <cell r="C43">
            <v>13</v>
          </cell>
          <cell r="D43">
            <v>121000</v>
          </cell>
          <cell r="G43" t="str">
            <v>Mammadov Firuz Iman</v>
          </cell>
          <cell r="H43">
            <v>2000</v>
          </cell>
          <cell r="I43">
            <v>2000</v>
          </cell>
          <cell r="L43" t="str">
            <v>Basirov Sadi Inqlab</v>
          </cell>
          <cell r="M43">
            <v>20</v>
          </cell>
          <cell r="N43">
            <v>167906.49000000002</v>
          </cell>
        </row>
        <row r="44">
          <cell r="B44" t="str">
            <v>Cafarov Afqan Elxan</v>
          </cell>
          <cell r="C44">
            <v>10</v>
          </cell>
          <cell r="D44">
            <v>74400</v>
          </cell>
          <cell r="G44" t="str">
            <v>Mammadov Yasar Qurbat</v>
          </cell>
          <cell r="H44">
            <v>2830.69</v>
          </cell>
          <cell r="I44">
            <v>2830.69</v>
          </cell>
          <cell r="L44" t="str">
            <v>Baxsiyev Yasin Cafar</v>
          </cell>
          <cell r="M44">
            <v>33</v>
          </cell>
          <cell r="N44">
            <v>112060.27000000002</v>
          </cell>
        </row>
        <row r="45">
          <cell r="B45" t="str">
            <v>Cavadov Tural Mamadaga</v>
          </cell>
          <cell r="C45">
            <v>20</v>
          </cell>
          <cell r="D45">
            <v>73200</v>
          </cell>
          <cell r="G45" t="str">
            <v>Mehtiyev Nizami Telman</v>
          </cell>
          <cell r="H45">
            <v>1348.797</v>
          </cell>
          <cell r="I45">
            <v>1348.797</v>
          </cell>
          <cell r="L45" t="str">
            <v>Cabbarli Vaqif Refail</v>
          </cell>
          <cell r="M45">
            <v>148</v>
          </cell>
          <cell r="N45">
            <v>348401.11999999994</v>
          </cell>
        </row>
        <row r="46">
          <cell r="B46" t="str">
            <v>Eldarov Tural Eldar</v>
          </cell>
          <cell r="C46">
            <v>30</v>
          </cell>
          <cell r="D46">
            <v>125500</v>
          </cell>
          <cell r="G46" t="str">
            <v>Miriyev Adil Mirmohsum</v>
          </cell>
          <cell r="H46">
            <v>5910.692</v>
          </cell>
          <cell r="I46">
            <v>5910.692</v>
          </cell>
          <cell r="L46" t="str">
            <v>Cabrayilov Ahmad Cabrayil</v>
          </cell>
          <cell r="M46">
            <v>76</v>
          </cell>
          <cell r="N46">
            <v>313747.57999999996</v>
          </cell>
        </row>
        <row r="47">
          <cell r="B47" t="str">
            <v>Eldarova Aynura Xeyrulla</v>
          </cell>
          <cell r="C47">
            <v>23</v>
          </cell>
          <cell r="D47">
            <v>80600</v>
          </cell>
          <cell r="G47" t="str">
            <v>Musayev Qalib Rauf</v>
          </cell>
          <cell r="H47">
            <v>35354.86</v>
          </cell>
          <cell r="I47">
            <v>35354.86</v>
          </cell>
          <cell r="L47" t="str">
            <v>Cafarov Afqan Elxan</v>
          </cell>
          <cell r="M47">
            <v>9</v>
          </cell>
          <cell r="N47">
            <v>44400</v>
          </cell>
        </row>
        <row r="48">
          <cell r="B48" t="str">
            <v>Feziyev Gunduz Mobil</v>
          </cell>
          <cell r="C48">
            <v>3</v>
          </cell>
          <cell r="D48">
            <v>17500</v>
          </cell>
          <cell r="G48" t="str">
            <v>Mustafayev Sanan Cahangir</v>
          </cell>
          <cell r="H48">
            <v>2381.5100000000002</v>
          </cell>
          <cell r="I48">
            <v>2381.5100000000002</v>
          </cell>
          <cell r="L48" t="str">
            <v>Cafarov Elshan Zohrab</v>
          </cell>
          <cell r="M48">
            <v>54</v>
          </cell>
          <cell r="N48">
            <v>62391.349999999991</v>
          </cell>
        </row>
        <row r="49">
          <cell r="B49" t="str">
            <v>Haciahmadov Niyazi Ramazan</v>
          </cell>
          <cell r="C49">
            <v>12</v>
          </cell>
          <cell r="D49">
            <v>19300</v>
          </cell>
          <cell r="G49" t="str">
            <v>Muxtarov Vasif Ahmad</v>
          </cell>
          <cell r="H49">
            <v>28700.577999999998</v>
          </cell>
          <cell r="I49">
            <v>28700.577999999998</v>
          </cell>
          <cell r="L49" t="str">
            <v>Cavadov Tural Mamadaga</v>
          </cell>
          <cell r="M49">
            <v>51</v>
          </cell>
          <cell r="N49">
            <v>178000.11099999998</v>
          </cell>
        </row>
        <row r="50">
          <cell r="B50" t="str">
            <v>Haciyev Elgun Cabrayil</v>
          </cell>
          <cell r="C50">
            <v>9</v>
          </cell>
          <cell r="D50">
            <v>20500</v>
          </cell>
          <cell r="G50" t="str">
            <v>Nagiyev Elnur Alaskar</v>
          </cell>
          <cell r="H50">
            <v>7788.3099999999995</v>
          </cell>
          <cell r="I50">
            <v>7788.3099999999995</v>
          </cell>
          <cell r="L50" t="str">
            <v>Eldarov Tural Eldar</v>
          </cell>
          <cell r="M50">
            <v>249</v>
          </cell>
          <cell r="N50">
            <v>565819.57000000018</v>
          </cell>
        </row>
        <row r="51">
          <cell r="B51" t="str">
            <v>Haciyev Tarlan Mahir</v>
          </cell>
          <cell r="C51">
            <v>2</v>
          </cell>
          <cell r="D51">
            <v>9000</v>
          </cell>
          <cell r="G51" t="str">
            <v>Nuruzada Alipasa Mastali</v>
          </cell>
          <cell r="H51">
            <v>4795.6149999999998</v>
          </cell>
          <cell r="I51">
            <v>4795.6149999999998</v>
          </cell>
          <cell r="L51" t="str">
            <v>Eldarova Aynura Xeyrulla</v>
          </cell>
          <cell r="M51">
            <v>152</v>
          </cell>
          <cell r="N51">
            <v>249315.79000000007</v>
          </cell>
        </row>
        <row r="52">
          <cell r="B52" t="str">
            <v>Hamidov Tarlan Abdulhamid</v>
          </cell>
          <cell r="C52">
            <v>12</v>
          </cell>
          <cell r="D52">
            <v>49500</v>
          </cell>
          <cell r="G52" t="str">
            <v>Orucov Elnur Qazanfar</v>
          </cell>
          <cell r="H52">
            <v>4823.68</v>
          </cell>
          <cell r="I52">
            <v>4823.68</v>
          </cell>
          <cell r="L52" t="str">
            <v>Farhadov Nofar Farrux</v>
          </cell>
          <cell r="M52">
            <v>135</v>
          </cell>
          <cell r="N52">
            <v>148935.94000000009</v>
          </cell>
        </row>
        <row r="53">
          <cell r="B53" t="str">
            <v>Hasanov Alizamin Firudin</v>
          </cell>
          <cell r="C53">
            <v>14</v>
          </cell>
          <cell r="D53">
            <v>51800</v>
          </cell>
          <cell r="G53" t="str">
            <v>Qasimov Elcin Sahin</v>
          </cell>
          <cell r="H53">
            <v>4242.26</v>
          </cell>
          <cell r="I53">
            <v>4242.26</v>
          </cell>
          <cell r="L53" t="str">
            <v>Feziyev Gunduz Mobil</v>
          </cell>
          <cell r="M53">
            <v>96</v>
          </cell>
          <cell r="N53">
            <v>359833.83999999997</v>
          </cell>
        </row>
        <row r="54">
          <cell r="B54" t="str">
            <v>Hasanov Babir Sabir</v>
          </cell>
          <cell r="C54">
            <v>10</v>
          </cell>
          <cell r="D54">
            <v>47900</v>
          </cell>
          <cell r="G54" t="str">
            <v>Qasimov Zahir Movsum</v>
          </cell>
          <cell r="H54">
            <v>4000.06</v>
          </cell>
          <cell r="I54">
            <v>4000.06</v>
          </cell>
          <cell r="L54" t="str">
            <v>Haciahmadov Niyazi Ramazan</v>
          </cell>
          <cell r="M54">
            <v>74</v>
          </cell>
          <cell r="N54">
            <v>95714.49000000002</v>
          </cell>
        </row>
        <row r="55">
          <cell r="B55" t="str">
            <v>Hasanov Elbrus Hacirza</v>
          </cell>
          <cell r="C55">
            <v>18</v>
          </cell>
          <cell r="D55">
            <v>71500</v>
          </cell>
          <cell r="G55" t="str">
            <v>Qurbanov Ilkin Vali</v>
          </cell>
          <cell r="H55">
            <v>2223.86</v>
          </cell>
          <cell r="I55">
            <v>2223.86</v>
          </cell>
          <cell r="L55" t="str">
            <v>Haciyev Elgun Cabrayil</v>
          </cell>
          <cell r="M55">
            <v>74</v>
          </cell>
          <cell r="N55">
            <v>97998.790000000008</v>
          </cell>
        </row>
        <row r="56">
          <cell r="B56" t="str">
            <v>Hasanov Elnar Elsavar</v>
          </cell>
          <cell r="C56">
            <v>12</v>
          </cell>
          <cell r="D56">
            <v>34900</v>
          </cell>
          <cell r="G56" t="str">
            <v>Ramazanov Fariz Rafiq</v>
          </cell>
          <cell r="H56">
            <v>2018.42</v>
          </cell>
          <cell r="I56">
            <v>2018.42</v>
          </cell>
          <cell r="L56" t="str">
            <v>Haciyev Tarlan Mahir</v>
          </cell>
          <cell r="M56">
            <v>3</v>
          </cell>
          <cell r="N56">
            <v>10263.57</v>
          </cell>
        </row>
        <row r="57">
          <cell r="B57" t="str">
            <v>Hasanov Elsad Ayaz</v>
          </cell>
          <cell r="C57">
            <v>15</v>
          </cell>
          <cell r="D57">
            <v>144500</v>
          </cell>
          <cell r="G57" t="str">
            <v>Rasidov Hikmat M.</v>
          </cell>
          <cell r="H57">
            <v>1683.44</v>
          </cell>
          <cell r="I57">
            <v>1683.44</v>
          </cell>
          <cell r="L57" t="str">
            <v>Hamidov Tarlan Abdulhamid</v>
          </cell>
          <cell r="M57">
            <v>98</v>
          </cell>
          <cell r="N57">
            <v>437254.44000000018</v>
          </cell>
        </row>
        <row r="58">
          <cell r="B58" t="str">
            <v>Hasanov Elsan Hasan</v>
          </cell>
          <cell r="C58">
            <v>10</v>
          </cell>
          <cell r="D58">
            <v>39700</v>
          </cell>
          <cell r="G58" t="str">
            <v>Rustamov Abulfaz Mammadali</v>
          </cell>
          <cell r="H58">
            <v>56175.57</v>
          </cell>
          <cell r="I58">
            <v>56175.57</v>
          </cell>
          <cell r="L58" t="str">
            <v>Hasanov Alizamin Firudin</v>
          </cell>
          <cell r="M58">
            <v>138</v>
          </cell>
          <cell r="N58">
            <v>280739.23999999993</v>
          </cell>
        </row>
        <row r="59">
          <cell r="B59" t="str">
            <v>Hasanov Hamil Qalib</v>
          </cell>
          <cell r="C59">
            <v>9</v>
          </cell>
          <cell r="D59">
            <v>40000</v>
          </cell>
          <cell r="G59" t="str">
            <v>Rustamov Qismet Elman</v>
          </cell>
          <cell r="H59">
            <v>2586.06</v>
          </cell>
          <cell r="I59">
            <v>2586.06</v>
          </cell>
          <cell r="L59" t="str">
            <v>Hasanov Babir Sabir</v>
          </cell>
          <cell r="M59">
            <v>150</v>
          </cell>
          <cell r="N59">
            <v>333007.89000000007</v>
          </cell>
        </row>
        <row r="60">
          <cell r="B60" t="str">
            <v>Hasanov Zaur Huseyn</v>
          </cell>
          <cell r="C60">
            <v>9</v>
          </cell>
          <cell r="D60">
            <v>55000</v>
          </cell>
          <cell r="G60" t="str">
            <v>Sadiqov Ramiz Rasim</v>
          </cell>
          <cell r="H60">
            <v>11870.720000000001</v>
          </cell>
          <cell r="I60">
            <v>11870.720000000001</v>
          </cell>
          <cell r="L60" t="str">
            <v>Hasanov Elbrus Hacirza</v>
          </cell>
          <cell r="M60">
            <v>155</v>
          </cell>
          <cell r="N60">
            <v>416762.09000000032</v>
          </cell>
        </row>
        <row r="61">
          <cell r="B61" t="str">
            <v>Hidayatov Anar Mamed</v>
          </cell>
          <cell r="C61">
            <v>7</v>
          </cell>
          <cell r="D61">
            <v>23500</v>
          </cell>
          <cell r="G61" t="str">
            <v>Safarov Kamil Aladdin</v>
          </cell>
          <cell r="H61">
            <v>30532.401000000002</v>
          </cell>
          <cell r="I61">
            <v>30532.401000000002</v>
          </cell>
          <cell r="L61" t="str">
            <v>Hasanov Elnar Elsavar</v>
          </cell>
          <cell r="M61">
            <v>96</v>
          </cell>
          <cell r="N61">
            <v>183578.2900000001</v>
          </cell>
        </row>
        <row r="62">
          <cell r="B62" t="str">
            <v>Husanov Elmir Qurban</v>
          </cell>
          <cell r="C62">
            <v>17</v>
          </cell>
          <cell r="D62">
            <v>108450</v>
          </cell>
          <cell r="G62" t="str">
            <v>Xalilov Rafiq Muhuma</v>
          </cell>
          <cell r="H62">
            <v>10357.165000000001</v>
          </cell>
          <cell r="I62">
            <v>10357.165000000001</v>
          </cell>
          <cell r="L62" t="str">
            <v>Hasanov Elsad Ayaz</v>
          </cell>
          <cell r="M62">
            <v>103</v>
          </cell>
          <cell r="N62">
            <v>524197.90999999992</v>
          </cell>
        </row>
        <row r="63">
          <cell r="B63" t="str">
            <v>Huseyinov Anar Tahir</v>
          </cell>
          <cell r="C63">
            <v>16</v>
          </cell>
          <cell r="D63">
            <v>81200</v>
          </cell>
          <cell r="G63" t="str">
            <v>Yusifov Taliman Ibrahim</v>
          </cell>
          <cell r="H63">
            <v>14586.93</v>
          </cell>
          <cell r="I63">
            <v>14586.93</v>
          </cell>
          <cell r="L63" t="str">
            <v>Hasanov Elsan Hasan</v>
          </cell>
          <cell r="M63">
            <v>47</v>
          </cell>
          <cell r="N63">
            <v>134322.38999999998</v>
          </cell>
        </row>
        <row r="64">
          <cell r="B64" t="str">
            <v>Huseynli Cavidan Yasar</v>
          </cell>
          <cell r="C64">
            <v>7</v>
          </cell>
          <cell r="D64">
            <v>45000</v>
          </cell>
          <cell r="G64" t="str">
            <v>Yusifov Vuqar Israfil</v>
          </cell>
          <cell r="H64">
            <v>0</v>
          </cell>
          <cell r="I64">
            <v>0</v>
          </cell>
          <cell r="L64" t="str">
            <v>Hasanov Hamil Qalib</v>
          </cell>
          <cell r="M64">
            <v>135</v>
          </cell>
          <cell r="N64">
            <v>177688.32000000012</v>
          </cell>
        </row>
        <row r="65">
          <cell r="B65" t="str">
            <v>Huseynov Azer Nizami</v>
          </cell>
          <cell r="C65">
            <v>24</v>
          </cell>
          <cell r="D65">
            <v>102100</v>
          </cell>
          <cell r="G65" t="str">
            <v>Yusifzada Orxan Ilqar</v>
          </cell>
          <cell r="H65">
            <v>1380.42</v>
          </cell>
          <cell r="I65">
            <v>1380.42</v>
          </cell>
          <cell r="L65" t="str">
            <v>Hasanov Zaur Huseyn</v>
          </cell>
          <cell r="M65">
            <v>108</v>
          </cell>
          <cell r="N65">
            <v>386614.24</v>
          </cell>
        </row>
        <row r="66">
          <cell r="B66" t="str">
            <v>Huseynov Zaur Qazanfar</v>
          </cell>
          <cell r="C66">
            <v>14</v>
          </cell>
          <cell r="D66">
            <v>33200</v>
          </cell>
          <cell r="G66" t="str">
            <v>Zeynalov Emil Hasanqulu</v>
          </cell>
          <cell r="H66">
            <v>5375.2</v>
          </cell>
          <cell r="I66">
            <v>5375.2</v>
          </cell>
          <cell r="L66" t="str">
            <v>Hidayatov Anar Mamed</v>
          </cell>
          <cell r="M66">
            <v>11</v>
          </cell>
          <cell r="N66">
            <v>39690.65</v>
          </cell>
        </row>
        <row r="67">
          <cell r="B67" t="str">
            <v>Ibadov Saxavat Sultan</v>
          </cell>
          <cell r="C67">
            <v>6</v>
          </cell>
          <cell r="D67">
            <v>6500</v>
          </cell>
          <cell r="G67">
            <v>0</v>
          </cell>
          <cell r="H67">
            <v>0</v>
          </cell>
          <cell r="I67">
            <v>0</v>
          </cell>
          <cell r="L67" t="str">
            <v>Husanov Elmir Qurban</v>
          </cell>
          <cell r="M67">
            <v>137</v>
          </cell>
          <cell r="N67">
            <v>373635.08000000007</v>
          </cell>
        </row>
        <row r="68">
          <cell r="B68" t="str">
            <v>Ibisov Samxal Cabrayil</v>
          </cell>
          <cell r="C68">
            <v>21</v>
          </cell>
          <cell r="D68">
            <v>54650</v>
          </cell>
          <cell r="G68">
            <v>0</v>
          </cell>
          <cell r="H68">
            <v>0</v>
          </cell>
          <cell r="I68">
            <v>0</v>
          </cell>
          <cell r="L68" t="str">
            <v>Huseyinov Anar Tahir</v>
          </cell>
          <cell r="M68">
            <v>135</v>
          </cell>
          <cell r="N68">
            <v>360120.98999999987</v>
          </cell>
        </row>
        <row r="69">
          <cell r="B69" t="str">
            <v>Ibrahimov Ismayil Matlab</v>
          </cell>
          <cell r="C69">
            <v>13</v>
          </cell>
          <cell r="D69">
            <v>35800</v>
          </cell>
          <cell r="G69">
            <v>0</v>
          </cell>
          <cell r="H69">
            <v>0</v>
          </cell>
          <cell r="I69">
            <v>0</v>
          </cell>
          <cell r="L69" t="str">
            <v>Huseynli Cavidan Yasar</v>
          </cell>
          <cell r="M69">
            <v>7</v>
          </cell>
          <cell r="N69">
            <v>45000</v>
          </cell>
        </row>
        <row r="70">
          <cell r="B70" t="str">
            <v>Ibrahimov Orxan Faxraddin</v>
          </cell>
          <cell r="C70">
            <v>7</v>
          </cell>
          <cell r="D70">
            <v>26300</v>
          </cell>
          <cell r="G70">
            <v>0</v>
          </cell>
          <cell r="L70" t="str">
            <v>Huseynov Azer Nizami</v>
          </cell>
          <cell r="M70">
            <v>187</v>
          </cell>
          <cell r="N70">
            <v>383348.08999999997</v>
          </cell>
        </row>
        <row r="71">
          <cell r="B71" t="str">
            <v>Ibrahimov Rovsan Azer</v>
          </cell>
          <cell r="C71">
            <v>4</v>
          </cell>
          <cell r="D71">
            <v>18500</v>
          </cell>
          <cell r="L71" t="str">
            <v>Huseynov Zaur Qazanfar</v>
          </cell>
          <cell r="M71">
            <v>115</v>
          </cell>
          <cell r="N71">
            <v>247384.4899999999</v>
          </cell>
        </row>
        <row r="72">
          <cell r="B72" t="str">
            <v>Isayev Ramin Ramiz</v>
          </cell>
          <cell r="C72">
            <v>4</v>
          </cell>
          <cell r="D72">
            <v>17500</v>
          </cell>
          <cell r="L72" t="str">
            <v>Ibadov Saxavat Sultan</v>
          </cell>
          <cell r="M72">
            <v>6</v>
          </cell>
          <cell r="N72">
            <v>6500</v>
          </cell>
        </row>
        <row r="73">
          <cell r="B73" t="str">
            <v>Ismayilov Zabibulla Sadulla</v>
          </cell>
          <cell r="C73">
            <v>9</v>
          </cell>
          <cell r="D73">
            <v>18800</v>
          </cell>
          <cell r="L73" t="str">
            <v>Ibisov Samxal Cabrayil</v>
          </cell>
          <cell r="M73">
            <v>189</v>
          </cell>
          <cell r="N73">
            <v>373640.5999999998</v>
          </cell>
        </row>
        <row r="74">
          <cell r="B74" t="str">
            <v>Karimov Emin Ziyafat</v>
          </cell>
          <cell r="C74">
            <v>7</v>
          </cell>
          <cell r="D74">
            <v>50000</v>
          </cell>
          <cell r="L74" t="str">
            <v>Ibrahimov Famil Farhad</v>
          </cell>
          <cell r="M74">
            <v>105</v>
          </cell>
          <cell r="N74">
            <v>385949.23999999993</v>
          </cell>
        </row>
        <row r="75">
          <cell r="B75" t="str">
            <v>Karimov Heydar Fariz</v>
          </cell>
          <cell r="C75">
            <v>7</v>
          </cell>
          <cell r="D75">
            <v>24700</v>
          </cell>
          <cell r="L75" t="str">
            <v>Ibrahimov Ismayil Matlab</v>
          </cell>
          <cell r="M75">
            <v>144</v>
          </cell>
          <cell r="N75">
            <v>263701.74000000005</v>
          </cell>
        </row>
        <row r="76">
          <cell r="B76" t="str">
            <v>Karimov Orxan Alik</v>
          </cell>
          <cell r="C76">
            <v>10</v>
          </cell>
          <cell r="D76">
            <v>17200</v>
          </cell>
          <cell r="L76" t="str">
            <v>Ibrahimov Orxan Faxraddin</v>
          </cell>
          <cell r="M76">
            <v>45</v>
          </cell>
          <cell r="N76">
            <v>78680.720000000016</v>
          </cell>
        </row>
        <row r="77">
          <cell r="B77" t="str">
            <v>Maharramov Sahin Camil</v>
          </cell>
          <cell r="C77">
            <v>15</v>
          </cell>
          <cell r="D77">
            <v>80000</v>
          </cell>
          <cell r="L77" t="str">
            <v>Ibrahimov Rovsan Azer</v>
          </cell>
          <cell r="M77">
            <v>39</v>
          </cell>
          <cell r="N77">
            <v>149096.69000000003</v>
          </cell>
        </row>
        <row r="78">
          <cell r="B78" t="str">
            <v>Mahmudlu Ayxan Yusif</v>
          </cell>
          <cell r="C78">
            <v>4</v>
          </cell>
          <cell r="D78">
            <v>10700</v>
          </cell>
          <cell r="L78" t="str">
            <v>Isayev Ramin Ramiz</v>
          </cell>
          <cell r="M78">
            <v>40</v>
          </cell>
          <cell r="N78">
            <v>116692.15000000001</v>
          </cell>
        </row>
        <row r="79">
          <cell r="B79" t="str">
            <v>Mammadov Adis Humbat</v>
          </cell>
          <cell r="C79">
            <v>9</v>
          </cell>
          <cell r="D79">
            <v>31800</v>
          </cell>
          <cell r="L79" t="str">
            <v>Ismayilov Zabibulla Sadulla</v>
          </cell>
          <cell r="M79">
            <v>16</v>
          </cell>
          <cell r="N79">
            <v>25335.350000000002</v>
          </cell>
        </row>
        <row r="80">
          <cell r="B80" t="str">
            <v>Mammadov Alyar Sabir</v>
          </cell>
          <cell r="C80">
            <v>5</v>
          </cell>
          <cell r="D80">
            <v>25500</v>
          </cell>
          <cell r="L80" t="str">
            <v>Karimov Emin Ziyafat</v>
          </cell>
          <cell r="M80">
            <v>31</v>
          </cell>
          <cell r="N80">
            <v>170441.81000000003</v>
          </cell>
        </row>
        <row r="81">
          <cell r="B81" t="str">
            <v>Mammadov Cavid Mohubbat</v>
          </cell>
          <cell r="C81">
            <v>17</v>
          </cell>
          <cell r="D81">
            <v>40700</v>
          </cell>
          <cell r="L81" t="str">
            <v>Karimov Heydar Fariz</v>
          </cell>
          <cell r="M81">
            <v>39</v>
          </cell>
          <cell r="N81">
            <v>90532.96</v>
          </cell>
        </row>
        <row r="82">
          <cell r="B82" t="str">
            <v>Mammadov Elman Mammadyar</v>
          </cell>
          <cell r="C82">
            <v>15</v>
          </cell>
          <cell r="D82">
            <v>43600</v>
          </cell>
          <cell r="L82" t="str">
            <v>Karimov Orxan Alik</v>
          </cell>
          <cell r="M82">
            <v>178</v>
          </cell>
          <cell r="N82">
            <v>471044.62</v>
          </cell>
        </row>
        <row r="83">
          <cell r="B83" t="str">
            <v>Mammadov Elsan Xansuvar</v>
          </cell>
          <cell r="C83">
            <v>9</v>
          </cell>
          <cell r="D83">
            <v>23100</v>
          </cell>
          <cell r="L83" t="str">
            <v>Karimov Ulvi Feyzullah</v>
          </cell>
          <cell r="M83">
            <v>99</v>
          </cell>
          <cell r="N83">
            <v>113556.84999999996</v>
          </cell>
        </row>
        <row r="84">
          <cell r="B84" t="str">
            <v>Mammadov Elvin Alim</v>
          </cell>
          <cell r="C84">
            <v>7</v>
          </cell>
          <cell r="D84">
            <v>72500</v>
          </cell>
          <cell r="L84" t="str">
            <v>Maharramov Sahin Camil</v>
          </cell>
          <cell r="M84">
            <v>78</v>
          </cell>
          <cell r="N84">
            <v>331508.68000000005</v>
          </cell>
        </row>
        <row r="85">
          <cell r="B85" t="str">
            <v>Mammadov Emin Sahib</v>
          </cell>
          <cell r="C85">
            <v>16</v>
          </cell>
          <cell r="D85">
            <v>134600</v>
          </cell>
          <cell r="L85" t="str">
            <v>Mahmudlu Ayxan Yusif</v>
          </cell>
          <cell r="M85">
            <v>33</v>
          </cell>
          <cell r="N85">
            <v>146064.47999999998</v>
          </cell>
        </row>
        <row r="86">
          <cell r="B86" t="str">
            <v>Mammadov Firuz Iman</v>
          </cell>
          <cell r="C86">
            <v>24</v>
          </cell>
          <cell r="D86">
            <v>81600</v>
          </cell>
          <cell r="L86" t="str">
            <v>Mammadov Adis Humbat</v>
          </cell>
          <cell r="M86">
            <v>106</v>
          </cell>
          <cell r="N86">
            <v>321632.08000000007</v>
          </cell>
        </row>
        <row r="87">
          <cell r="B87" t="str">
            <v>Mammadov Fuad Zahid</v>
          </cell>
          <cell r="C87">
            <v>11</v>
          </cell>
          <cell r="D87">
            <v>69500</v>
          </cell>
          <cell r="L87" t="str">
            <v>Mammadov Alyar Sabir</v>
          </cell>
          <cell r="M87">
            <v>36</v>
          </cell>
          <cell r="N87">
            <v>116506.46999999997</v>
          </cell>
        </row>
        <row r="88">
          <cell r="B88" t="str">
            <v>Mammadov Ramin Ismayil</v>
          </cell>
          <cell r="C88">
            <v>18</v>
          </cell>
          <cell r="D88">
            <v>50500</v>
          </cell>
          <cell r="L88" t="str">
            <v>Mammadov Cavid Mohubbat</v>
          </cell>
          <cell r="M88">
            <v>119</v>
          </cell>
          <cell r="N88">
            <v>277837.33000000007</v>
          </cell>
        </row>
        <row r="89">
          <cell r="B89" t="str">
            <v>Mammadov Turan Kamil</v>
          </cell>
          <cell r="C89">
            <v>11</v>
          </cell>
          <cell r="D89">
            <v>54500</v>
          </cell>
          <cell r="L89" t="str">
            <v>Mammadov Elman Mammadyar</v>
          </cell>
          <cell r="M89">
            <v>45</v>
          </cell>
          <cell r="N89">
            <v>108631.36</v>
          </cell>
        </row>
        <row r="90">
          <cell r="B90" t="str">
            <v>Mammadov Vuqar Allahverdi</v>
          </cell>
          <cell r="C90">
            <v>4</v>
          </cell>
          <cell r="D90">
            <v>30500</v>
          </cell>
          <cell r="L90" t="str">
            <v>Mammadov Elsan Xansuvar</v>
          </cell>
          <cell r="M90">
            <v>9</v>
          </cell>
          <cell r="N90">
            <v>23100</v>
          </cell>
        </row>
        <row r="91">
          <cell r="B91" t="str">
            <v>Mammadov Vusal Abid</v>
          </cell>
          <cell r="C91">
            <v>15</v>
          </cell>
          <cell r="D91">
            <v>36900</v>
          </cell>
          <cell r="L91" t="str">
            <v>Mammadov Elvin Alim</v>
          </cell>
          <cell r="M91">
            <v>70</v>
          </cell>
          <cell r="N91">
            <v>267598.67000000004</v>
          </cell>
        </row>
        <row r="92">
          <cell r="B92" t="str">
            <v>Mammadov Vusal Madad</v>
          </cell>
          <cell r="C92">
            <v>3</v>
          </cell>
          <cell r="D92">
            <v>4100</v>
          </cell>
          <cell r="L92" t="str">
            <v>Mammadov Emin Sahib</v>
          </cell>
          <cell r="M92">
            <v>99</v>
          </cell>
          <cell r="N92">
            <v>533867.31999999995</v>
          </cell>
        </row>
        <row r="93">
          <cell r="B93" t="str">
            <v>Mammadov Yasar Qurbat</v>
          </cell>
          <cell r="C93">
            <v>13</v>
          </cell>
          <cell r="D93">
            <v>90900</v>
          </cell>
          <cell r="L93" t="str">
            <v>Mammadov Firuz Iman</v>
          </cell>
          <cell r="M93">
            <v>213</v>
          </cell>
          <cell r="N93">
            <v>496392.4700000002</v>
          </cell>
        </row>
        <row r="94">
          <cell r="B94" t="str">
            <v>Mammadzade Orxan Famil</v>
          </cell>
          <cell r="C94">
            <v>15</v>
          </cell>
          <cell r="D94">
            <v>29000</v>
          </cell>
          <cell r="L94" t="str">
            <v>Mammadov Fuad Zahid</v>
          </cell>
          <cell r="M94">
            <v>74</v>
          </cell>
          <cell r="N94">
            <v>308921.30999999994</v>
          </cell>
        </row>
        <row r="95">
          <cell r="B95" t="str">
            <v>Manafov Rauf Zulfugar</v>
          </cell>
          <cell r="C95">
            <v>20</v>
          </cell>
          <cell r="D95">
            <v>38500</v>
          </cell>
          <cell r="L95" t="str">
            <v>Mammadov Ramin Ismayil</v>
          </cell>
          <cell r="M95">
            <v>226</v>
          </cell>
          <cell r="N95">
            <v>466170.29000000021</v>
          </cell>
        </row>
        <row r="96">
          <cell r="B96" t="str">
            <v>Mehdiyev Nicat Sarvar</v>
          </cell>
          <cell r="C96">
            <v>13</v>
          </cell>
          <cell r="D96">
            <v>64000</v>
          </cell>
          <cell r="L96" t="str">
            <v>Mammadov Turan Kamil</v>
          </cell>
          <cell r="M96">
            <v>44</v>
          </cell>
          <cell r="N96">
            <v>99739.88</v>
          </cell>
        </row>
        <row r="97">
          <cell r="B97" t="str">
            <v>Mehraliyev Ruslan Niyazi</v>
          </cell>
          <cell r="C97">
            <v>10</v>
          </cell>
          <cell r="D97">
            <v>64900</v>
          </cell>
          <cell r="L97" t="str">
            <v>Mammadov Vuqar Allahverdi</v>
          </cell>
          <cell r="M97">
            <v>4</v>
          </cell>
          <cell r="N97">
            <v>30500</v>
          </cell>
        </row>
        <row r="98">
          <cell r="B98" t="str">
            <v>Miriyev Adil Mirmohsum</v>
          </cell>
          <cell r="C98">
            <v>13</v>
          </cell>
          <cell r="D98">
            <v>51200</v>
          </cell>
          <cell r="L98" t="str">
            <v>Mammadov Vusal Abid</v>
          </cell>
          <cell r="M98">
            <v>150</v>
          </cell>
          <cell r="N98">
            <v>179842.13999999996</v>
          </cell>
        </row>
        <row r="99">
          <cell r="B99" t="str">
            <v>Mirzayev Zamiq Namik</v>
          </cell>
          <cell r="C99">
            <v>8</v>
          </cell>
          <cell r="D99">
            <v>12300</v>
          </cell>
          <cell r="L99" t="str">
            <v>Mammadov Vusal Madad</v>
          </cell>
          <cell r="M99">
            <v>3</v>
          </cell>
          <cell r="N99">
            <v>4100</v>
          </cell>
        </row>
        <row r="100">
          <cell r="B100" t="str">
            <v>Muradov Babek Yusif</v>
          </cell>
          <cell r="C100">
            <v>4</v>
          </cell>
          <cell r="D100">
            <v>22500</v>
          </cell>
          <cell r="L100" t="str">
            <v>Mammadov Yasar Qurbat</v>
          </cell>
          <cell r="M100">
            <v>119</v>
          </cell>
          <cell r="N100">
            <v>458858.79000000027</v>
          </cell>
        </row>
        <row r="101">
          <cell r="B101" t="str">
            <v>Musayev Azar Siyas</v>
          </cell>
          <cell r="C101">
            <v>11</v>
          </cell>
          <cell r="D101">
            <v>41000</v>
          </cell>
          <cell r="L101" t="str">
            <v>Mammadzade Orxan Famil</v>
          </cell>
          <cell r="M101">
            <v>119</v>
          </cell>
          <cell r="N101">
            <v>259271.17999999996</v>
          </cell>
        </row>
        <row r="102">
          <cell r="B102" t="str">
            <v>Musayev Musa Mahammad</v>
          </cell>
          <cell r="C102">
            <v>3</v>
          </cell>
          <cell r="D102">
            <v>20000</v>
          </cell>
          <cell r="L102" t="str">
            <v>Manafov Rauf Zulfugar</v>
          </cell>
          <cell r="M102">
            <v>205</v>
          </cell>
          <cell r="N102">
            <v>365036.71</v>
          </cell>
        </row>
        <row r="103">
          <cell r="B103" t="str">
            <v>Musayev Qalib Rauf</v>
          </cell>
          <cell r="C103">
            <v>11</v>
          </cell>
          <cell r="D103">
            <v>103500</v>
          </cell>
          <cell r="L103" t="str">
            <v>Mehdiyev Nicat Sarvar</v>
          </cell>
          <cell r="M103">
            <v>117</v>
          </cell>
          <cell r="N103">
            <v>489688.22000000003</v>
          </cell>
        </row>
        <row r="104">
          <cell r="B104" t="str">
            <v>Mustafayev Elnur Qasim</v>
          </cell>
          <cell r="C104">
            <v>10</v>
          </cell>
          <cell r="D104">
            <v>55550</v>
          </cell>
          <cell r="L104" t="str">
            <v>Mehraliyev Ruslan Niyazi</v>
          </cell>
          <cell r="M104">
            <v>36</v>
          </cell>
          <cell r="N104">
            <v>175042.06999999998</v>
          </cell>
        </row>
        <row r="105">
          <cell r="B105" t="str">
            <v>Mustafayev Rovsan Mehrali</v>
          </cell>
          <cell r="C105">
            <v>21</v>
          </cell>
          <cell r="D105">
            <v>43000</v>
          </cell>
          <cell r="L105" t="str">
            <v>Mehtiyev Nizami Telman</v>
          </cell>
          <cell r="M105">
            <v>1</v>
          </cell>
          <cell r="N105">
            <v>373.59</v>
          </cell>
        </row>
        <row r="106">
          <cell r="B106" t="str">
            <v>Mustafayev Sanan Cahangir</v>
          </cell>
          <cell r="C106">
            <v>14</v>
          </cell>
          <cell r="D106">
            <v>81300</v>
          </cell>
          <cell r="L106" t="str">
            <v>Miriyev Adil Mirmohsum</v>
          </cell>
          <cell r="M106">
            <v>103</v>
          </cell>
          <cell r="N106">
            <v>397488.98999999993</v>
          </cell>
        </row>
        <row r="107">
          <cell r="B107" t="str">
            <v>Nabiyev Taleh Camaleddin</v>
          </cell>
          <cell r="C107">
            <v>7</v>
          </cell>
          <cell r="D107">
            <v>25200</v>
          </cell>
          <cell r="L107" t="str">
            <v>Mirzayev Zamiq Namik</v>
          </cell>
          <cell r="M107">
            <v>49</v>
          </cell>
          <cell r="N107">
            <v>90095.110000000015</v>
          </cell>
        </row>
        <row r="108">
          <cell r="B108" t="str">
            <v>Nacafli Anar Hidayat</v>
          </cell>
          <cell r="C108">
            <v>14</v>
          </cell>
          <cell r="D108">
            <v>42200</v>
          </cell>
          <cell r="L108" t="str">
            <v>Muradov Babek Yusif</v>
          </cell>
          <cell r="M108">
            <v>6</v>
          </cell>
          <cell r="N108">
            <v>27334.06</v>
          </cell>
        </row>
        <row r="109">
          <cell r="B109" t="str">
            <v>Nacafov Eldaniz Kamil</v>
          </cell>
          <cell r="C109">
            <v>10</v>
          </cell>
          <cell r="D109">
            <v>44100</v>
          </cell>
          <cell r="L109" t="str">
            <v>Musayev Azar Siyas</v>
          </cell>
          <cell r="M109">
            <v>23</v>
          </cell>
          <cell r="N109">
            <v>60539.5</v>
          </cell>
        </row>
        <row r="110">
          <cell r="B110" t="str">
            <v>Nagiyev Elnur Alaskar</v>
          </cell>
          <cell r="C110">
            <v>16</v>
          </cell>
          <cell r="D110">
            <v>40300</v>
          </cell>
          <cell r="L110" t="str">
            <v>Musayev Musa Mahammad</v>
          </cell>
          <cell r="M110">
            <v>9</v>
          </cell>
          <cell r="N110">
            <v>47849.120000000003</v>
          </cell>
        </row>
        <row r="111">
          <cell r="B111" t="str">
            <v>Nasirli Elmin Elcin</v>
          </cell>
          <cell r="C111">
            <v>2</v>
          </cell>
          <cell r="D111">
            <v>3000</v>
          </cell>
          <cell r="L111" t="str">
            <v>Musayev Qalib Rauf</v>
          </cell>
          <cell r="M111">
            <v>142</v>
          </cell>
          <cell r="N111">
            <v>777819.15000000014</v>
          </cell>
        </row>
        <row r="112">
          <cell r="B112" t="str">
            <v>Nasirzade Saleh Mirtagi</v>
          </cell>
          <cell r="C112">
            <v>11</v>
          </cell>
          <cell r="D112">
            <v>58500</v>
          </cell>
          <cell r="L112" t="str">
            <v>Mustafayev Elnur Qasim</v>
          </cell>
          <cell r="M112">
            <v>64</v>
          </cell>
          <cell r="N112">
            <v>243755.46</v>
          </cell>
        </row>
        <row r="113">
          <cell r="B113" t="str">
            <v>Nazarov Ramin Mansur</v>
          </cell>
          <cell r="C113">
            <v>9</v>
          </cell>
          <cell r="D113">
            <v>34100</v>
          </cell>
          <cell r="L113" t="str">
            <v>Mustafayev Rovsan Mehrali</v>
          </cell>
          <cell r="M113">
            <v>133</v>
          </cell>
          <cell r="N113">
            <v>226504.38000000003</v>
          </cell>
        </row>
        <row r="114">
          <cell r="B114" t="str">
            <v>Nazirov Elshan Qiyasaddin</v>
          </cell>
          <cell r="C114">
            <v>28</v>
          </cell>
          <cell r="D114">
            <v>107500</v>
          </cell>
          <cell r="L114" t="str">
            <v>Mustafayev Sanan Cahangir</v>
          </cell>
          <cell r="M114">
            <v>154</v>
          </cell>
          <cell r="N114">
            <v>428000.66</v>
          </cell>
        </row>
        <row r="115">
          <cell r="B115" t="str">
            <v>Nehmatov Ahad Adalat</v>
          </cell>
          <cell r="C115">
            <v>12</v>
          </cell>
          <cell r="D115">
            <v>22900</v>
          </cell>
          <cell r="L115" t="str">
            <v>Nabiyev Taleh Camaleddin</v>
          </cell>
          <cell r="M115">
            <v>119</v>
          </cell>
          <cell r="N115">
            <v>292207.23</v>
          </cell>
        </row>
        <row r="116">
          <cell r="B116" t="str">
            <v>Niftaliyev Babak Gulaga</v>
          </cell>
          <cell r="C116">
            <v>15</v>
          </cell>
          <cell r="D116">
            <v>19800</v>
          </cell>
          <cell r="L116" t="str">
            <v>Nacafli Anar Hidayat</v>
          </cell>
          <cell r="M116">
            <v>137</v>
          </cell>
          <cell r="N116">
            <v>298579.59000000008</v>
          </cell>
        </row>
        <row r="117">
          <cell r="B117" t="str">
            <v>Niyazi Sanan Mubariz</v>
          </cell>
          <cell r="C117">
            <v>9</v>
          </cell>
          <cell r="D117">
            <v>26550</v>
          </cell>
          <cell r="L117" t="str">
            <v>Nacafov Eldaniz Kamil</v>
          </cell>
          <cell r="M117">
            <v>38</v>
          </cell>
          <cell r="N117">
            <v>103779.43000000001</v>
          </cell>
        </row>
        <row r="118">
          <cell r="B118" t="str">
            <v>Novruzov Cafar Zafar</v>
          </cell>
          <cell r="C118">
            <v>13</v>
          </cell>
          <cell r="D118">
            <v>96000</v>
          </cell>
          <cell r="L118" t="str">
            <v>Nacafov Vuqar Alizada</v>
          </cell>
          <cell r="M118">
            <v>95</v>
          </cell>
          <cell r="N118">
            <v>439967.17000000022</v>
          </cell>
        </row>
        <row r="119">
          <cell r="B119" t="str">
            <v>Nuriyev Ilqar Alovsat</v>
          </cell>
          <cell r="C119">
            <v>7</v>
          </cell>
          <cell r="D119">
            <v>36400</v>
          </cell>
          <cell r="L119" t="str">
            <v>Nagiyev Elnur Alaskar</v>
          </cell>
          <cell r="M119">
            <v>118</v>
          </cell>
          <cell r="N119">
            <v>212554.27</v>
          </cell>
        </row>
        <row r="120">
          <cell r="B120" t="str">
            <v>Nurullayev Kamran Zumraddin</v>
          </cell>
          <cell r="C120">
            <v>11</v>
          </cell>
          <cell r="D120">
            <v>14600</v>
          </cell>
          <cell r="L120" t="str">
            <v>Nasirli Elmin Elcin</v>
          </cell>
          <cell r="M120">
            <v>2</v>
          </cell>
          <cell r="N120">
            <v>3000</v>
          </cell>
        </row>
        <row r="121">
          <cell r="B121" t="str">
            <v>Nuruzada Alipasa Mastali</v>
          </cell>
          <cell r="C121">
            <v>20</v>
          </cell>
          <cell r="D121">
            <v>84700</v>
          </cell>
          <cell r="L121" t="str">
            <v>Nasirzade Saleh Mirtagi</v>
          </cell>
          <cell r="M121">
            <v>151</v>
          </cell>
          <cell r="N121">
            <v>344029.02000000014</v>
          </cell>
        </row>
        <row r="122">
          <cell r="B122" t="str">
            <v>Orucov Elnur Qazanfar</v>
          </cell>
          <cell r="C122">
            <v>22</v>
          </cell>
          <cell r="D122">
            <v>54800</v>
          </cell>
          <cell r="L122" t="str">
            <v>Nazarov Ramin Mansur</v>
          </cell>
          <cell r="M122">
            <v>28</v>
          </cell>
          <cell r="N122">
            <v>87035.54</v>
          </cell>
        </row>
        <row r="123">
          <cell r="B123" t="str">
            <v>Qadirli Qnyaz Niyaz</v>
          </cell>
          <cell r="C123">
            <v>7</v>
          </cell>
          <cell r="D123">
            <v>18800</v>
          </cell>
          <cell r="L123" t="str">
            <v>Nazirov Elshan Qiyasaddin</v>
          </cell>
          <cell r="M123">
            <v>187</v>
          </cell>
          <cell r="N123">
            <v>316690.39999999997</v>
          </cell>
        </row>
        <row r="124">
          <cell r="B124" t="str">
            <v>Qadirov Orxan Afqan</v>
          </cell>
          <cell r="C124">
            <v>13</v>
          </cell>
          <cell r="D124">
            <v>28700</v>
          </cell>
          <cell r="L124" t="str">
            <v>Nehmatov Ahad Adalat</v>
          </cell>
          <cell r="M124">
            <v>90</v>
          </cell>
          <cell r="N124">
            <v>151126.85999999993</v>
          </cell>
        </row>
        <row r="125">
          <cell r="B125" t="str">
            <v>Qaffarov Elxan Etiqat</v>
          </cell>
          <cell r="C125">
            <v>11</v>
          </cell>
          <cell r="D125">
            <v>36300</v>
          </cell>
          <cell r="L125" t="str">
            <v>Niftaliyev Babak Gulaga</v>
          </cell>
          <cell r="M125">
            <v>63</v>
          </cell>
          <cell r="N125">
            <v>122840.41999999997</v>
          </cell>
        </row>
        <row r="126">
          <cell r="B126" t="str">
            <v>Qaniyev Sahin Nazim</v>
          </cell>
          <cell r="C126">
            <v>11</v>
          </cell>
          <cell r="D126">
            <v>29900</v>
          </cell>
          <cell r="L126" t="str">
            <v>Niyazi Sanan Mubariz</v>
          </cell>
          <cell r="M126">
            <v>38</v>
          </cell>
          <cell r="N126">
            <v>68038.790000000008</v>
          </cell>
        </row>
        <row r="127">
          <cell r="B127" t="str">
            <v>Qarayev Elsan Elsad</v>
          </cell>
          <cell r="C127">
            <v>4</v>
          </cell>
          <cell r="D127">
            <v>29500</v>
          </cell>
          <cell r="L127" t="str">
            <v>Novruzov Cafar Zafar</v>
          </cell>
          <cell r="M127">
            <v>22</v>
          </cell>
          <cell r="N127">
            <v>148281.97</v>
          </cell>
        </row>
        <row r="128">
          <cell r="B128" t="str">
            <v>Qarayev Kanan Mirza</v>
          </cell>
          <cell r="C128">
            <v>12</v>
          </cell>
          <cell r="D128">
            <v>37000</v>
          </cell>
          <cell r="L128" t="str">
            <v>Nuriyev Ilqar Alovsat</v>
          </cell>
          <cell r="M128">
            <v>9</v>
          </cell>
          <cell r="N128">
            <v>68569.52</v>
          </cell>
        </row>
        <row r="129">
          <cell r="B129" t="str">
            <v>Qarayev Ramil Boyukaga</v>
          </cell>
          <cell r="C129">
            <v>11</v>
          </cell>
          <cell r="D129">
            <v>51400</v>
          </cell>
          <cell r="L129" t="str">
            <v>Nurullayev Kamran Zumraddin</v>
          </cell>
          <cell r="M129">
            <v>29</v>
          </cell>
          <cell r="N129">
            <v>33885.219999999994</v>
          </cell>
        </row>
        <row r="130">
          <cell r="B130" t="str">
            <v>Qarayev Taryel Qara</v>
          </cell>
          <cell r="C130">
            <v>10</v>
          </cell>
          <cell r="D130">
            <v>46500</v>
          </cell>
          <cell r="L130" t="str">
            <v>Nuruzada Alipasa Mastali</v>
          </cell>
          <cell r="M130">
            <v>135</v>
          </cell>
          <cell r="N130">
            <v>452533.95000000007</v>
          </cell>
        </row>
        <row r="131">
          <cell r="B131" t="str">
            <v>Qasimov Cavid Eldar</v>
          </cell>
          <cell r="C131">
            <v>4</v>
          </cell>
          <cell r="D131">
            <v>11200</v>
          </cell>
          <cell r="L131" t="str">
            <v>Orucov Elnur Qazanfar</v>
          </cell>
          <cell r="M131">
            <v>257</v>
          </cell>
          <cell r="N131">
            <v>316607.53000000009</v>
          </cell>
        </row>
        <row r="132">
          <cell r="B132" t="str">
            <v>Qasimov Fuad Tahir</v>
          </cell>
          <cell r="C132">
            <v>15</v>
          </cell>
          <cell r="D132">
            <v>101600</v>
          </cell>
          <cell r="L132" t="str">
            <v>Qadirli Qnyaz Niyaz</v>
          </cell>
          <cell r="M132">
            <v>25</v>
          </cell>
          <cell r="N132">
            <v>45246.44000000001</v>
          </cell>
        </row>
        <row r="133">
          <cell r="B133" t="str">
            <v>Qasimov Tural Rasid</v>
          </cell>
          <cell r="C133">
            <v>15</v>
          </cell>
          <cell r="D133">
            <v>47300</v>
          </cell>
          <cell r="L133" t="str">
            <v>Qadirov Orxan Afqan</v>
          </cell>
          <cell r="M133">
            <v>111</v>
          </cell>
          <cell r="N133">
            <v>202483.24999999994</v>
          </cell>
        </row>
        <row r="134">
          <cell r="B134" t="str">
            <v>Qasimov Zahir Movsum</v>
          </cell>
          <cell r="C134">
            <v>3</v>
          </cell>
          <cell r="D134">
            <v>14500</v>
          </cell>
          <cell r="L134" t="str">
            <v>Qaffarov Elxan Etiqat</v>
          </cell>
          <cell r="M134">
            <v>119</v>
          </cell>
          <cell r="N134">
            <v>277756.33000000007</v>
          </cell>
        </row>
        <row r="135">
          <cell r="B135" t="str">
            <v>Qocayev Asif Tofiq</v>
          </cell>
          <cell r="C135">
            <v>6</v>
          </cell>
          <cell r="D135">
            <v>117000</v>
          </cell>
          <cell r="L135" t="str">
            <v>Qaniyev Sahin Nazim</v>
          </cell>
          <cell r="M135">
            <v>80</v>
          </cell>
          <cell r="N135">
            <v>241773.26999999996</v>
          </cell>
        </row>
        <row r="136">
          <cell r="B136" t="str">
            <v>Quliyev Tural Aliyar</v>
          </cell>
          <cell r="C136">
            <v>8</v>
          </cell>
          <cell r="D136">
            <v>28700</v>
          </cell>
          <cell r="L136" t="str">
            <v>Qarayev Elsan Elsad</v>
          </cell>
          <cell r="M136">
            <v>48</v>
          </cell>
          <cell r="N136">
            <v>254076.35</v>
          </cell>
        </row>
        <row r="137">
          <cell r="B137" t="str">
            <v>Quliyev Ziyad Ramil</v>
          </cell>
          <cell r="C137">
            <v>9</v>
          </cell>
          <cell r="D137">
            <v>138500</v>
          </cell>
          <cell r="L137" t="str">
            <v>Qarayev Kanan Mirza</v>
          </cell>
          <cell r="M137">
            <v>100</v>
          </cell>
          <cell r="N137">
            <v>183949.36</v>
          </cell>
        </row>
        <row r="138">
          <cell r="B138" t="str">
            <v>Qurbanov Elsan Alakbar</v>
          </cell>
          <cell r="C138">
            <v>7</v>
          </cell>
          <cell r="D138">
            <v>21200</v>
          </cell>
          <cell r="L138" t="str">
            <v>Qarayev Ramil Boyukaga</v>
          </cell>
          <cell r="M138">
            <v>63</v>
          </cell>
          <cell r="N138">
            <v>264200.96000000002</v>
          </cell>
        </row>
        <row r="139">
          <cell r="B139" t="str">
            <v>Qurbanov Emil Vaqif</v>
          </cell>
          <cell r="C139">
            <v>8</v>
          </cell>
          <cell r="D139">
            <v>19500</v>
          </cell>
          <cell r="L139" t="str">
            <v>Qarayev Taryel Qara</v>
          </cell>
          <cell r="M139">
            <v>110</v>
          </cell>
          <cell r="N139">
            <v>285249.60000000009</v>
          </cell>
        </row>
        <row r="140">
          <cell r="B140" t="str">
            <v>Rahmanli Ramin Nuraga</v>
          </cell>
          <cell r="C140">
            <v>34</v>
          </cell>
          <cell r="D140">
            <v>55550</v>
          </cell>
          <cell r="L140" t="str">
            <v>Qasimov Cavid Eldar</v>
          </cell>
          <cell r="M140">
            <v>24</v>
          </cell>
          <cell r="N140">
            <v>46818.48</v>
          </cell>
        </row>
        <row r="141">
          <cell r="B141" t="str">
            <v>Ramazanov Fariz Rafiq</v>
          </cell>
          <cell r="C141">
            <v>8</v>
          </cell>
          <cell r="D141">
            <v>21100</v>
          </cell>
          <cell r="L141" t="str">
            <v>Qasimov Elcin Sahin</v>
          </cell>
          <cell r="M141">
            <v>220</v>
          </cell>
          <cell r="N141">
            <v>400385.38000000012</v>
          </cell>
        </row>
        <row r="142">
          <cell r="B142" t="str">
            <v>Rasidov Hikmat M.</v>
          </cell>
          <cell r="C142">
            <v>1</v>
          </cell>
          <cell r="D142">
            <v>1500</v>
          </cell>
          <cell r="L142" t="str">
            <v>Qasimov Emin Muxtar</v>
          </cell>
          <cell r="M142">
            <v>10</v>
          </cell>
          <cell r="N142">
            <v>9356.369999999999</v>
          </cell>
        </row>
        <row r="143">
          <cell r="B143" t="str">
            <v>Rustamov Abulfaz Mammadali</v>
          </cell>
          <cell r="C143">
            <v>13</v>
          </cell>
          <cell r="D143">
            <v>23420</v>
          </cell>
          <cell r="L143" t="str">
            <v>Qasimov Fuad Tahir</v>
          </cell>
          <cell r="M143">
            <v>119</v>
          </cell>
          <cell r="N143">
            <v>223652.08000000002</v>
          </cell>
        </row>
        <row r="144">
          <cell r="B144" t="str">
            <v>Rustamov Asiman Habib</v>
          </cell>
          <cell r="C144">
            <v>22</v>
          </cell>
          <cell r="D144">
            <v>82000</v>
          </cell>
          <cell r="L144" t="str">
            <v>Qasimov Tural Rasid</v>
          </cell>
          <cell r="M144">
            <v>143</v>
          </cell>
          <cell r="N144">
            <v>296408.88000000012</v>
          </cell>
        </row>
        <row r="145">
          <cell r="B145" t="str">
            <v>Rustamov Qismet Elman</v>
          </cell>
          <cell r="C145">
            <v>6</v>
          </cell>
          <cell r="D145">
            <v>53600</v>
          </cell>
          <cell r="L145" t="str">
            <v>Qasimov Zahir Movsum</v>
          </cell>
          <cell r="M145">
            <v>47</v>
          </cell>
          <cell r="N145">
            <v>152622.22000000003</v>
          </cell>
        </row>
        <row r="146">
          <cell r="B146" t="str">
            <v>Rustamzada Rufat Muqabil</v>
          </cell>
          <cell r="C146">
            <v>5</v>
          </cell>
          <cell r="D146">
            <v>16700</v>
          </cell>
          <cell r="L146" t="str">
            <v>Qocayev Asif Tofiq</v>
          </cell>
          <cell r="M146">
            <v>6</v>
          </cell>
          <cell r="N146">
            <v>117000</v>
          </cell>
        </row>
        <row r="147">
          <cell r="B147" t="str">
            <v>Rzayev Tural Haqverdi</v>
          </cell>
          <cell r="C147">
            <v>5</v>
          </cell>
          <cell r="D147">
            <v>7900</v>
          </cell>
          <cell r="L147" t="str">
            <v>Quliyev Tural Aliyar</v>
          </cell>
          <cell r="M147">
            <v>36</v>
          </cell>
          <cell r="N147">
            <v>101170.02000000002</v>
          </cell>
        </row>
        <row r="148">
          <cell r="B148" t="str">
            <v>Sadiqov Afqan Bayram</v>
          </cell>
          <cell r="C148">
            <v>27</v>
          </cell>
          <cell r="D148">
            <v>74500</v>
          </cell>
          <cell r="L148" t="str">
            <v>Quliyev Ziyad Ramil</v>
          </cell>
          <cell r="M148">
            <v>67</v>
          </cell>
          <cell r="N148">
            <v>502713.31000000006</v>
          </cell>
        </row>
        <row r="149">
          <cell r="B149" t="str">
            <v>Sadiqov Ramiz Rasim</v>
          </cell>
          <cell r="C149">
            <v>9</v>
          </cell>
          <cell r="D149">
            <v>48200</v>
          </cell>
          <cell r="L149" t="str">
            <v>Qurbanov Elsan Alakbar</v>
          </cell>
          <cell r="M149">
            <v>42</v>
          </cell>
          <cell r="N149">
            <v>139350.48000000004</v>
          </cell>
        </row>
        <row r="150">
          <cell r="B150" t="str">
            <v>Safaraliyev Samir Kamil</v>
          </cell>
          <cell r="C150">
            <v>9</v>
          </cell>
          <cell r="D150">
            <v>51300</v>
          </cell>
          <cell r="L150" t="str">
            <v>Qurbanov Emil Vaqif</v>
          </cell>
          <cell r="M150">
            <v>46</v>
          </cell>
          <cell r="N150">
            <v>125877.76000000001</v>
          </cell>
        </row>
        <row r="151">
          <cell r="B151" t="str">
            <v>Safarli Ilkin Nusrat</v>
          </cell>
          <cell r="C151">
            <v>7</v>
          </cell>
          <cell r="D151">
            <v>43000</v>
          </cell>
          <cell r="L151" t="str">
            <v>Rahmanli Ramin Nuraga</v>
          </cell>
          <cell r="M151">
            <v>143</v>
          </cell>
          <cell r="N151">
            <v>201385.97000000003</v>
          </cell>
        </row>
        <row r="152">
          <cell r="B152" t="str">
            <v>Safarov Kamil Aladdin</v>
          </cell>
          <cell r="C152">
            <v>10</v>
          </cell>
          <cell r="D152">
            <v>123200</v>
          </cell>
          <cell r="L152" t="str">
            <v>Ramazanov Fariz Rafiq</v>
          </cell>
          <cell r="M152">
            <v>140</v>
          </cell>
          <cell r="N152">
            <v>254918.25</v>
          </cell>
        </row>
        <row r="153">
          <cell r="B153" t="str">
            <v>Safarov Zahid Samil</v>
          </cell>
          <cell r="C153">
            <v>9</v>
          </cell>
          <cell r="D153">
            <v>20300</v>
          </cell>
          <cell r="L153" t="str">
            <v>Rasidov Hikmat M.</v>
          </cell>
          <cell r="M153">
            <v>106</v>
          </cell>
          <cell r="N153">
            <v>178391.49</v>
          </cell>
        </row>
        <row r="154">
          <cell r="B154" t="str">
            <v>Sagiyev Baladdas Sagi</v>
          </cell>
          <cell r="C154">
            <v>6</v>
          </cell>
          <cell r="D154">
            <v>32000</v>
          </cell>
          <cell r="L154" t="str">
            <v>Rustamov Abulfaz Mammadali</v>
          </cell>
          <cell r="M154">
            <v>173</v>
          </cell>
          <cell r="N154">
            <v>449180.17000000039</v>
          </cell>
        </row>
        <row r="155">
          <cell r="B155" t="str">
            <v>Sahmirzayev Eldaniz Mustafa</v>
          </cell>
          <cell r="C155">
            <v>8</v>
          </cell>
          <cell r="D155">
            <v>13300</v>
          </cell>
          <cell r="L155" t="str">
            <v>Rustamov Asiman Habib</v>
          </cell>
          <cell r="M155">
            <v>153</v>
          </cell>
          <cell r="N155">
            <v>412656.15000000008</v>
          </cell>
        </row>
        <row r="156">
          <cell r="B156" t="str">
            <v>Siracov Musfiq Aydin</v>
          </cell>
          <cell r="C156">
            <v>10</v>
          </cell>
          <cell r="D156">
            <v>72000</v>
          </cell>
          <cell r="L156" t="str">
            <v>Rustamov Qismet Elman</v>
          </cell>
          <cell r="M156">
            <v>44</v>
          </cell>
          <cell r="N156">
            <v>218310.79999999996</v>
          </cell>
        </row>
        <row r="157">
          <cell r="B157" t="str">
            <v>Sixkarimov Samir Tofiq</v>
          </cell>
          <cell r="C157">
            <v>6</v>
          </cell>
          <cell r="D157">
            <v>49000</v>
          </cell>
          <cell r="L157" t="str">
            <v>Rustamzada Rufat Muqabil</v>
          </cell>
          <cell r="M157">
            <v>25</v>
          </cell>
          <cell r="N157">
            <v>72000.139999999985</v>
          </cell>
        </row>
        <row r="158">
          <cell r="B158" t="str">
            <v>Tagiyev Atamali Ibrahim</v>
          </cell>
          <cell r="C158">
            <v>24</v>
          </cell>
          <cell r="D158">
            <v>72400</v>
          </cell>
          <cell r="L158" t="str">
            <v>Rzayev Tural Haqverdi</v>
          </cell>
          <cell r="M158">
            <v>63</v>
          </cell>
          <cell r="N158">
            <v>118677.28000000006</v>
          </cell>
        </row>
        <row r="159">
          <cell r="B159" t="str">
            <v>Tural Raqif oglu</v>
          </cell>
          <cell r="C159">
            <v>10</v>
          </cell>
          <cell r="D159">
            <v>23200</v>
          </cell>
          <cell r="L159" t="str">
            <v>Sadiqov Afqan Bayram</v>
          </cell>
          <cell r="M159">
            <v>189</v>
          </cell>
          <cell r="N159">
            <v>380373.0999999998</v>
          </cell>
        </row>
        <row r="160">
          <cell r="B160" t="str">
            <v>Valiyev Cavid Xalid</v>
          </cell>
          <cell r="C160">
            <v>7</v>
          </cell>
          <cell r="D160">
            <v>29300</v>
          </cell>
          <cell r="L160" t="str">
            <v>Sadiqov Ramiz Rasim</v>
          </cell>
          <cell r="M160">
            <v>105</v>
          </cell>
          <cell r="N160">
            <v>429734.75000000023</v>
          </cell>
        </row>
        <row r="161">
          <cell r="B161" t="str">
            <v>Valiyev Elsan Novruz</v>
          </cell>
          <cell r="C161">
            <v>19</v>
          </cell>
          <cell r="D161">
            <v>35550</v>
          </cell>
          <cell r="L161" t="str">
            <v>Safaraliyev Samir Kamil</v>
          </cell>
          <cell r="M161">
            <v>18</v>
          </cell>
          <cell r="N161">
            <v>86488.51</v>
          </cell>
        </row>
        <row r="162">
          <cell r="B162" t="str">
            <v>Valizade Sahriyar Oktay</v>
          </cell>
          <cell r="C162">
            <v>15</v>
          </cell>
          <cell r="D162">
            <v>116500</v>
          </cell>
          <cell r="L162" t="str">
            <v>Safarli Ilkin Nusrat</v>
          </cell>
          <cell r="M162">
            <v>12</v>
          </cell>
          <cell r="N162">
            <v>48763.45</v>
          </cell>
        </row>
        <row r="163">
          <cell r="B163" t="str">
            <v>Xalafov Abdulla Mirzali</v>
          </cell>
          <cell r="C163">
            <v>6</v>
          </cell>
          <cell r="D163">
            <v>15600</v>
          </cell>
          <cell r="L163" t="str">
            <v>Safarov Kamil Aladdin</v>
          </cell>
          <cell r="M163">
            <v>118</v>
          </cell>
          <cell r="N163">
            <v>601010.61000000022</v>
          </cell>
        </row>
        <row r="164">
          <cell r="B164" t="str">
            <v>Xalilova Aida Sahverdi</v>
          </cell>
          <cell r="C164">
            <v>10</v>
          </cell>
          <cell r="D164">
            <v>60500</v>
          </cell>
          <cell r="L164" t="str">
            <v>Safarov Zahid Samil</v>
          </cell>
          <cell r="M164">
            <v>84</v>
          </cell>
          <cell r="N164">
            <v>193258.40000000002</v>
          </cell>
        </row>
        <row r="165">
          <cell r="B165" t="str">
            <v>Xanalizade Mehman Behman</v>
          </cell>
          <cell r="C165">
            <v>9</v>
          </cell>
          <cell r="D165">
            <v>20400</v>
          </cell>
          <cell r="L165" t="str">
            <v>Sagiyev Baladdas Sagi</v>
          </cell>
          <cell r="M165">
            <v>40</v>
          </cell>
          <cell r="N165">
            <v>131285.84</v>
          </cell>
        </row>
        <row r="166">
          <cell r="B166" t="str">
            <v>Yarov Vusal Alamdar</v>
          </cell>
          <cell r="C166">
            <v>12</v>
          </cell>
          <cell r="D166">
            <v>20600</v>
          </cell>
          <cell r="L166" t="str">
            <v>Sahmirzayev Eldaniz Mustafa</v>
          </cell>
          <cell r="M166">
            <v>16</v>
          </cell>
          <cell r="N166">
            <v>25221.16</v>
          </cell>
        </row>
        <row r="167">
          <cell r="B167" t="str">
            <v>Yusifli Eyvaz Eyvaz</v>
          </cell>
          <cell r="C167">
            <v>9</v>
          </cell>
          <cell r="D167">
            <v>44000</v>
          </cell>
          <cell r="L167" t="str">
            <v>Siracov Musfiq Aydin</v>
          </cell>
          <cell r="M167">
            <v>11</v>
          </cell>
          <cell r="N167">
            <v>72822.5</v>
          </cell>
        </row>
        <row r="168">
          <cell r="B168" t="str">
            <v>Yusifov Taliman Ibrahim</v>
          </cell>
          <cell r="C168">
            <v>16</v>
          </cell>
          <cell r="D168">
            <v>115900</v>
          </cell>
          <cell r="L168" t="str">
            <v>Sixkarimov Samir Tofiq</v>
          </cell>
          <cell r="M168">
            <v>8</v>
          </cell>
          <cell r="N168">
            <v>50927</v>
          </cell>
        </row>
        <row r="169">
          <cell r="B169" t="str">
            <v>Yusifov Tarlan Vasif</v>
          </cell>
          <cell r="C169">
            <v>12</v>
          </cell>
          <cell r="D169">
            <v>40800</v>
          </cell>
          <cell r="L169" t="str">
            <v>Tagiyev Atamali Ibrahim</v>
          </cell>
          <cell r="M169">
            <v>47</v>
          </cell>
          <cell r="N169">
            <v>139186.62</v>
          </cell>
        </row>
        <row r="170">
          <cell r="B170" t="str">
            <v>Yusifzada Orxan Ilqar</v>
          </cell>
          <cell r="C170">
            <v>12</v>
          </cell>
          <cell r="D170">
            <v>59700</v>
          </cell>
          <cell r="L170" t="str">
            <v>Tural Raqif oglu</v>
          </cell>
          <cell r="M170">
            <v>34</v>
          </cell>
          <cell r="N170">
            <v>70740.800000000003</v>
          </cell>
        </row>
        <row r="171">
          <cell r="B171" t="str">
            <v>Zeynalov Emil Hasanqulu</v>
          </cell>
          <cell r="C171">
            <v>8</v>
          </cell>
          <cell r="D171">
            <v>48000</v>
          </cell>
          <cell r="L171" t="str">
            <v>Valiyev Cavid Xalid</v>
          </cell>
          <cell r="M171">
            <v>14</v>
          </cell>
          <cell r="N171">
            <v>57205.919999999998</v>
          </cell>
        </row>
        <row r="172">
          <cell r="B172" t="str">
            <v>Zeynalov Emil Huseyn</v>
          </cell>
          <cell r="C172">
            <v>8</v>
          </cell>
          <cell r="D172">
            <v>24000</v>
          </cell>
          <cell r="L172" t="str">
            <v>Valiyev Elsan Novruz</v>
          </cell>
          <cell r="M172">
            <v>117</v>
          </cell>
          <cell r="N172">
            <v>167653.54</v>
          </cell>
        </row>
        <row r="173">
          <cell r="B173" t="str">
            <v>Zulfuqarov Samil Qarib</v>
          </cell>
          <cell r="C173">
            <v>12</v>
          </cell>
          <cell r="D173">
            <v>42400</v>
          </cell>
          <cell r="L173" t="str">
            <v>Valizade Sahriyar Oktay</v>
          </cell>
          <cell r="M173">
            <v>194</v>
          </cell>
          <cell r="N173">
            <v>729491.73999999953</v>
          </cell>
        </row>
        <row r="174">
          <cell r="B174">
            <v>0</v>
          </cell>
          <cell r="C174">
            <v>0</v>
          </cell>
          <cell r="D174">
            <v>0</v>
          </cell>
          <cell r="L174" t="str">
            <v>Xalafov Abdulla Mirzali</v>
          </cell>
          <cell r="M174">
            <v>13</v>
          </cell>
          <cell r="N174">
            <v>27682.81</v>
          </cell>
        </row>
        <row r="175">
          <cell r="B175">
            <v>0</v>
          </cell>
          <cell r="C175">
            <v>0</v>
          </cell>
          <cell r="D175">
            <v>0</v>
          </cell>
          <cell r="L175" t="str">
            <v>Xalilova Aida Sahverdi</v>
          </cell>
          <cell r="M175">
            <v>71</v>
          </cell>
          <cell r="N175">
            <v>261269.11299999984</v>
          </cell>
        </row>
        <row r="176">
          <cell r="B176">
            <v>0</v>
          </cell>
          <cell r="C176">
            <v>0</v>
          </cell>
          <cell r="D176">
            <v>0</v>
          </cell>
          <cell r="L176" t="str">
            <v>Xanalizade Mehman Behman</v>
          </cell>
          <cell r="M176">
            <v>14</v>
          </cell>
          <cell r="N176">
            <v>24906.39</v>
          </cell>
        </row>
        <row r="177">
          <cell r="L177" t="str">
            <v>Yarov Vusal Alamdar</v>
          </cell>
          <cell r="M177">
            <v>17</v>
          </cell>
          <cell r="N177">
            <v>29685.58</v>
          </cell>
        </row>
        <row r="178">
          <cell r="L178" t="str">
            <v>Yusifli Eyvaz Eyvaz</v>
          </cell>
          <cell r="M178">
            <v>124</v>
          </cell>
          <cell r="N178">
            <v>267666.10000000003</v>
          </cell>
        </row>
        <row r="179">
          <cell r="L179" t="str">
            <v>Yusifov Taliman Ibrahim</v>
          </cell>
          <cell r="M179">
            <v>155</v>
          </cell>
          <cell r="N179">
            <v>494615.22000000015</v>
          </cell>
        </row>
        <row r="180">
          <cell r="L180" t="str">
            <v>Yusifov Tarlan Vasif</v>
          </cell>
          <cell r="M180">
            <v>119</v>
          </cell>
          <cell r="N180">
            <v>197031.28999999995</v>
          </cell>
        </row>
        <row r="181">
          <cell r="L181" t="str">
            <v>Yusifzada Orxan Ilqar</v>
          </cell>
          <cell r="M181">
            <v>97</v>
          </cell>
          <cell r="N181">
            <v>360486.16</v>
          </cell>
        </row>
        <row r="182">
          <cell r="L182" t="str">
            <v>Zeynalov Emil Hasanqulu</v>
          </cell>
          <cell r="M182">
            <v>104</v>
          </cell>
          <cell r="N182">
            <v>392179.02000000014</v>
          </cell>
        </row>
        <row r="183">
          <cell r="L183" t="str">
            <v>Zeynalov Emil Huseyn</v>
          </cell>
          <cell r="M183">
            <v>9</v>
          </cell>
          <cell r="N183">
            <v>24926.39</v>
          </cell>
        </row>
        <row r="184">
          <cell r="L184" t="str">
            <v>Zulfuqarov Samil Qarib</v>
          </cell>
          <cell r="M184">
            <v>80</v>
          </cell>
          <cell r="N184">
            <v>190335.61999999997</v>
          </cell>
        </row>
        <row r="185">
          <cell r="L185">
            <v>0</v>
          </cell>
          <cell r="M185">
            <v>0</v>
          </cell>
          <cell r="N185">
            <v>0</v>
          </cell>
        </row>
        <row r="186">
          <cell r="L186">
            <v>0</v>
          </cell>
          <cell r="M186">
            <v>0</v>
          </cell>
          <cell r="N186">
            <v>0</v>
          </cell>
        </row>
        <row r="187">
          <cell r="L187">
            <v>0</v>
          </cell>
          <cell r="M187">
            <v>0</v>
          </cell>
          <cell r="N187">
            <v>0</v>
          </cell>
        </row>
        <row r="188">
          <cell r="L188">
            <v>0</v>
          </cell>
          <cell r="M188">
            <v>0</v>
          </cell>
          <cell r="N188">
            <v>0</v>
          </cell>
        </row>
        <row r="189">
          <cell r="L189">
            <v>0</v>
          </cell>
          <cell r="M189">
            <v>0</v>
          </cell>
          <cell r="N189">
            <v>0</v>
          </cell>
        </row>
        <row r="190">
          <cell r="L190">
            <v>0</v>
          </cell>
          <cell r="M190">
            <v>0</v>
          </cell>
          <cell r="N190">
            <v>0</v>
          </cell>
        </row>
        <row r="191">
          <cell r="L191">
            <v>0</v>
          </cell>
          <cell r="M191">
            <v>0</v>
          </cell>
          <cell r="N191">
            <v>0</v>
          </cell>
        </row>
        <row r="192">
          <cell r="L192">
            <v>0</v>
          </cell>
          <cell r="M192">
            <v>0</v>
          </cell>
          <cell r="N192">
            <v>0</v>
          </cell>
        </row>
        <row r="193">
          <cell r="L193">
            <v>0</v>
          </cell>
          <cell r="M193">
            <v>0</v>
          </cell>
          <cell r="N193">
            <v>0</v>
          </cell>
        </row>
        <row r="194">
          <cell r="L194">
            <v>0</v>
          </cell>
          <cell r="M194">
            <v>0</v>
          </cell>
          <cell r="N194">
            <v>0</v>
          </cell>
        </row>
      </sheetData>
      <sheetData sheetId="8" refreshError="1">
        <row r="4">
          <cell r="H4" t="str">
            <v>Abdiyev Vusal Xanoglan</v>
          </cell>
          <cell r="I4">
            <v>1</v>
          </cell>
          <cell r="J4">
            <v>2000</v>
          </cell>
          <cell r="K4">
            <v>1</v>
          </cell>
          <cell r="L4">
            <v>2000</v>
          </cell>
          <cell r="Q4" t="str">
            <v>Abidov Tural Ibrahim</v>
          </cell>
          <cell r="R4">
            <v>1</v>
          </cell>
          <cell r="S4">
            <v>6834.8670000000002</v>
          </cell>
        </row>
        <row r="5">
          <cell r="H5" t="str">
            <v>Abdullayev Togrul Fikrat</v>
          </cell>
          <cell r="I5">
            <v>1</v>
          </cell>
          <cell r="J5">
            <v>0</v>
          </cell>
          <cell r="K5">
            <v>1</v>
          </cell>
          <cell r="L5">
            <v>0</v>
          </cell>
          <cell r="Q5" t="str">
            <v>Amirov Elchin Mazahir</v>
          </cell>
          <cell r="R5">
            <v>1</v>
          </cell>
          <cell r="S5">
            <v>5536.41</v>
          </cell>
        </row>
        <row r="6">
          <cell r="H6" t="str">
            <v>Abidov Tural Ibrahim</v>
          </cell>
          <cell r="I6">
            <v>11</v>
          </cell>
          <cell r="J6">
            <v>35329.936000000002</v>
          </cell>
          <cell r="K6">
            <v>12</v>
          </cell>
          <cell r="L6">
            <v>42164.803</v>
          </cell>
          <cell r="Q6" t="str">
            <v>Asgarov Huseyn Asgar</v>
          </cell>
          <cell r="R6">
            <v>2</v>
          </cell>
          <cell r="S6">
            <v>15178.91</v>
          </cell>
        </row>
        <row r="7">
          <cell r="H7" t="str">
            <v>Ahadov Natiq Nadir</v>
          </cell>
          <cell r="I7">
            <v>1</v>
          </cell>
          <cell r="J7">
            <v>3783.02</v>
          </cell>
          <cell r="K7">
            <v>1</v>
          </cell>
          <cell r="L7">
            <v>3783.02</v>
          </cell>
          <cell r="Q7" t="str">
            <v>Balayev Tural Aslan</v>
          </cell>
          <cell r="R7">
            <v>1</v>
          </cell>
          <cell r="S7">
            <v>7971.43</v>
          </cell>
        </row>
        <row r="8">
          <cell r="H8" t="str">
            <v>Ahmadov Agasif Shukur</v>
          </cell>
          <cell r="I8">
            <v>9</v>
          </cell>
          <cell r="J8">
            <v>16108.800000000001</v>
          </cell>
          <cell r="K8">
            <v>9</v>
          </cell>
          <cell r="L8">
            <v>16108.800000000001</v>
          </cell>
          <cell r="Q8" t="str">
            <v>Hasanov Elsad Ayaz</v>
          </cell>
          <cell r="R8">
            <v>2</v>
          </cell>
          <cell r="S8">
            <v>10315.73</v>
          </cell>
        </row>
        <row r="9">
          <cell r="H9" t="str">
            <v>Ahmadov Qahraman Bahadir</v>
          </cell>
          <cell r="I9">
            <v>3</v>
          </cell>
          <cell r="J9">
            <v>5940.65</v>
          </cell>
          <cell r="K9">
            <v>3</v>
          </cell>
          <cell r="L9">
            <v>5940.65</v>
          </cell>
          <cell r="Q9" t="str">
            <v>Huseyinov Anar Tahir</v>
          </cell>
          <cell r="R9">
            <v>4</v>
          </cell>
          <cell r="S9">
            <v>20041.416000000001</v>
          </cell>
        </row>
        <row r="10">
          <cell r="H10" t="str">
            <v>Akbarov Eldaniz Ayyub</v>
          </cell>
          <cell r="I10">
            <v>6</v>
          </cell>
          <cell r="J10">
            <v>10098.378999999999</v>
          </cell>
          <cell r="K10">
            <v>6</v>
          </cell>
          <cell r="L10">
            <v>10098.378999999999</v>
          </cell>
          <cell r="Q10" t="str">
            <v>Musayev Qalib Rauf</v>
          </cell>
          <cell r="R10">
            <v>1</v>
          </cell>
          <cell r="S10">
            <v>4984.12</v>
          </cell>
        </row>
        <row r="11">
          <cell r="H11" t="str">
            <v>Alhuseynov Tural Yasin</v>
          </cell>
          <cell r="I11">
            <v>2</v>
          </cell>
          <cell r="J11">
            <v>8996.7279999999992</v>
          </cell>
          <cell r="K11">
            <v>2</v>
          </cell>
          <cell r="L11">
            <v>8996.7279999999992</v>
          </cell>
          <cell r="Q11" t="str">
            <v>Muxtarov Vasif Ahmad</v>
          </cell>
          <cell r="R11">
            <v>2</v>
          </cell>
          <cell r="S11">
            <v>10288.39</v>
          </cell>
        </row>
        <row r="12">
          <cell r="H12" t="str">
            <v>Alizada Elsad Agabala</v>
          </cell>
          <cell r="I12">
            <v>2</v>
          </cell>
          <cell r="J12">
            <v>2678.5709999999999</v>
          </cell>
          <cell r="K12">
            <v>2</v>
          </cell>
          <cell r="L12">
            <v>2678.5709999999999</v>
          </cell>
          <cell r="Q12" t="str">
            <v>Nuruzada Alipasa Mastali</v>
          </cell>
          <cell r="R12">
            <v>1</v>
          </cell>
          <cell r="S12">
            <v>9405.66</v>
          </cell>
        </row>
        <row r="13">
          <cell r="H13" t="str">
            <v>Amirov Elchin Mazahir</v>
          </cell>
          <cell r="I13">
            <v>10</v>
          </cell>
          <cell r="J13">
            <v>51461.771999999997</v>
          </cell>
          <cell r="K13">
            <v>11</v>
          </cell>
          <cell r="L13">
            <v>56998.182000000001</v>
          </cell>
          <cell r="Q13" t="str">
            <v>Qaniyev Sahin Nazim</v>
          </cell>
          <cell r="R13">
            <v>1</v>
          </cell>
          <cell r="S13">
            <v>2291.5700000000002</v>
          </cell>
        </row>
        <row r="14">
          <cell r="H14" t="str">
            <v>Asadov Vidadi Zafar</v>
          </cell>
          <cell r="I14">
            <v>1</v>
          </cell>
          <cell r="J14">
            <v>0</v>
          </cell>
          <cell r="K14">
            <v>1</v>
          </cell>
          <cell r="L14">
            <v>0</v>
          </cell>
          <cell r="Q14" t="str">
            <v>Rustamov Abulfaz Mammadali</v>
          </cell>
          <cell r="R14">
            <v>1</v>
          </cell>
          <cell r="S14">
            <v>1722.21</v>
          </cell>
        </row>
        <row r="15">
          <cell r="H15" t="str">
            <v>Asgarov Huseyn Asgar</v>
          </cell>
          <cell r="I15">
            <v>17</v>
          </cell>
          <cell r="J15">
            <v>66373.388999999996</v>
          </cell>
          <cell r="K15">
            <v>19</v>
          </cell>
          <cell r="L15">
            <v>81552.298999999999</v>
          </cell>
          <cell r="Q15" t="str">
            <v>Safarov Kamil Aladdin</v>
          </cell>
          <cell r="R15">
            <v>3</v>
          </cell>
          <cell r="S15">
            <v>27434.174999999999</v>
          </cell>
        </row>
        <row r="16">
          <cell r="H16" t="str">
            <v>Asgarov Saqif Agagul</v>
          </cell>
          <cell r="I16">
            <v>1</v>
          </cell>
          <cell r="J16">
            <v>6649.97</v>
          </cell>
          <cell r="K16">
            <v>1</v>
          </cell>
          <cell r="L16">
            <v>6649.97</v>
          </cell>
          <cell r="Q16" t="str">
            <v>Valiyev Niyazi Nazim</v>
          </cell>
          <cell r="R16">
            <v>2</v>
          </cell>
          <cell r="S16">
            <v>22178.26</v>
          </cell>
        </row>
        <row r="17">
          <cell r="H17" t="str">
            <v>Aydinov Aydin Haci</v>
          </cell>
          <cell r="I17">
            <v>2</v>
          </cell>
          <cell r="J17">
            <v>7561.8600000000006</v>
          </cell>
          <cell r="K17">
            <v>2</v>
          </cell>
          <cell r="L17">
            <v>7561.8600000000006</v>
          </cell>
          <cell r="Q17" t="str">
            <v>Yusifov Taliman Ibrahim</v>
          </cell>
          <cell r="R17">
            <v>2</v>
          </cell>
          <cell r="S17">
            <v>7199.67</v>
          </cell>
        </row>
        <row r="18">
          <cell r="H18" t="str">
            <v>Babayev Parviz Yunus</v>
          </cell>
          <cell r="I18">
            <v>7</v>
          </cell>
          <cell r="J18">
            <v>42271.73</v>
          </cell>
          <cell r="K18">
            <v>7</v>
          </cell>
          <cell r="L18">
            <v>42271.73</v>
          </cell>
          <cell r="Q18">
            <v>0</v>
          </cell>
          <cell r="R18">
            <v>0</v>
          </cell>
          <cell r="S18">
            <v>0</v>
          </cell>
        </row>
        <row r="19">
          <cell r="H19" t="str">
            <v>Balayev Tural Aslan</v>
          </cell>
          <cell r="I19">
            <v>15</v>
          </cell>
          <cell r="J19">
            <v>41981.977000000006</v>
          </cell>
          <cell r="K19">
            <v>16</v>
          </cell>
          <cell r="L19">
            <v>49953.407000000007</v>
          </cell>
          <cell r="Q19">
            <v>0</v>
          </cell>
          <cell r="R19">
            <v>0</v>
          </cell>
          <cell r="S19">
            <v>0</v>
          </cell>
        </row>
        <row r="20">
          <cell r="H20" t="str">
            <v>Cabbarli Amil Adil</v>
          </cell>
          <cell r="I20">
            <v>5</v>
          </cell>
          <cell r="J20">
            <v>15487.696</v>
          </cell>
          <cell r="K20">
            <v>5</v>
          </cell>
          <cell r="L20">
            <v>15487.696</v>
          </cell>
          <cell r="Q20">
            <v>0</v>
          </cell>
          <cell r="R20">
            <v>0</v>
          </cell>
          <cell r="S20">
            <v>0</v>
          </cell>
        </row>
        <row r="21">
          <cell r="H21" t="str">
            <v>Cavadov Tahmaz Cabrail</v>
          </cell>
          <cell r="I21">
            <v>8</v>
          </cell>
          <cell r="J21">
            <v>26546.472000000002</v>
          </cell>
          <cell r="K21">
            <v>8</v>
          </cell>
          <cell r="L21">
            <v>26546.472000000002</v>
          </cell>
          <cell r="Q21">
            <v>0</v>
          </cell>
          <cell r="R21">
            <v>0</v>
          </cell>
          <cell r="S21">
            <v>0</v>
          </cell>
        </row>
        <row r="22">
          <cell r="H22" t="str">
            <v>Eldarov Tural Eldar</v>
          </cell>
          <cell r="I22">
            <v>13</v>
          </cell>
          <cell r="J22">
            <v>49020.017000000007</v>
          </cell>
          <cell r="K22">
            <v>13</v>
          </cell>
          <cell r="L22">
            <v>49020.017000000007</v>
          </cell>
        </row>
        <row r="23">
          <cell r="H23" t="str">
            <v>Hamidov Tarlan Abdulhamid</v>
          </cell>
          <cell r="I23">
            <v>5</v>
          </cell>
          <cell r="J23">
            <v>37930.896999999997</v>
          </cell>
          <cell r="K23">
            <v>5</v>
          </cell>
          <cell r="L23">
            <v>37930.896999999997</v>
          </cell>
        </row>
        <row r="24">
          <cell r="H24" t="str">
            <v>Hasanov Alizamin Firudin</v>
          </cell>
          <cell r="I24">
            <v>5</v>
          </cell>
          <cell r="J24">
            <v>20278.989999999998</v>
          </cell>
          <cell r="K24">
            <v>5</v>
          </cell>
          <cell r="L24">
            <v>20278.989999999998</v>
          </cell>
        </row>
        <row r="25">
          <cell r="H25" t="str">
            <v>Hasanov Elsad Ayaz</v>
          </cell>
          <cell r="I25">
            <v>7</v>
          </cell>
          <cell r="J25">
            <v>20659.592000000001</v>
          </cell>
          <cell r="K25">
            <v>9</v>
          </cell>
          <cell r="L25">
            <v>30975.322</v>
          </cell>
        </row>
        <row r="26">
          <cell r="H26" t="str">
            <v>Hasanov Zaur Huseyn</v>
          </cell>
          <cell r="I26">
            <v>4</v>
          </cell>
          <cell r="J26">
            <v>12656.057000000001</v>
          </cell>
          <cell r="K26">
            <v>4</v>
          </cell>
          <cell r="L26">
            <v>12656.057000000001</v>
          </cell>
        </row>
        <row r="27">
          <cell r="H27" t="str">
            <v>Husanov Elmir Qurban</v>
          </cell>
          <cell r="I27">
            <v>10</v>
          </cell>
          <cell r="J27">
            <v>25440.739999999998</v>
          </cell>
          <cell r="K27">
            <v>10</v>
          </cell>
          <cell r="L27">
            <v>25440.739999999998</v>
          </cell>
        </row>
        <row r="28">
          <cell r="H28" t="str">
            <v>Huseyinov Anar Tahir</v>
          </cell>
          <cell r="I28">
            <v>16</v>
          </cell>
          <cell r="J28">
            <v>46152.877999999997</v>
          </cell>
          <cell r="K28">
            <v>20</v>
          </cell>
          <cell r="L28">
            <v>66194.293999999994</v>
          </cell>
        </row>
        <row r="29">
          <cell r="H29" t="str">
            <v>Huseynov Amil Alim</v>
          </cell>
          <cell r="I29">
            <v>3</v>
          </cell>
          <cell r="J29">
            <v>21885.059999999998</v>
          </cell>
          <cell r="K29">
            <v>3</v>
          </cell>
          <cell r="L29">
            <v>21885.059999999998</v>
          </cell>
        </row>
        <row r="30">
          <cell r="H30" t="str">
            <v>Huseynov Azer Nizami</v>
          </cell>
          <cell r="I30">
            <v>2</v>
          </cell>
          <cell r="J30">
            <v>9000.11</v>
          </cell>
          <cell r="K30">
            <v>2</v>
          </cell>
          <cell r="L30">
            <v>9000.11</v>
          </cell>
        </row>
        <row r="31">
          <cell r="H31" t="str">
            <v>Huseynov Mubariz Hikmat</v>
          </cell>
          <cell r="I31">
            <v>2</v>
          </cell>
          <cell r="J31">
            <v>0</v>
          </cell>
          <cell r="K31">
            <v>2</v>
          </cell>
          <cell r="L31">
            <v>0</v>
          </cell>
        </row>
        <row r="32">
          <cell r="H32" t="str">
            <v>Huseynov Zaur Qazanfar</v>
          </cell>
          <cell r="I32">
            <v>2</v>
          </cell>
          <cell r="J32">
            <v>11538.48</v>
          </cell>
          <cell r="K32">
            <v>2</v>
          </cell>
          <cell r="L32">
            <v>11538.48</v>
          </cell>
        </row>
        <row r="33">
          <cell r="H33" t="str">
            <v>Huseynova Saida Manaf</v>
          </cell>
          <cell r="I33">
            <v>1</v>
          </cell>
          <cell r="J33">
            <v>0</v>
          </cell>
          <cell r="K33">
            <v>1</v>
          </cell>
          <cell r="L33">
            <v>0</v>
          </cell>
        </row>
        <row r="34">
          <cell r="H34" t="str">
            <v>Ibisov Samxal Cabrayil</v>
          </cell>
          <cell r="I34">
            <v>2</v>
          </cell>
          <cell r="J34">
            <v>4936.58</v>
          </cell>
          <cell r="K34">
            <v>2</v>
          </cell>
          <cell r="L34">
            <v>4936.58</v>
          </cell>
        </row>
        <row r="35">
          <cell r="H35" t="str">
            <v>Ibrahimov Ismayil Matlab</v>
          </cell>
          <cell r="I35">
            <v>3</v>
          </cell>
          <cell r="J35">
            <v>6299.5190000000002</v>
          </cell>
          <cell r="K35">
            <v>3</v>
          </cell>
          <cell r="L35">
            <v>6299.5190000000002</v>
          </cell>
        </row>
        <row r="36">
          <cell r="H36" t="str">
            <v>Iskandarov Aqsin Camaladdin</v>
          </cell>
          <cell r="I36">
            <v>1</v>
          </cell>
          <cell r="J36">
            <v>2499.9</v>
          </cell>
          <cell r="K36">
            <v>1</v>
          </cell>
          <cell r="L36">
            <v>2499.9</v>
          </cell>
        </row>
        <row r="37">
          <cell r="H37" t="str">
            <v>Ismayilov Agamoglan Israfil</v>
          </cell>
          <cell r="I37">
            <v>2</v>
          </cell>
          <cell r="J37">
            <v>4198.1100000000006</v>
          </cell>
          <cell r="K37">
            <v>2</v>
          </cell>
          <cell r="L37">
            <v>4198.1100000000006</v>
          </cell>
        </row>
        <row r="38">
          <cell r="H38" t="str">
            <v>Karimov Orxan Alik</v>
          </cell>
          <cell r="I38">
            <v>11</v>
          </cell>
          <cell r="J38">
            <v>38538.449999999997</v>
          </cell>
          <cell r="K38">
            <v>11</v>
          </cell>
          <cell r="L38">
            <v>38538.449999999997</v>
          </cell>
        </row>
        <row r="39">
          <cell r="H39" t="str">
            <v>Mammadov Elvin Ikram</v>
          </cell>
          <cell r="I39">
            <v>1</v>
          </cell>
          <cell r="J39">
            <v>0</v>
          </cell>
          <cell r="K39">
            <v>1</v>
          </cell>
          <cell r="L39">
            <v>0</v>
          </cell>
        </row>
        <row r="40">
          <cell r="H40" t="str">
            <v>Mammadov Firuz Iman</v>
          </cell>
          <cell r="I40">
            <v>1</v>
          </cell>
          <cell r="J40">
            <v>4500</v>
          </cell>
          <cell r="K40">
            <v>1</v>
          </cell>
          <cell r="L40">
            <v>4500</v>
          </cell>
        </row>
        <row r="41">
          <cell r="H41" t="str">
            <v>Mammadov Rasad Asif</v>
          </cell>
          <cell r="I41">
            <v>4</v>
          </cell>
          <cell r="J41">
            <v>19241.888999999999</v>
          </cell>
          <cell r="K41">
            <v>4</v>
          </cell>
          <cell r="L41">
            <v>19241.888999999999</v>
          </cell>
        </row>
        <row r="42">
          <cell r="H42" t="str">
            <v>Mammadov Yasar Qurbat</v>
          </cell>
          <cell r="I42">
            <v>2</v>
          </cell>
          <cell r="J42">
            <v>4875.4500000000007</v>
          </cell>
          <cell r="K42">
            <v>2</v>
          </cell>
          <cell r="L42">
            <v>4875.4500000000007</v>
          </cell>
        </row>
        <row r="43">
          <cell r="H43" t="str">
            <v>Mehtiyev Nizami Telman</v>
          </cell>
          <cell r="I43">
            <v>11</v>
          </cell>
          <cell r="J43">
            <v>46377.74</v>
          </cell>
          <cell r="K43">
            <v>11</v>
          </cell>
          <cell r="L43">
            <v>46377.74</v>
          </cell>
        </row>
        <row r="44">
          <cell r="H44" t="str">
            <v>Miriyev Adil Mirmohsum</v>
          </cell>
          <cell r="I44">
            <v>3</v>
          </cell>
          <cell r="J44">
            <v>10557.064999999999</v>
          </cell>
          <cell r="K44">
            <v>3</v>
          </cell>
          <cell r="L44">
            <v>10557.064999999999</v>
          </cell>
        </row>
        <row r="45">
          <cell r="H45" t="str">
            <v>Musayev Qalib Rauf</v>
          </cell>
          <cell r="I45">
            <v>12</v>
          </cell>
          <cell r="J45">
            <v>48263.034</v>
          </cell>
          <cell r="K45">
            <v>13</v>
          </cell>
          <cell r="L45">
            <v>53247.154000000002</v>
          </cell>
        </row>
        <row r="46">
          <cell r="H46" t="str">
            <v>Muxtarov Vasif Ahmad</v>
          </cell>
          <cell r="I46">
            <v>17</v>
          </cell>
          <cell r="J46">
            <v>48206.915999999997</v>
          </cell>
          <cell r="K46">
            <v>19</v>
          </cell>
          <cell r="L46">
            <v>58495.305999999997</v>
          </cell>
        </row>
        <row r="47">
          <cell r="H47" t="str">
            <v>Nagiyev Elnur Alaskar</v>
          </cell>
          <cell r="I47">
            <v>2</v>
          </cell>
          <cell r="J47">
            <v>12144.84</v>
          </cell>
          <cell r="K47">
            <v>2</v>
          </cell>
          <cell r="L47">
            <v>12144.84</v>
          </cell>
        </row>
        <row r="48">
          <cell r="H48" t="str">
            <v>Nuruzada Alipasa Mastali</v>
          </cell>
          <cell r="I48">
            <v>3</v>
          </cell>
          <cell r="J48">
            <v>23525.35</v>
          </cell>
          <cell r="K48">
            <v>4</v>
          </cell>
          <cell r="L48">
            <v>32931.009999999995</v>
          </cell>
        </row>
        <row r="49">
          <cell r="H49" t="str">
            <v>Qaniyev Sahin Nazim</v>
          </cell>
          <cell r="I49">
            <v>1</v>
          </cell>
          <cell r="J49">
            <v>1238.3499999999999</v>
          </cell>
          <cell r="K49">
            <v>2</v>
          </cell>
          <cell r="L49">
            <v>3529.92</v>
          </cell>
        </row>
        <row r="50">
          <cell r="H50" t="str">
            <v>Qasimov Elcin Sahin</v>
          </cell>
          <cell r="I50">
            <v>1</v>
          </cell>
          <cell r="J50">
            <v>2880.09</v>
          </cell>
          <cell r="K50">
            <v>1</v>
          </cell>
          <cell r="L50">
            <v>2880.09</v>
          </cell>
        </row>
        <row r="51">
          <cell r="H51" t="str">
            <v>Qasimov Kamran Asaf</v>
          </cell>
          <cell r="I51">
            <v>3</v>
          </cell>
          <cell r="J51">
            <v>7977.53</v>
          </cell>
          <cell r="K51">
            <v>3</v>
          </cell>
          <cell r="L51">
            <v>7977.53</v>
          </cell>
        </row>
        <row r="52">
          <cell r="H52" t="str">
            <v>Qasimov Zahir Movsum</v>
          </cell>
          <cell r="I52">
            <v>3</v>
          </cell>
          <cell r="J52">
            <v>5666.71</v>
          </cell>
          <cell r="K52">
            <v>3</v>
          </cell>
          <cell r="L52">
            <v>5666.71</v>
          </cell>
        </row>
        <row r="53">
          <cell r="H53" t="str">
            <v>Qurbanov Ilkin Vali</v>
          </cell>
          <cell r="I53">
            <v>1</v>
          </cell>
          <cell r="J53">
            <v>2657.08</v>
          </cell>
          <cell r="K53">
            <v>1</v>
          </cell>
          <cell r="L53">
            <v>2657.08</v>
          </cell>
        </row>
        <row r="54">
          <cell r="H54" t="str">
            <v>Rasidov Hikmat M.</v>
          </cell>
          <cell r="I54">
            <v>3</v>
          </cell>
          <cell r="J54">
            <v>4458.95</v>
          </cell>
          <cell r="K54">
            <v>3</v>
          </cell>
          <cell r="L54">
            <v>4458.95</v>
          </cell>
        </row>
        <row r="55">
          <cell r="H55" t="str">
            <v>Rustamov Abulfaz Mammadali</v>
          </cell>
          <cell r="I55">
            <v>20</v>
          </cell>
          <cell r="J55">
            <v>102675.58399999999</v>
          </cell>
          <cell r="K55">
            <v>21</v>
          </cell>
          <cell r="L55">
            <v>104397.79399999999</v>
          </cell>
        </row>
        <row r="56">
          <cell r="H56" t="str">
            <v>Rustamov Emil Famil</v>
          </cell>
          <cell r="I56">
            <v>7</v>
          </cell>
          <cell r="J56">
            <v>36030.755000000005</v>
          </cell>
          <cell r="K56">
            <v>7</v>
          </cell>
          <cell r="L56">
            <v>36030.755000000005</v>
          </cell>
        </row>
        <row r="57">
          <cell r="H57" t="str">
            <v>Rustamov Qismet Elman</v>
          </cell>
          <cell r="I57">
            <v>4</v>
          </cell>
          <cell r="J57">
            <v>4024.0660000000003</v>
          </cell>
          <cell r="K57">
            <v>4</v>
          </cell>
          <cell r="L57">
            <v>4024.0660000000003</v>
          </cell>
        </row>
        <row r="58">
          <cell r="H58" t="str">
            <v>Sadiqov Afqan Bayram</v>
          </cell>
          <cell r="I58">
            <v>1</v>
          </cell>
          <cell r="J58">
            <v>2316.79</v>
          </cell>
          <cell r="K58">
            <v>1</v>
          </cell>
          <cell r="L58">
            <v>2316.79</v>
          </cell>
        </row>
        <row r="59">
          <cell r="H59" t="str">
            <v>Sadiqov Ramiz Rasim</v>
          </cell>
          <cell r="I59">
            <v>5</v>
          </cell>
          <cell r="J59">
            <v>25942.807000000001</v>
          </cell>
          <cell r="K59">
            <v>5</v>
          </cell>
          <cell r="L59">
            <v>25942.807000000001</v>
          </cell>
        </row>
        <row r="60">
          <cell r="H60" t="str">
            <v>Safarov Kamil Aladdin</v>
          </cell>
          <cell r="I60">
            <v>8</v>
          </cell>
          <cell r="J60">
            <v>37522.487000000001</v>
          </cell>
          <cell r="K60">
            <v>11</v>
          </cell>
          <cell r="L60">
            <v>64956.661999999997</v>
          </cell>
        </row>
        <row r="61">
          <cell r="H61" t="str">
            <v>Suvarov Elcin Sahid oglu</v>
          </cell>
          <cell r="I61">
            <v>2</v>
          </cell>
          <cell r="J61">
            <v>16142.5</v>
          </cell>
          <cell r="K61">
            <v>2</v>
          </cell>
          <cell r="L61">
            <v>16142.5</v>
          </cell>
        </row>
        <row r="62">
          <cell r="H62" t="str">
            <v>Valiyev Niyazi Nazim</v>
          </cell>
          <cell r="I62">
            <v>6</v>
          </cell>
          <cell r="J62">
            <v>12620.67</v>
          </cell>
          <cell r="K62">
            <v>8</v>
          </cell>
          <cell r="L62">
            <v>34798.93</v>
          </cell>
        </row>
        <row r="63">
          <cell r="H63" t="str">
            <v>Xalafov Qurban Sabir</v>
          </cell>
          <cell r="I63">
            <v>1</v>
          </cell>
          <cell r="J63">
            <v>4500</v>
          </cell>
          <cell r="K63">
            <v>1</v>
          </cell>
          <cell r="L63">
            <v>4500</v>
          </cell>
        </row>
        <row r="64">
          <cell r="H64" t="str">
            <v>Xalilov Rafiq Muhuma</v>
          </cell>
          <cell r="I64">
            <v>1</v>
          </cell>
          <cell r="J64">
            <v>11648.349</v>
          </cell>
          <cell r="K64">
            <v>1</v>
          </cell>
          <cell r="L64">
            <v>11648.349</v>
          </cell>
        </row>
        <row r="65">
          <cell r="H65" t="str">
            <v>Yusifov Taliman Ibrahim</v>
          </cell>
          <cell r="I65">
            <v>4</v>
          </cell>
          <cell r="J65">
            <v>13298.812999999998</v>
          </cell>
          <cell r="K65">
            <v>6</v>
          </cell>
          <cell r="L65">
            <v>20498.483</v>
          </cell>
        </row>
        <row r="66">
          <cell r="H66" t="str">
            <v>Yusifov Vuqar Israfil</v>
          </cell>
          <cell r="I66">
            <v>1</v>
          </cell>
          <cell r="J66">
            <v>0</v>
          </cell>
          <cell r="K66">
            <v>1</v>
          </cell>
          <cell r="L66">
            <v>0</v>
          </cell>
        </row>
        <row r="67">
          <cell r="H67" t="str">
            <v>Yusifzada Orxan Ilqar</v>
          </cell>
          <cell r="I67">
            <v>5</v>
          </cell>
          <cell r="J67">
            <v>8443.8790000000008</v>
          </cell>
          <cell r="K67">
            <v>5</v>
          </cell>
          <cell r="L67">
            <v>8443.8790000000008</v>
          </cell>
        </row>
        <row r="68">
          <cell r="H68" t="str">
            <v>Zeynalov Emil Hasanqulu</v>
          </cell>
          <cell r="I68">
            <v>1</v>
          </cell>
          <cell r="J68">
            <v>6649.37</v>
          </cell>
          <cell r="K68">
            <v>1</v>
          </cell>
          <cell r="L68">
            <v>6649.37</v>
          </cell>
        </row>
      </sheetData>
      <sheetData sheetId="9" refreshError="1"/>
      <sheetData sheetId="10" refreshError="1"/>
      <sheetData sheetId="11" refreshError="1">
        <row r="3">
          <cell r="D3" t="str">
            <v>Aghayev Duman Davud oghlu</v>
          </cell>
          <cell r="E3">
            <v>1</v>
          </cell>
          <cell r="F3">
            <v>5000</v>
          </cell>
        </row>
        <row r="4">
          <cell r="D4" t="str">
            <v>AHMADOV AZAR YASHA OGLU</v>
          </cell>
          <cell r="E4">
            <v>1</v>
          </cell>
          <cell r="F4">
            <v>7000</v>
          </cell>
        </row>
        <row r="5">
          <cell r="D5" t="str">
            <v>Aliyev Agil Aziz oghlu</v>
          </cell>
          <cell r="E5">
            <v>1</v>
          </cell>
          <cell r="F5">
            <v>1000</v>
          </cell>
        </row>
        <row r="6">
          <cell r="D6" t="str">
            <v>ALLAHVERDIYEV ASHRAF SHARIF OGHLU</v>
          </cell>
          <cell r="E6">
            <v>1</v>
          </cell>
          <cell r="F6">
            <v>3600</v>
          </cell>
        </row>
        <row r="7">
          <cell r="D7" t="str">
            <v>ALLAHYAROV GARA MAMMAD OGLU</v>
          </cell>
          <cell r="E7">
            <v>1</v>
          </cell>
          <cell r="F7">
            <v>800</v>
          </cell>
        </row>
        <row r="8">
          <cell r="D8" t="str">
            <v>BABAYEV BABAK ALI OGLU</v>
          </cell>
          <cell r="E8">
            <v>1</v>
          </cell>
          <cell r="F8">
            <v>1500</v>
          </cell>
        </row>
        <row r="9">
          <cell r="D9" t="str">
            <v>BAGHIROV ZULFU ASGAR OGLU</v>
          </cell>
          <cell r="E9">
            <v>1</v>
          </cell>
          <cell r="F9">
            <v>5000</v>
          </cell>
        </row>
        <row r="10">
          <cell r="D10" t="str">
            <v>Bakirova Arifa Mahammad gizi</v>
          </cell>
          <cell r="E10">
            <v>1</v>
          </cell>
          <cell r="F10">
            <v>1000</v>
          </cell>
        </row>
        <row r="11">
          <cell r="D11" t="str">
            <v>Gara-Pur Immi Goja gizi</v>
          </cell>
          <cell r="E11">
            <v>1</v>
          </cell>
          <cell r="F11">
            <v>5000</v>
          </cell>
        </row>
        <row r="12">
          <cell r="D12" t="str">
            <v>GASIMOV RAFIG KAMRAN OGLU</v>
          </cell>
          <cell r="E12">
            <v>1</v>
          </cell>
          <cell r="F12">
            <v>1000</v>
          </cell>
        </row>
        <row r="13">
          <cell r="D13" t="str">
            <v>GASIMOV RAMIL FARMAN OGLU</v>
          </cell>
          <cell r="E13">
            <v>1</v>
          </cell>
          <cell r="F13">
            <v>3500</v>
          </cell>
        </row>
        <row r="14">
          <cell r="D14" t="str">
            <v>GASIMOV RASHID KAMRAN OGHLU</v>
          </cell>
          <cell r="E14">
            <v>1</v>
          </cell>
          <cell r="F14">
            <v>5000</v>
          </cell>
        </row>
        <row r="15">
          <cell r="D15" t="str">
            <v>GURBANOV GUNDUZ GURBAN OGLU</v>
          </cell>
          <cell r="E15">
            <v>1</v>
          </cell>
          <cell r="F15">
            <v>500</v>
          </cell>
        </row>
        <row r="16">
          <cell r="D16" t="str">
            <v>Gurbanov Shamil Nasib oghlu</v>
          </cell>
          <cell r="E16">
            <v>1</v>
          </cell>
          <cell r="F16">
            <v>2500</v>
          </cell>
        </row>
        <row r="17">
          <cell r="D17" t="str">
            <v>HAJIYEV TALEH VAHID OGLU</v>
          </cell>
          <cell r="E17">
            <v>1</v>
          </cell>
          <cell r="F17">
            <v>2000</v>
          </cell>
        </row>
        <row r="18">
          <cell r="D18" t="str">
            <v>HASANOV ELNUR TARZAN OGLU</v>
          </cell>
          <cell r="E18">
            <v>1</v>
          </cell>
          <cell r="F18">
            <v>1000</v>
          </cell>
        </row>
        <row r="19">
          <cell r="D19" t="str">
            <v>Heydarov ILgar Alisab oghlu</v>
          </cell>
          <cell r="E19">
            <v>1</v>
          </cell>
          <cell r="F19">
            <v>500</v>
          </cell>
        </row>
        <row r="20">
          <cell r="D20" t="str">
            <v>HUSEYNOV BADRADDIN FAZI OGLU</v>
          </cell>
          <cell r="E20">
            <v>1</v>
          </cell>
          <cell r="F20">
            <v>1500</v>
          </cell>
        </row>
        <row r="21">
          <cell r="D21" t="str">
            <v>HUSEYNOV ELSHAD JAFAR OGLU</v>
          </cell>
          <cell r="E21">
            <v>1</v>
          </cell>
          <cell r="F21">
            <v>500</v>
          </cell>
        </row>
        <row r="22">
          <cell r="D22" t="str">
            <v>HUSEYNOV POHRIZ SATTAR OGLU</v>
          </cell>
          <cell r="E22">
            <v>1</v>
          </cell>
          <cell r="F22">
            <v>2500</v>
          </cell>
        </row>
        <row r="23">
          <cell r="D23" t="str">
            <v>Ibrahimov Adalat Mohubbat oghlu</v>
          </cell>
          <cell r="E23">
            <v>1</v>
          </cell>
          <cell r="F23">
            <v>800</v>
          </cell>
        </row>
        <row r="24">
          <cell r="D24" t="str">
            <v>ISKANDAROV ROMAN SHUKUR OGHLU</v>
          </cell>
          <cell r="E24">
            <v>1</v>
          </cell>
          <cell r="F24">
            <v>1500</v>
          </cell>
        </row>
        <row r="25">
          <cell r="D25" t="str">
            <v>Ismayilov Asgar Kazim oglu</v>
          </cell>
          <cell r="E25">
            <v>1</v>
          </cell>
          <cell r="F25">
            <v>2000</v>
          </cell>
        </row>
        <row r="26">
          <cell r="D26" t="str">
            <v>ISMAYILOV ISMEYIL SALEH OGLU</v>
          </cell>
          <cell r="E26">
            <v>1</v>
          </cell>
          <cell r="F26">
            <v>500</v>
          </cell>
        </row>
        <row r="27">
          <cell r="D27" t="str">
            <v>ISMAYILOV TAHIR MAHAMMAD OGLU</v>
          </cell>
          <cell r="E27">
            <v>1</v>
          </cell>
          <cell r="F27">
            <v>1200</v>
          </cell>
        </row>
        <row r="28">
          <cell r="D28" t="str">
            <v>ISMAYILOVA RASMIYYA HASAN QIZI</v>
          </cell>
          <cell r="E28">
            <v>1</v>
          </cell>
          <cell r="F28">
            <v>4000</v>
          </cell>
        </row>
        <row r="29">
          <cell r="D29" t="str">
            <v>JAFAROV ALLAHVERDI MASHALLAH OGLU</v>
          </cell>
          <cell r="E29">
            <v>1</v>
          </cell>
          <cell r="F29">
            <v>9000</v>
          </cell>
        </row>
        <row r="30">
          <cell r="D30" t="str">
            <v>JAFAROV TEYMUR ALI OGHLU</v>
          </cell>
          <cell r="E30">
            <v>1</v>
          </cell>
          <cell r="F30">
            <v>1200</v>
          </cell>
        </row>
        <row r="31">
          <cell r="D31" t="str">
            <v>JAFAROV ZAHID GNYAZ OGLU</v>
          </cell>
          <cell r="E31">
            <v>1</v>
          </cell>
          <cell r="F31">
            <v>3000</v>
          </cell>
        </row>
        <row r="32">
          <cell r="D32" t="str">
            <v>Jivazada Zarangiz Sabir gizi</v>
          </cell>
          <cell r="E32">
            <v>1</v>
          </cell>
          <cell r="F32">
            <v>2000</v>
          </cell>
        </row>
        <row r="33">
          <cell r="D33" t="str">
            <v>KARIMOVA OFELYA MAHAMMAD QIZI</v>
          </cell>
          <cell r="E33">
            <v>1</v>
          </cell>
          <cell r="F33">
            <v>800</v>
          </cell>
        </row>
        <row r="34">
          <cell r="D34" t="str">
            <v>KHALILOV ALI LATIF OGHLU</v>
          </cell>
          <cell r="E34">
            <v>1</v>
          </cell>
          <cell r="F34">
            <v>500</v>
          </cell>
        </row>
        <row r="35">
          <cell r="D35" t="str">
            <v>KHALILOV OSMAN ASAD OGLU</v>
          </cell>
          <cell r="E35">
            <v>1</v>
          </cell>
          <cell r="F35">
            <v>1000</v>
          </cell>
        </row>
        <row r="36">
          <cell r="D36" t="str">
            <v>KHASIYEV JEHUN MUGHAY OGHLU</v>
          </cell>
          <cell r="E36">
            <v>1</v>
          </cell>
          <cell r="F36">
            <v>500</v>
          </cell>
        </row>
        <row r="37">
          <cell r="D37" t="str">
            <v>LATIFZADA ELYANA ALIS GIZI</v>
          </cell>
          <cell r="E37">
            <v>1</v>
          </cell>
          <cell r="F37">
            <v>2500</v>
          </cell>
        </row>
        <row r="38">
          <cell r="D38" t="str">
            <v>MAHARRAMOV SARDAR ISA OGHLU</v>
          </cell>
          <cell r="E38">
            <v>1</v>
          </cell>
          <cell r="F38">
            <v>5000</v>
          </cell>
        </row>
        <row r="39">
          <cell r="D39" t="str">
            <v>MAHMUDOV SHOVGI INGILAB OGLU</v>
          </cell>
          <cell r="E39">
            <v>1</v>
          </cell>
          <cell r="F39">
            <v>680</v>
          </cell>
        </row>
        <row r="40">
          <cell r="D40" t="str">
            <v>MAMMADOV ELSEVAR FERUZ OGHLU</v>
          </cell>
          <cell r="E40">
            <v>1</v>
          </cell>
          <cell r="F40">
            <v>1200</v>
          </cell>
        </row>
        <row r="41">
          <cell r="D41" t="str">
            <v>MAMMADOV IKRAM RAZADDIN OGLU</v>
          </cell>
          <cell r="E41">
            <v>1</v>
          </cell>
          <cell r="F41">
            <v>2000</v>
          </cell>
        </row>
        <row r="42">
          <cell r="D42" t="str">
            <v>MAMMADOV ROVSHAN MOHBALI OGLU</v>
          </cell>
          <cell r="E42">
            <v>1</v>
          </cell>
          <cell r="F42">
            <v>600</v>
          </cell>
        </row>
        <row r="43">
          <cell r="D43" t="str">
            <v>MAMMADOV SAGIF EYVAZ OGLU</v>
          </cell>
          <cell r="E43">
            <v>1</v>
          </cell>
          <cell r="F43">
            <v>800</v>
          </cell>
        </row>
        <row r="44">
          <cell r="D44" t="str">
            <v>MAMMADOV TEYMUR IDRIS OGLU</v>
          </cell>
          <cell r="E44">
            <v>1</v>
          </cell>
          <cell r="F44">
            <v>1000</v>
          </cell>
        </row>
        <row r="45">
          <cell r="D45" t="str">
            <v>MOSUMOV NURALI JALIL OGLU</v>
          </cell>
          <cell r="E45">
            <v>1</v>
          </cell>
          <cell r="F45">
            <v>5000</v>
          </cell>
        </row>
        <row r="46">
          <cell r="D46" t="str">
            <v>MUSTAFAYEV ELMAN GILMAN OGLU</v>
          </cell>
          <cell r="E46">
            <v>1</v>
          </cell>
          <cell r="F46">
            <v>5000</v>
          </cell>
        </row>
        <row r="47">
          <cell r="D47" t="str">
            <v>MUSTAFAYEV SEYMUR JALAL OGLU</v>
          </cell>
          <cell r="E47">
            <v>1</v>
          </cell>
          <cell r="F47">
            <v>3000</v>
          </cell>
        </row>
        <row r="48">
          <cell r="D48" t="str">
            <v>NASIBOV RUSTAM IBRAHIM OGLU</v>
          </cell>
          <cell r="E48">
            <v>1</v>
          </cell>
          <cell r="F48">
            <v>5500</v>
          </cell>
        </row>
        <row r="49">
          <cell r="D49" t="str">
            <v>RAHIMOV MURSAL YASIN OGLU</v>
          </cell>
          <cell r="E49">
            <v>1</v>
          </cell>
          <cell r="F49">
            <v>1500</v>
          </cell>
        </row>
        <row r="50">
          <cell r="D50" t="str">
            <v>RAJABOV TABRIZ NIJAT OGLU</v>
          </cell>
          <cell r="E50">
            <v>1</v>
          </cell>
          <cell r="F50">
            <v>1200</v>
          </cell>
        </row>
        <row r="51">
          <cell r="D51" t="str">
            <v>RZAYEV SHAMSADDIN BAYRAM OGLHU</v>
          </cell>
          <cell r="E51">
            <v>1</v>
          </cell>
          <cell r="F51">
            <v>3000</v>
          </cell>
        </row>
        <row r="52">
          <cell r="D52" t="str">
            <v>SAFAROV BAXTIYAR FEYRUZ OGLU</v>
          </cell>
          <cell r="E52">
            <v>1</v>
          </cell>
          <cell r="F52">
            <v>2000</v>
          </cell>
        </row>
        <row r="53">
          <cell r="D53" t="str">
            <v>Salmanova Naima Rafi qizi</v>
          </cell>
          <cell r="E53">
            <v>1</v>
          </cell>
          <cell r="F53">
            <v>1000</v>
          </cell>
        </row>
        <row r="54">
          <cell r="D54" t="str">
            <v>SAMADOV MOBIL BULUD OGLU</v>
          </cell>
          <cell r="E54">
            <v>1</v>
          </cell>
          <cell r="F54">
            <v>2500</v>
          </cell>
        </row>
        <row r="55">
          <cell r="D55" t="str">
            <v>SAMADOV NATIG RAFIG OGLU</v>
          </cell>
          <cell r="E55">
            <v>1</v>
          </cell>
          <cell r="F55">
            <v>1000</v>
          </cell>
        </row>
        <row r="56">
          <cell r="D56" t="str">
            <v>SHAFIYEV RUSLAN TURAB OGLU</v>
          </cell>
          <cell r="E56">
            <v>1</v>
          </cell>
          <cell r="F56">
            <v>5000</v>
          </cell>
        </row>
        <row r="57">
          <cell r="D57" t="str">
            <v>SHIRINOV MEHMAN VAGIF OGLU</v>
          </cell>
          <cell r="E57">
            <v>1</v>
          </cell>
          <cell r="F57">
            <v>1000</v>
          </cell>
        </row>
        <row r="58">
          <cell r="D58" t="str">
            <v>Shirinov Niyamaddin Shahvalad oghlu</v>
          </cell>
          <cell r="E58">
            <v>1</v>
          </cell>
          <cell r="F58">
            <v>5500</v>
          </cell>
        </row>
        <row r="59">
          <cell r="D59" t="str">
            <v>SHUKUROV RASHAD ROVSHAN OGLU</v>
          </cell>
          <cell r="E59">
            <v>1</v>
          </cell>
          <cell r="F59">
            <v>1000</v>
          </cell>
        </row>
        <row r="60">
          <cell r="D60" t="str">
            <v>TAHIROV ZAUR JUMSHUD OGHLU</v>
          </cell>
          <cell r="E60">
            <v>1</v>
          </cell>
          <cell r="F60">
            <v>700</v>
          </cell>
        </row>
        <row r="61">
          <cell r="D61" t="str">
            <v>YUSIFOV ISGANDAR FIRIDUN OGLU</v>
          </cell>
          <cell r="E61">
            <v>1</v>
          </cell>
          <cell r="F61">
            <v>800</v>
          </cell>
        </row>
        <row r="62">
          <cell r="D62" t="str">
            <v>ZEYNALOV ILHAM ASGAR OGLU</v>
          </cell>
          <cell r="E62">
            <v>1</v>
          </cell>
          <cell r="F62">
            <v>3000</v>
          </cell>
        </row>
      </sheetData>
      <sheetData sheetId="12" refreshError="1">
        <row r="3">
          <cell r="A3" t="str">
            <v>  AHMADLI</v>
          </cell>
          <cell r="D3" t="str">
            <v>Ahmadli filiali</v>
          </cell>
          <cell r="E3">
            <v>18</v>
          </cell>
          <cell r="F3">
            <v>87800</v>
          </cell>
          <cell r="Q3" t="str">
            <v>ABDULLAYEV ILHAM VALKHAN OGLU</v>
          </cell>
          <cell r="R3">
            <v>1</v>
          </cell>
          <cell r="S3">
            <v>5000</v>
          </cell>
        </row>
        <row r="4">
          <cell r="D4" t="str">
            <v>Azadliq filiali</v>
          </cell>
          <cell r="E4">
            <v>16</v>
          </cell>
          <cell r="F4">
            <v>94600</v>
          </cell>
          <cell r="Q4" t="str">
            <v>ABDULLAYEV SHAHMAR VAGIF OGHLU</v>
          </cell>
          <cell r="R4">
            <v>1</v>
          </cell>
          <cell r="S4">
            <v>3000</v>
          </cell>
        </row>
        <row r="5">
          <cell r="D5" t="str">
            <v>Azneft filiali</v>
          </cell>
          <cell r="E5">
            <v>20</v>
          </cell>
          <cell r="F5">
            <v>65700</v>
          </cell>
          <cell r="Q5" t="str">
            <v>ABILHASANOV RASIF YASAR OGHLU</v>
          </cell>
          <cell r="R5">
            <v>1</v>
          </cell>
          <cell r="S5">
            <v>2000</v>
          </cell>
        </row>
        <row r="6">
          <cell r="D6" t="str">
            <v>Bakixanov filiali</v>
          </cell>
          <cell r="E6">
            <v>48</v>
          </cell>
          <cell r="F6">
            <v>273500</v>
          </cell>
          <cell r="Q6" t="str">
            <v>ABUZAROV RAHIM HASANKHAN OGHLU</v>
          </cell>
          <cell r="R6">
            <v>1</v>
          </cell>
          <cell r="S6">
            <v>25000</v>
          </cell>
        </row>
        <row r="7">
          <cell r="D7" t="str">
            <v>Barda filiali</v>
          </cell>
          <cell r="E7">
            <v>62</v>
          </cell>
          <cell r="F7">
            <v>152400</v>
          </cell>
          <cell r="Q7" t="str">
            <v>AGHABALAYEV RAMIZ ALI OGHLU</v>
          </cell>
          <cell r="R7">
            <v>1</v>
          </cell>
          <cell r="S7">
            <v>2500</v>
          </cell>
        </row>
        <row r="8">
          <cell r="D8" t="str">
            <v>Calilabad filiali</v>
          </cell>
          <cell r="E8">
            <v>73</v>
          </cell>
          <cell r="F8">
            <v>144800</v>
          </cell>
          <cell r="Q8" t="str">
            <v>AGHAYEV DADASH MAMMAD OGHLU</v>
          </cell>
          <cell r="R8">
            <v>1</v>
          </cell>
          <cell r="S8">
            <v>2000</v>
          </cell>
        </row>
        <row r="9">
          <cell r="D9" t="str">
            <v>Ganca filiali</v>
          </cell>
          <cell r="E9">
            <v>99</v>
          </cell>
          <cell r="F9">
            <v>348650</v>
          </cell>
          <cell r="Q9" t="str">
            <v>AHMADOV NAMIQ ALEYMAN OGLU</v>
          </cell>
          <cell r="R9">
            <v>1</v>
          </cell>
          <cell r="S9">
            <v>1500</v>
          </cell>
        </row>
        <row r="10">
          <cell r="D10" t="str">
            <v>Lankaran filiali</v>
          </cell>
          <cell r="E10">
            <v>136</v>
          </cell>
          <cell r="F10">
            <v>399200</v>
          </cell>
          <cell r="Q10" t="str">
            <v>AKHUNDOV HILAL AGHARZA OGLU</v>
          </cell>
          <cell r="R10">
            <v>1</v>
          </cell>
          <cell r="S10">
            <v>4000</v>
          </cell>
        </row>
        <row r="11">
          <cell r="D11" t="str">
            <v>Masalli filiali</v>
          </cell>
          <cell r="E11">
            <v>95</v>
          </cell>
          <cell r="F11">
            <v>234200</v>
          </cell>
          <cell r="Q11" t="str">
            <v>ALIYEV AYAZ NIYAZI OGLU</v>
          </cell>
          <cell r="R11">
            <v>1</v>
          </cell>
          <cell r="S11">
            <v>10000</v>
          </cell>
        </row>
        <row r="12">
          <cell r="D12" t="str">
            <v>Memar Acami filiali</v>
          </cell>
          <cell r="E12">
            <v>16</v>
          </cell>
          <cell r="F12">
            <v>96350</v>
          </cell>
          <cell r="Q12" t="str">
            <v>ALIYEV XIDIR FARRUX OGLU</v>
          </cell>
          <cell r="R12">
            <v>1</v>
          </cell>
          <cell r="S12">
            <v>2000</v>
          </cell>
        </row>
        <row r="13">
          <cell r="D13" t="str">
            <v>Mingacevir filiali</v>
          </cell>
          <cell r="E13">
            <v>72</v>
          </cell>
          <cell r="F13">
            <v>190900</v>
          </cell>
          <cell r="Q13" t="str">
            <v>AYDAMIROV QADIR NADIR OGLU</v>
          </cell>
          <cell r="R13">
            <v>1</v>
          </cell>
          <cell r="S13">
            <v>3000</v>
          </cell>
        </row>
        <row r="14">
          <cell r="D14" t="str">
            <v>Musteri Xidmeti Departamenti</v>
          </cell>
          <cell r="E14">
            <v>3</v>
          </cell>
          <cell r="F14">
            <v>16000</v>
          </cell>
          <cell r="Q14" t="str">
            <v>AZIZOV VUSAL FAGANI OGHLU</v>
          </cell>
          <cell r="R14">
            <v>1</v>
          </cell>
          <cell r="S14">
            <v>1000</v>
          </cell>
        </row>
        <row r="15">
          <cell r="D15" t="str">
            <v>Narimanov filiali</v>
          </cell>
          <cell r="E15">
            <v>18</v>
          </cell>
          <cell r="F15">
            <v>51800</v>
          </cell>
          <cell r="Q15" t="str">
            <v>CAVADOV BAHRUZ BAHRAM OGLU</v>
          </cell>
          <cell r="R15">
            <v>1</v>
          </cell>
          <cell r="S15">
            <v>1200</v>
          </cell>
        </row>
        <row r="16">
          <cell r="D16" t="str">
            <v>Nasimi filiali</v>
          </cell>
          <cell r="E16">
            <v>20</v>
          </cell>
          <cell r="F16">
            <v>91000</v>
          </cell>
          <cell r="Q16" t="str">
            <v>FARACOV ELSAN SOLTAN OGLU</v>
          </cell>
          <cell r="R16">
            <v>1</v>
          </cell>
          <cell r="S16">
            <v>4000</v>
          </cell>
        </row>
        <row r="17">
          <cell r="D17" t="str">
            <v>Neftcilar filiali</v>
          </cell>
          <cell r="E17">
            <v>43</v>
          </cell>
          <cell r="F17">
            <v>204550</v>
          </cell>
          <cell r="Q17" t="str">
            <v>FARZALIYEV SULEYMAN BAHADUR OGHLU</v>
          </cell>
          <cell r="R17">
            <v>1</v>
          </cell>
          <cell r="S17">
            <v>1500</v>
          </cell>
        </row>
        <row r="18">
          <cell r="D18" t="str">
            <v>Qax filiali</v>
          </cell>
          <cell r="E18">
            <v>61</v>
          </cell>
          <cell r="F18">
            <v>115850</v>
          </cell>
          <cell r="Q18" t="str">
            <v>GAFAROV UZEYIR ABULFAT OGHLU</v>
          </cell>
          <cell r="R18">
            <v>1</v>
          </cell>
          <cell r="S18">
            <v>4000</v>
          </cell>
        </row>
        <row r="19">
          <cell r="D19" t="str">
            <v>Quba filiali</v>
          </cell>
          <cell r="E19">
            <v>70</v>
          </cell>
          <cell r="F19">
            <v>143350</v>
          </cell>
          <cell r="Q19" t="str">
            <v>GAHRAMANOVA PARI MAMMADMUSA QIZI</v>
          </cell>
          <cell r="R19">
            <v>1</v>
          </cell>
          <cell r="S19">
            <v>1200</v>
          </cell>
        </row>
        <row r="20">
          <cell r="D20" t="str">
            <v>Sabirabad filiali</v>
          </cell>
          <cell r="E20">
            <v>103</v>
          </cell>
          <cell r="F20">
            <v>286250</v>
          </cell>
          <cell r="Q20" t="str">
            <v>GAYAYEV VIDADI FURUDDUN OGHLU</v>
          </cell>
          <cell r="R20">
            <v>1</v>
          </cell>
          <cell r="S20">
            <v>700</v>
          </cell>
        </row>
        <row r="21">
          <cell r="D21" t="str">
            <v>Sirvan filiali</v>
          </cell>
          <cell r="E21">
            <v>18</v>
          </cell>
          <cell r="F21">
            <v>75600</v>
          </cell>
          <cell r="Q21" t="str">
            <v>GAYNATDINOV RUSLAN YURYEVICH</v>
          </cell>
          <cell r="R21">
            <v>1</v>
          </cell>
          <cell r="S21">
            <v>1500</v>
          </cell>
        </row>
        <row r="22">
          <cell r="D22" t="str">
            <v>Sumqayit filiali</v>
          </cell>
          <cell r="E22">
            <v>62</v>
          </cell>
          <cell r="F22">
            <v>300750</v>
          </cell>
          <cell r="Q22" t="str">
            <v>GULIYEV FIKRAT MISIR OGHLU</v>
          </cell>
          <cell r="R22">
            <v>1</v>
          </cell>
          <cell r="S22">
            <v>5000</v>
          </cell>
        </row>
        <row r="23">
          <cell r="D23" t="str">
            <v>Tovuz filiali</v>
          </cell>
          <cell r="E23">
            <v>90</v>
          </cell>
          <cell r="F23">
            <v>227900</v>
          </cell>
          <cell r="Q23" t="str">
            <v>GULIYEV TURAL AYDIN OGHLU</v>
          </cell>
          <cell r="R23">
            <v>1</v>
          </cell>
          <cell r="S23">
            <v>1000</v>
          </cell>
        </row>
        <row r="24">
          <cell r="D24" t="str">
            <v>Xacmaz filiali</v>
          </cell>
          <cell r="E24">
            <v>80</v>
          </cell>
          <cell r="F24">
            <v>114600</v>
          </cell>
          <cell r="Q24" t="str">
            <v>GURBANOV SHAIG MATLAB OGHLU</v>
          </cell>
          <cell r="R24">
            <v>1</v>
          </cell>
          <cell r="S24">
            <v>500</v>
          </cell>
        </row>
        <row r="25">
          <cell r="D25" t="str">
            <v>Yasamal filiali</v>
          </cell>
          <cell r="E25">
            <v>15</v>
          </cell>
          <cell r="F25">
            <v>104400</v>
          </cell>
          <cell r="Q25" t="str">
            <v>HASANOV RAHIM RAHMAN OGHLU</v>
          </cell>
          <cell r="R25">
            <v>1</v>
          </cell>
          <cell r="S25">
            <v>3000</v>
          </cell>
        </row>
        <row r="26">
          <cell r="D26" t="str">
            <v>Yevlax filiali</v>
          </cell>
          <cell r="E26">
            <v>93</v>
          </cell>
          <cell r="F26">
            <v>225200</v>
          </cell>
          <cell r="Q26" t="str">
            <v>HASANOV VUSAL SAHIB OGHLU</v>
          </cell>
          <cell r="R26">
            <v>1</v>
          </cell>
          <cell r="S26">
            <v>1000</v>
          </cell>
        </row>
        <row r="27">
          <cell r="D27" t="str">
            <v>Zaqatala filiali</v>
          </cell>
          <cell r="E27">
            <v>70</v>
          </cell>
          <cell r="F27">
            <v>138850</v>
          </cell>
          <cell r="Q27" t="str">
            <v>HUMBATOV RAHMAN HAJI OGHLU</v>
          </cell>
          <cell r="R27">
            <v>1</v>
          </cell>
          <cell r="S27">
            <v>4000</v>
          </cell>
        </row>
        <row r="28">
          <cell r="Q28" t="str">
            <v>HUSEYNKHANOVA JAMILA ISGANDAR QIZI</v>
          </cell>
          <cell r="R28">
            <v>1</v>
          </cell>
          <cell r="S28">
            <v>1500</v>
          </cell>
        </row>
        <row r="29">
          <cell r="Q29" t="str">
            <v>HUSEYNLI ELJAN ASHUR OGHLU</v>
          </cell>
          <cell r="R29">
            <v>1</v>
          </cell>
          <cell r="S29">
            <v>2000</v>
          </cell>
        </row>
        <row r="30">
          <cell r="Q30" t="str">
            <v>IBRAHIMOVA KHANIM IMAMATDIN QIZI</v>
          </cell>
          <cell r="R30">
            <v>1</v>
          </cell>
          <cell r="S30">
            <v>2000</v>
          </cell>
        </row>
        <row r="31">
          <cell r="Q31" t="str">
            <v>IMAMVERDIYEVA GULSHAN HAJI GIZI</v>
          </cell>
          <cell r="R31">
            <v>1</v>
          </cell>
          <cell r="S31">
            <v>3500</v>
          </cell>
        </row>
        <row r="32">
          <cell r="Q32" t="str">
            <v>KAZIMOV NATIG IMAN OGHLU</v>
          </cell>
          <cell r="R32">
            <v>1</v>
          </cell>
          <cell r="S32">
            <v>20500</v>
          </cell>
        </row>
        <row r="33">
          <cell r="Q33" t="str">
            <v>KHALAFOV SHAMIL PASHA OGHLU</v>
          </cell>
          <cell r="R33">
            <v>1</v>
          </cell>
          <cell r="S33">
            <v>2250</v>
          </cell>
        </row>
        <row r="34">
          <cell r="Q34" t="str">
            <v>KHANIYEVA NARMINA AGHASAF QIZI</v>
          </cell>
          <cell r="R34">
            <v>1</v>
          </cell>
          <cell r="S34">
            <v>1500</v>
          </cell>
        </row>
        <row r="35">
          <cell r="Q35" t="str">
            <v>Khidirov Imran Heydar oghlu</v>
          </cell>
          <cell r="R35">
            <v>1</v>
          </cell>
          <cell r="S35">
            <v>10000</v>
          </cell>
        </row>
        <row r="36">
          <cell r="Q36" t="str">
            <v>Maharramov Telman Elman oghlu</v>
          </cell>
          <cell r="R36">
            <v>1</v>
          </cell>
          <cell r="S36">
            <v>2100</v>
          </cell>
        </row>
        <row r="37">
          <cell r="Q37" t="str">
            <v>MAMISOV TALEH VALEH OGLU</v>
          </cell>
          <cell r="R37">
            <v>1</v>
          </cell>
          <cell r="S37">
            <v>6000</v>
          </cell>
        </row>
        <row r="38">
          <cell r="Q38" t="str">
            <v>MAMMADALIYEV CHINGIZ SAFARKHAN OGHLU</v>
          </cell>
          <cell r="R38">
            <v>1</v>
          </cell>
          <cell r="S38">
            <v>3000</v>
          </cell>
        </row>
        <row r="39">
          <cell r="Q39" t="str">
            <v>MAMMADALIYEVA FIRANGIZ ALIBALA QIZI</v>
          </cell>
          <cell r="R39">
            <v>1</v>
          </cell>
          <cell r="S39">
            <v>2000</v>
          </cell>
        </row>
        <row r="40">
          <cell r="Q40" t="str">
            <v>MAMMADOV BAKHTIYAR HUSEYNAGHA OGHLU</v>
          </cell>
          <cell r="R40">
            <v>1</v>
          </cell>
          <cell r="S40">
            <v>2000</v>
          </cell>
        </row>
        <row r="41">
          <cell r="Q41" t="str">
            <v>MAMMADOV YASAR TAVAKKUL OGLU</v>
          </cell>
          <cell r="R41">
            <v>1</v>
          </cell>
          <cell r="S41">
            <v>6000</v>
          </cell>
        </row>
        <row r="42">
          <cell r="Q42" t="str">
            <v>MUSAYEV SEYFATDIN YUSIF OGLU</v>
          </cell>
          <cell r="R42">
            <v>1</v>
          </cell>
          <cell r="S42">
            <v>2300</v>
          </cell>
        </row>
        <row r="43">
          <cell r="Q43" t="str">
            <v>MUTALLIMOVA NURLANA ZIYADDIN QIZI</v>
          </cell>
          <cell r="R43">
            <v>1</v>
          </cell>
          <cell r="S43">
            <v>10000</v>
          </cell>
        </row>
        <row r="44">
          <cell r="Q44" t="str">
            <v>NACAFOV YAQUB HUSEYN OGLU</v>
          </cell>
          <cell r="R44">
            <v>1</v>
          </cell>
          <cell r="S44">
            <v>5000</v>
          </cell>
        </row>
        <row r="45">
          <cell r="Q45" t="str">
            <v>NADIROV NAMIQ SIRIN OGLU</v>
          </cell>
          <cell r="R45">
            <v>1</v>
          </cell>
          <cell r="S45">
            <v>1000</v>
          </cell>
        </row>
        <row r="46">
          <cell r="Q46" t="str">
            <v>NAGHIYEV KHASAY YAHYA OGHLU</v>
          </cell>
          <cell r="R46">
            <v>1</v>
          </cell>
          <cell r="S46">
            <v>2000</v>
          </cell>
        </row>
        <row r="47">
          <cell r="Q47" t="str">
            <v>Novruzov Fuad Gurban oghlu</v>
          </cell>
          <cell r="R47">
            <v>1</v>
          </cell>
          <cell r="S47">
            <v>10000</v>
          </cell>
        </row>
        <row r="48">
          <cell r="Q48" t="str">
            <v>QULIYEV ANAR ALAMQULU OGLU</v>
          </cell>
          <cell r="R48">
            <v>1</v>
          </cell>
          <cell r="S48">
            <v>5000</v>
          </cell>
        </row>
        <row r="49">
          <cell r="Q49" t="str">
            <v>RAHIMLI XALIQ ISGANDAR OGLU</v>
          </cell>
          <cell r="R49">
            <v>1</v>
          </cell>
          <cell r="S49">
            <v>2000</v>
          </cell>
        </row>
        <row r="50">
          <cell r="Q50" t="str">
            <v>RUSTAMOV NAZIM ALI OGLU</v>
          </cell>
          <cell r="R50">
            <v>1</v>
          </cell>
          <cell r="S50">
            <v>2000</v>
          </cell>
        </row>
        <row r="51">
          <cell r="Q51" t="str">
            <v>RZAGULIYEVA DILARA AVAZ QIZI</v>
          </cell>
          <cell r="R51">
            <v>1</v>
          </cell>
          <cell r="S51">
            <v>4000</v>
          </cell>
        </row>
        <row r="52">
          <cell r="Q52" t="str">
            <v>RZAYEV SAMID NUSRAT OGLU</v>
          </cell>
          <cell r="R52">
            <v>2</v>
          </cell>
          <cell r="S52">
            <v>25000</v>
          </cell>
        </row>
        <row r="53">
          <cell r="Q53" t="str">
            <v>RZAYEVA AYNUR MAJID GIZI</v>
          </cell>
          <cell r="R53">
            <v>1</v>
          </cell>
          <cell r="S53">
            <v>4000</v>
          </cell>
        </row>
        <row r="54">
          <cell r="Q54" t="str">
            <v>SADIQOV MAHIR ORUC OGLU</v>
          </cell>
          <cell r="R54">
            <v>1</v>
          </cell>
          <cell r="S54">
            <v>2000</v>
          </cell>
        </row>
        <row r="55">
          <cell r="Q55" t="str">
            <v>SAFAROV VUGAR ALSAFA OGHLU</v>
          </cell>
          <cell r="R55">
            <v>1</v>
          </cell>
          <cell r="S55">
            <v>2000</v>
          </cell>
        </row>
        <row r="56">
          <cell r="Q56" t="str">
            <v>SALAHOV GUBAD SALAH OGHU</v>
          </cell>
          <cell r="R56">
            <v>1</v>
          </cell>
          <cell r="S56">
            <v>3500</v>
          </cell>
        </row>
        <row r="57">
          <cell r="Q57" t="str">
            <v>SHARIFOV BAHRUZ ALI OGHLU</v>
          </cell>
          <cell r="R57">
            <v>1</v>
          </cell>
          <cell r="S57">
            <v>3500</v>
          </cell>
        </row>
        <row r="58">
          <cell r="Q58" t="str">
            <v>SULEYMANOV VUSAL SHAMIL OGLU</v>
          </cell>
          <cell r="R58">
            <v>1</v>
          </cell>
          <cell r="S58">
            <v>6000</v>
          </cell>
        </row>
        <row r="59">
          <cell r="Q59" t="str">
            <v>TAHIROV JAVID JAMAL OGHLU</v>
          </cell>
          <cell r="R59">
            <v>1</v>
          </cell>
          <cell r="S59">
            <v>10000</v>
          </cell>
        </row>
        <row r="60">
          <cell r="Q60" t="str">
            <v>ZALOV DAVUD FAMIL OGHLU</v>
          </cell>
          <cell r="R60">
            <v>1</v>
          </cell>
          <cell r="S60">
            <v>16000</v>
          </cell>
        </row>
        <row r="61">
          <cell r="Q61" t="str">
            <v>ZEYNALOVA GULLUZAR JAMAL QIZI</v>
          </cell>
          <cell r="R61">
            <v>2</v>
          </cell>
          <cell r="S61">
            <v>28500</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OS"/>
      <sheetName val="MIKRO"/>
      <sheetName val="Sheet1"/>
      <sheetName val="YENI MIKRO"/>
      <sheetName val="Sheet2"/>
      <sheetName val="Sheet3"/>
      <sheetName val="Sheet3 (2)"/>
      <sheetName val="İyul port"/>
      <sheetName val="August"/>
      <sheetName val="Sheet4"/>
      <sheetName val="September"/>
      <sheetName val="October"/>
      <sheetName val="reg (3)"/>
      <sheetName val="reg"/>
      <sheetName val="ab (3)"/>
      <sheetName val="ab"/>
      <sheetName val="ab yeni faiz"/>
      <sheetName val="ab yeni say"/>
      <sheetName val="reg yeni faiz"/>
      <sheetName val="reg yeni say"/>
      <sheetName val="Sheet9"/>
    </sheetNames>
    <sheetDataSet>
      <sheetData sheetId="0"/>
      <sheetData sheetId="1"/>
      <sheetData sheetId="2"/>
      <sheetData sheetId="3"/>
      <sheetData sheetId="4"/>
      <sheetData sheetId="5"/>
      <sheetData sheetId="6"/>
      <sheetData sheetId="7">
        <row r="4">
          <cell r="C4" t="str">
            <v>ABŞERON</v>
          </cell>
        </row>
      </sheetData>
      <sheetData sheetId="8">
        <row r="2">
          <cell r="B2" t="str">
            <v>Filial</v>
          </cell>
        </row>
      </sheetData>
      <sheetData sheetId="9"/>
      <sheetData sheetId="10">
        <row r="2">
          <cell r="B2" t="str">
            <v>Abbasov Ilham Rasid</v>
          </cell>
        </row>
      </sheetData>
      <sheetData sheetId="11">
        <row r="4">
          <cell r="D4" t="str">
            <v>Hamidov Tarlan Abdulhamid</v>
          </cell>
        </row>
      </sheetData>
      <sheetData sheetId="12"/>
      <sheetData sheetId="13"/>
      <sheetData sheetId="14">
        <row r="46">
          <cell r="AA46">
            <v>0</v>
          </cell>
        </row>
      </sheetData>
      <sheetData sheetId="15"/>
      <sheetData sheetId="16"/>
      <sheetData sheetId="17"/>
      <sheetData sheetId="18"/>
      <sheetData sheetId="19"/>
      <sheetData sheetId="20">
        <row r="3">
          <cell r="T3" t="str">
            <v>Abbasov Ilham Rasid</v>
          </cell>
          <cell r="U3">
            <v>15</v>
          </cell>
          <cell r="V3">
            <v>24200</v>
          </cell>
        </row>
        <row r="4">
          <cell r="T4" t="str">
            <v>Abdiyev Vusal Xanoglan</v>
          </cell>
          <cell r="U4">
            <v>17</v>
          </cell>
          <cell r="V4">
            <v>66000</v>
          </cell>
        </row>
        <row r="5">
          <cell r="T5" t="str">
            <v>Abidov Tural Ibrahim</v>
          </cell>
          <cell r="U5">
            <v>17</v>
          </cell>
          <cell r="V5">
            <v>39300</v>
          </cell>
        </row>
        <row r="6">
          <cell r="T6" t="str">
            <v>Agacanov Emin Imanverdi</v>
          </cell>
          <cell r="U6">
            <v>5</v>
          </cell>
          <cell r="V6">
            <v>9000</v>
          </cell>
        </row>
        <row r="7">
          <cell r="T7" t="str">
            <v>Agasiyev Azar Adil</v>
          </cell>
          <cell r="U7">
            <v>5</v>
          </cell>
          <cell r="V7">
            <v>6000</v>
          </cell>
        </row>
        <row r="8">
          <cell r="T8" t="str">
            <v>Agayev Abulfaz Isabala</v>
          </cell>
          <cell r="U8">
            <v>13</v>
          </cell>
          <cell r="V8">
            <v>37200</v>
          </cell>
        </row>
        <row r="9">
          <cell r="T9" t="str">
            <v>Ahadov Natiq Nadir</v>
          </cell>
          <cell r="U9">
            <v>8</v>
          </cell>
          <cell r="V9">
            <v>24000</v>
          </cell>
        </row>
        <row r="10">
          <cell r="T10" t="str">
            <v>Ahmadov Agasif Shukur</v>
          </cell>
          <cell r="U10">
            <v>7</v>
          </cell>
          <cell r="V10">
            <v>12800</v>
          </cell>
        </row>
        <row r="11">
          <cell r="T11" t="str">
            <v>Ahmadov Qahraman Bahadir</v>
          </cell>
          <cell r="U11">
            <v>13</v>
          </cell>
          <cell r="V11">
            <v>40700</v>
          </cell>
        </row>
        <row r="12">
          <cell r="T12" t="str">
            <v>Ahmadov Ravan Azaddin</v>
          </cell>
          <cell r="U12">
            <v>16</v>
          </cell>
          <cell r="V12">
            <v>36500</v>
          </cell>
        </row>
        <row r="13">
          <cell r="T13" t="str">
            <v>Akbarov Rahim Babakisi</v>
          </cell>
          <cell r="U13">
            <v>8</v>
          </cell>
          <cell r="V13">
            <v>17500</v>
          </cell>
        </row>
        <row r="14">
          <cell r="T14" t="str">
            <v>Alhuseynov Tural Yasin</v>
          </cell>
          <cell r="U14">
            <v>16</v>
          </cell>
          <cell r="V14">
            <v>76500</v>
          </cell>
        </row>
        <row r="15">
          <cell r="T15" t="str">
            <v>Alixanov Murad Ziynaddin</v>
          </cell>
          <cell r="U15">
            <v>11</v>
          </cell>
          <cell r="V15">
            <v>10200</v>
          </cell>
        </row>
        <row r="16">
          <cell r="T16" t="str">
            <v>Aliyev Subhan Akif</v>
          </cell>
          <cell r="U16">
            <v>2</v>
          </cell>
          <cell r="V16">
            <v>6500</v>
          </cell>
        </row>
        <row r="17">
          <cell r="T17" t="str">
            <v>Aliyev Taleh Allahyar</v>
          </cell>
          <cell r="U17">
            <v>15</v>
          </cell>
          <cell r="V17">
            <v>50500</v>
          </cell>
        </row>
        <row r="18">
          <cell r="T18" t="str">
            <v>Aliyev Tural Mohraddin</v>
          </cell>
          <cell r="U18">
            <v>9</v>
          </cell>
          <cell r="V18">
            <v>14100</v>
          </cell>
        </row>
        <row r="19">
          <cell r="T19" t="str">
            <v>Aliyev Vusal Avazaga</v>
          </cell>
          <cell r="U19">
            <v>8</v>
          </cell>
          <cell r="V19">
            <v>22000</v>
          </cell>
        </row>
        <row r="20">
          <cell r="T20" t="str">
            <v>Amirov Elchin Mazahir</v>
          </cell>
          <cell r="U20">
            <v>8</v>
          </cell>
          <cell r="V20">
            <v>27100</v>
          </cell>
        </row>
        <row r="21">
          <cell r="T21" t="str">
            <v>Asadullayev Qosqar Namik</v>
          </cell>
          <cell r="U21">
            <v>13</v>
          </cell>
          <cell r="V21">
            <v>52000</v>
          </cell>
        </row>
        <row r="22">
          <cell r="T22" t="str">
            <v>Asgarov Huseyn Asgar</v>
          </cell>
          <cell r="U22">
            <v>4</v>
          </cell>
          <cell r="V22">
            <v>31000</v>
          </cell>
        </row>
        <row r="23">
          <cell r="T23" t="str">
            <v>Asgarov Saqif Agagul</v>
          </cell>
          <cell r="U23">
            <v>13</v>
          </cell>
          <cell r="V23">
            <v>24700</v>
          </cell>
        </row>
        <row r="24">
          <cell r="T24" t="str">
            <v>Aydinov Aydin Haci</v>
          </cell>
          <cell r="U24">
            <v>5</v>
          </cell>
          <cell r="V24">
            <v>11500</v>
          </cell>
        </row>
        <row r="25">
          <cell r="T25" t="str">
            <v>Cabbarli Vaqif Refail</v>
          </cell>
          <cell r="U25">
            <v>9</v>
          </cell>
          <cell r="V25">
            <v>14200</v>
          </cell>
        </row>
        <row r="26">
          <cell r="T26" t="str">
            <v>Cafarov Elshan Zohrab</v>
          </cell>
          <cell r="U26">
            <v>1</v>
          </cell>
          <cell r="V26">
            <v>15000</v>
          </cell>
        </row>
        <row r="27">
          <cell r="T27" t="str">
            <v>Cavadov Tahmaz Cabrail</v>
          </cell>
          <cell r="U27">
            <v>15</v>
          </cell>
          <cell r="V27">
            <v>69000</v>
          </cell>
        </row>
        <row r="28">
          <cell r="T28" t="str">
            <v>Eldarov Tural Eldar</v>
          </cell>
          <cell r="U28">
            <v>11</v>
          </cell>
          <cell r="V28">
            <v>65700</v>
          </cell>
        </row>
        <row r="29">
          <cell r="T29" t="str">
            <v>Eldarova Aynura Xeyrulla</v>
          </cell>
          <cell r="U29">
            <v>14</v>
          </cell>
          <cell r="V29">
            <v>25100</v>
          </cell>
        </row>
        <row r="30">
          <cell r="T30" t="str">
            <v>Feziyev Gunduz Mobil</v>
          </cell>
          <cell r="U30">
            <v>9</v>
          </cell>
          <cell r="V30">
            <v>47600</v>
          </cell>
        </row>
        <row r="31">
          <cell r="T31" t="str">
            <v>Haciyev Irfan Rafiq</v>
          </cell>
          <cell r="U31">
            <v>13</v>
          </cell>
          <cell r="V31">
            <v>37900</v>
          </cell>
        </row>
        <row r="32">
          <cell r="T32" t="str">
            <v>Hamidov Hasil Hafis</v>
          </cell>
          <cell r="U32">
            <v>5</v>
          </cell>
          <cell r="V32">
            <v>5500</v>
          </cell>
        </row>
        <row r="33">
          <cell r="T33" t="str">
            <v>Hamidov Tarlan Abdulhamid</v>
          </cell>
          <cell r="U33">
            <v>3</v>
          </cell>
          <cell r="V33">
            <v>42000</v>
          </cell>
        </row>
        <row r="34">
          <cell r="T34" t="str">
            <v>Hasanov Alizamin Firudin</v>
          </cell>
          <cell r="U34">
            <v>6</v>
          </cell>
          <cell r="V34">
            <v>8600</v>
          </cell>
        </row>
        <row r="35">
          <cell r="T35" t="str">
            <v>Hasanov Babir Sabir</v>
          </cell>
          <cell r="U35">
            <v>12</v>
          </cell>
          <cell r="V35">
            <v>19700</v>
          </cell>
        </row>
        <row r="36">
          <cell r="T36" t="str">
            <v xml:space="preserve">Hasanov Elsad Ayaz </v>
          </cell>
          <cell r="U36">
            <v>4</v>
          </cell>
          <cell r="V36">
            <v>11500</v>
          </cell>
        </row>
        <row r="37">
          <cell r="T37" t="str">
            <v>Hasanov Sahin Sukur</v>
          </cell>
          <cell r="U37">
            <v>8</v>
          </cell>
          <cell r="V37">
            <v>12400</v>
          </cell>
        </row>
        <row r="38">
          <cell r="T38" t="str">
            <v>Hasanov Zaur Huseyn</v>
          </cell>
          <cell r="U38">
            <v>10</v>
          </cell>
          <cell r="V38">
            <v>59000</v>
          </cell>
        </row>
        <row r="39">
          <cell r="T39" t="str">
            <v>Husanov Elmir Qurban</v>
          </cell>
          <cell r="U39">
            <v>15</v>
          </cell>
          <cell r="V39">
            <v>69190</v>
          </cell>
        </row>
        <row r="40">
          <cell r="T40" t="str">
            <v>Huseyinov Anar Tahir</v>
          </cell>
          <cell r="U40">
            <v>8</v>
          </cell>
          <cell r="V40">
            <v>21550</v>
          </cell>
        </row>
        <row r="41">
          <cell r="T41" t="str">
            <v>Huseynov Amil Alim</v>
          </cell>
          <cell r="U41">
            <v>13</v>
          </cell>
          <cell r="V41">
            <v>60600</v>
          </cell>
        </row>
        <row r="42">
          <cell r="T42" t="str">
            <v>Huseynov Azer Nizami</v>
          </cell>
          <cell r="U42">
            <v>15</v>
          </cell>
          <cell r="V42">
            <v>21400</v>
          </cell>
        </row>
        <row r="43">
          <cell r="T43" t="str">
            <v>Huseynov Zaur Qazanfar</v>
          </cell>
          <cell r="U43">
            <v>7</v>
          </cell>
          <cell r="V43">
            <v>28700</v>
          </cell>
        </row>
        <row r="44">
          <cell r="T44" t="str">
            <v>Ibisov Samxal Cabrayil</v>
          </cell>
          <cell r="U44">
            <v>7</v>
          </cell>
          <cell r="V44">
            <v>20000</v>
          </cell>
        </row>
        <row r="45">
          <cell r="T45" t="str">
            <v>Ibrahimov Anar Etibar</v>
          </cell>
          <cell r="U45">
            <v>5</v>
          </cell>
          <cell r="V45">
            <v>59000</v>
          </cell>
        </row>
        <row r="46">
          <cell r="T46" t="str">
            <v>Ibrahimov Famil Farhad</v>
          </cell>
          <cell r="U46">
            <v>16</v>
          </cell>
          <cell r="V46">
            <v>87500</v>
          </cell>
        </row>
        <row r="47">
          <cell r="T47" t="str">
            <v>Ibrahimov Ismayil Matlab</v>
          </cell>
          <cell r="U47">
            <v>10</v>
          </cell>
          <cell r="V47">
            <v>42000</v>
          </cell>
        </row>
        <row r="48">
          <cell r="T48" t="str">
            <v>Ismayilov Agamoglan Israfil</v>
          </cell>
          <cell r="U48">
            <v>13</v>
          </cell>
          <cell r="V48">
            <v>23600</v>
          </cell>
        </row>
        <row r="49">
          <cell r="T49" t="str">
            <v>Karimov Heydar Fariz</v>
          </cell>
          <cell r="U49">
            <v>6</v>
          </cell>
          <cell r="V49">
            <v>13400</v>
          </cell>
        </row>
        <row r="50">
          <cell r="T50" t="str">
            <v>Karimov Orxan Alik</v>
          </cell>
          <cell r="U50">
            <v>12</v>
          </cell>
          <cell r="V50">
            <v>55500</v>
          </cell>
        </row>
        <row r="51">
          <cell r="T51" t="str">
            <v>Karimov Samir Aydamir</v>
          </cell>
          <cell r="U51">
            <v>4</v>
          </cell>
          <cell r="V51">
            <v>26500</v>
          </cell>
        </row>
        <row r="52">
          <cell r="T52" t="str">
            <v>Karimov Ulvi Feyzullah</v>
          </cell>
          <cell r="U52">
            <v>11</v>
          </cell>
          <cell r="V52">
            <v>14300</v>
          </cell>
        </row>
        <row r="53">
          <cell r="T53" t="str">
            <v>Latifov Zaur Sahib</v>
          </cell>
          <cell r="U53">
            <v>7</v>
          </cell>
          <cell r="V53">
            <v>22600</v>
          </cell>
        </row>
        <row r="54">
          <cell r="T54" t="str">
            <v>Mammadov Adis Humbat</v>
          </cell>
          <cell r="U54">
            <v>5</v>
          </cell>
          <cell r="V54">
            <v>16600</v>
          </cell>
        </row>
        <row r="55">
          <cell r="T55" t="str">
            <v>Mammadov Cavid Mohubbat</v>
          </cell>
          <cell r="U55">
            <v>4</v>
          </cell>
          <cell r="V55">
            <v>9500</v>
          </cell>
        </row>
        <row r="56">
          <cell r="T56" t="str">
            <v>Mammadov Elvin Alim</v>
          </cell>
          <cell r="U56">
            <v>4</v>
          </cell>
          <cell r="V56">
            <v>31000</v>
          </cell>
        </row>
        <row r="57">
          <cell r="T57" t="str">
            <v>Mammadov Firuz Iman</v>
          </cell>
          <cell r="U57">
            <v>18</v>
          </cell>
          <cell r="V57">
            <v>36500</v>
          </cell>
        </row>
        <row r="58">
          <cell r="T58" t="str">
            <v>Mammadov Fuad Zahid</v>
          </cell>
          <cell r="U58">
            <v>4</v>
          </cell>
          <cell r="V58">
            <v>7500</v>
          </cell>
        </row>
        <row r="59">
          <cell r="T59" t="str">
            <v>Mammadov Ramin Ismayil</v>
          </cell>
          <cell r="U59">
            <v>16</v>
          </cell>
          <cell r="V59">
            <v>54800</v>
          </cell>
        </row>
        <row r="60">
          <cell r="T60" t="str">
            <v>Mammadov Rasad Asif</v>
          </cell>
          <cell r="U60">
            <v>12</v>
          </cell>
          <cell r="V60">
            <v>32000</v>
          </cell>
        </row>
        <row r="61">
          <cell r="T61" t="str">
            <v>Mammadov Vusal Abid</v>
          </cell>
          <cell r="U61">
            <v>22</v>
          </cell>
          <cell r="V61">
            <v>37100</v>
          </cell>
        </row>
        <row r="62">
          <cell r="T62" t="str">
            <v>Mammadov Yasar Qurbat</v>
          </cell>
          <cell r="U62">
            <v>9</v>
          </cell>
          <cell r="V62">
            <v>24700</v>
          </cell>
        </row>
        <row r="63">
          <cell r="T63" t="str">
            <v>Mammadzade Orxan Famil</v>
          </cell>
          <cell r="U63">
            <v>11</v>
          </cell>
          <cell r="V63">
            <v>22400</v>
          </cell>
        </row>
        <row r="64">
          <cell r="T64" t="str">
            <v>Manafov Rauf Zulfugar</v>
          </cell>
          <cell r="U64">
            <v>12</v>
          </cell>
          <cell r="V64">
            <v>36300</v>
          </cell>
        </row>
        <row r="65">
          <cell r="T65" t="str">
            <v>Mehdiyev Nicat Sarvar</v>
          </cell>
          <cell r="U65">
            <v>5</v>
          </cell>
          <cell r="V65">
            <v>51000</v>
          </cell>
        </row>
        <row r="66">
          <cell r="T66" t="str">
            <v>Mehtiyev Nizami Telman</v>
          </cell>
          <cell r="U66">
            <v>4</v>
          </cell>
          <cell r="V66">
            <v>8100</v>
          </cell>
        </row>
        <row r="67">
          <cell r="T67" t="str">
            <v>Mejdunov Elnur Yusif</v>
          </cell>
          <cell r="U67">
            <v>4</v>
          </cell>
          <cell r="V67">
            <v>9100</v>
          </cell>
        </row>
        <row r="68">
          <cell r="T68" t="str">
            <v>Mikayilov Camsid Mammadaga</v>
          </cell>
          <cell r="U68">
            <v>1</v>
          </cell>
          <cell r="V68">
            <v>1500</v>
          </cell>
        </row>
        <row r="69">
          <cell r="T69" t="str">
            <v>Miriyev Adil Mirmohsum</v>
          </cell>
          <cell r="U69">
            <v>8</v>
          </cell>
          <cell r="V69">
            <v>44800</v>
          </cell>
        </row>
        <row r="70">
          <cell r="T70" t="str">
            <v>Mohumayev Eldar Racab</v>
          </cell>
          <cell r="U70">
            <v>8</v>
          </cell>
          <cell r="V70">
            <v>11000</v>
          </cell>
        </row>
        <row r="71">
          <cell r="T71" t="str">
            <v>Muradov Parviz Alim</v>
          </cell>
          <cell r="U71">
            <v>12</v>
          </cell>
          <cell r="V71">
            <v>17000</v>
          </cell>
        </row>
        <row r="72">
          <cell r="T72" t="str">
            <v>Musayev Qalib Rauf</v>
          </cell>
          <cell r="U72">
            <v>13</v>
          </cell>
          <cell r="V72">
            <v>114500</v>
          </cell>
        </row>
        <row r="73">
          <cell r="T73" t="str">
            <v>Mustafayev Sanan Cahangir</v>
          </cell>
          <cell r="U73">
            <v>13</v>
          </cell>
          <cell r="V73">
            <v>44600</v>
          </cell>
        </row>
        <row r="74">
          <cell r="T74" t="str">
            <v>Muxtarov Vasif Ahmad</v>
          </cell>
          <cell r="U74">
            <v>14</v>
          </cell>
          <cell r="V74">
            <v>31600</v>
          </cell>
        </row>
        <row r="75">
          <cell r="T75" t="str">
            <v>Nabiyev Taleh Camaleddin</v>
          </cell>
          <cell r="U75">
            <v>12</v>
          </cell>
          <cell r="V75">
            <v>33300</v>
          </cell>
        </row>
        <row r="76">
          <cell r="T76" t="str">
            <v>Nacafli Anar Hidayat</v>
          </cell>
          <cell r="U76">
            <v>7</v>
          </cell>
          <cell r="V76">
            <v>17200</v>
          </cell>
        </row>
        <row r="77">
          <cell r="T77" t="str">
            <v>Nagiyev Elnur Alaskar</v>
          </cell>
          <cell r="U77">
            <v>12</v>
          </cell>
          <cell r="V77">
            <v>16500</v>
          </cell>
        </row>
        <row r="78">
          <cell r="T78" t="str">
            <v>Nasibov Etibar Kamil</v>
          </cell>
          <cell r="U78">
            <v>6</v>
          </cell>
          <cell r="V78">
            <v>18800</v>
          </cell>
        </row>
        <row r="79">
          <cell r="T79" t="str">
            <v>Nasirzade Saleh Mirtagi</v>
          </cell>
          <cell r="U79">
            <v>14</v>
          </cell>
          <cell r="V79">
            <v>44100</v>
          </cell>
        </row>
        <row r="80">
          <cell r="T80" t="str">
            <v>Nazirov Elshan Qiyasaddin</v>
          </cell>
          <cell r="U80">
            <v>10</v>
          </cell>
          <cell r="V80">
            <v>24700</v>
          </cell>
        </row>
        <row r="81">
          <cell r="T81" t="str">
            <v>Nuruzada Alipasa Mastali</v>
          </cell>
          <cell r="U81">
            <v>9</v>
          </cell>
          <cell r="V81">
            <v>52200</v>
          </cell>
        </row>
        <row r="82">
          <cell r="T82" t="str">
            <v>Orucov Elnur Qazanfar</v>
          </cell>
          <cell r="U82">
            <v>15</v>
          </cell>
          <cell r="V82">
            <v>24600</v>
          </cell>
        </row>
        <row r="83">
          <cell r="T83" t="str">
            <v>Qaffarov Elxan Etiqat</v>
          </cell>
          <cell r="U83">
            <v>11</v>
          </cell>
          <cell r="V83">
            <v>34800</v>
          </cell>
        </row>
        <row r="84">
          <cell r="T84" t="str">
            <v>Qaniyev Sahin Nazim</v>
          </cell>
          <cell r="U84">
            <v>6</v>
          </cell>
          <cell r="V84">
            <v>55500</v>
          </cell>
        </row>
        <row r="85">
          <cell r="T85" t="str">
            <v>Qarayev Kanan Mirza</v>
          </cell>
          <cell r="U85">
            <v>7</v>
          </cell>
          <cell r="V85">
            <v>17800</v>
          </cell>
        </row>
        <row r="86">
          <cell r="T86" t="str">
            <v>Qarayev Taryel Qara</v>
          </cell>
          <cell r="U86">
            <v>6</v>
          </cell>
          <cell r="V86">
            <v>13400</v>
          </cell>
        </row>
        <row r="87">
          <cell r="T87" t="str">
            <v>Qasimov Elcin Sahin</v>
          </cell>
          <cell r="U87">
            <v>15</v>
          </cell>
          <cell r="V87">
            <v>66600</v>
          </cell>
        </row>
        <row r="88">
          <cell r="T88" t="str">
            <v>Qasimov Fuad Tahir</v>
          </cell>
          <cell r="U88">
            <v>11</v>
          </cell>
          <cell r="V88">
            <v>43500</v>
          </cell>
        </row>
        <row r="89">
          <cell r="T89" t="str">
            <v>Qasimov Kamran Asaf</v>
          </cell>
          <cell r="U89">
            <v>9</v>
          </cell>
          <cell r="V89">
            <v>46000</v>
          </cell>
        </row>
        <row r="90">
          <cell r="T90" t="str">
            <v>Qasimov Tural Rasid</v>
          </cell>
          <cell r="U90">
            <v>9</v>
          </cell>
          <cell r="V90">
            <v>18000</v>
          </cell>
        </row>
        <row r="91">
          <cell r="T91" t="str">
            <v>Qasimov Zahir Movsum</v>
          </cell>
          <cell r="U91">
            <v>1</v>
          </cell>
          <cell r="V91">
            <v>1000</v>
          </cell>
        </row>
        <row r="92">
          <cell r="T92" t="str">
            <v>Quliyev Ziyad Ramil</v>
          </cell>
          <cell r="U92">
            <v>4</v>
          </cell>
          <cell r="V92">
            <v>31000</v>
          </cell>
        </row>
        <row r="93">
          <cell r="T93" t="str">
            <v>Rahimov Mayis Mursud</v>
          </cell>
          <cell r="U93">
            <v>22</v>
          </cell>
          <cell r="V93">
            <v>32600</v>
          </cell>
        </row>
        <row r="94">
          <cell r="T94" t="str">
            <v>Ramazanov Fariz Rafiq</v>
          </cell>
          <cell r="U94">
            <v>11</v>
          </cell>
          <cell r="V94">
            <v>15400</v>
          </cell>
        </row>
        <row r="95">
          <cell r="T95" t="str">
            <v>Rasidov Hikmat M.</v>
          </cell>
          <cell r="U95">
            <v>9</v>
          </cell>
          <cell r="V95">
            <v>18880</v>
          </cell>
        </row>
        <row r="96">
          <cell r="T96" t="str">
            <v>Rustamov Abulfaz Mammadali</v>
          </cell>
          <cell r="U96">
            <v>15</v>
          </cell>
          <cell r="V96">
            <v>74400</v>
          </cell>
        </row>
        <row r="97">
          <cell r="T97" t="str">
            <v>Sabanov Rafiq Rauf</v>
          </cell>
          <cell r="U97">
            <v>8</v>
          </cell>
          <cell r="V97">
            <v>16800</v>
          </cell>
        </row>
        <row r="98">
          <cell r="T98" t="str">
            <v>Sadiqov Afqan Bayram</v>
          </cell>
          <cell r="U98">
            <v>11</v>
          </cell>
          <cell r="V98">
            <v>31600</v>
          </cell>
        </row>
        <row r="99">
          <cell r="T99" t="str">
            <v>Sadiqov Ceyhun Siyaset</v>
          </cell>
          <cell r="U99">
            <v>4</v>
          </cell>
          <cell r="V99">
            <v>16900</v>
          </cell>
        </row>
        <row r="100">
          <cell r="T100" t="str">
            <v>Sadiqov Ramiz Rasim</v>
          </cell>
          <cell r="U100">
            <v>9</v>
          </cell>
          <cell r="V100">
            <v>20200</v>
          </cell>
        </row>
        <row r="101">
          <cell r="T101" t="str">
            <v>Safarov Kamil Aladdin</v>
          </cell>
          <cell r="U101">
            <v>11</v>
          </cell>
          <cell r="V101">
            <v>47800</v>
          </cell>
        </row>
        <row r="102">
          <cell r="T102" t="str">
            <v>Tacaddinov Aziz Isaq</v>
          </cell>
          <cell r="U102">
            <v>4</v>
          </cell>
          <cell r="V102">
            <v>4100</v>
          </cell>
        </row>
        <row r="103">
          <cell r="T103" t="str">
            <v>Valiyev Elsan Novruz</v>
          </cell>
          <cell r="U103">
            <v>10</v>
          </cell>
          <cell r="V103">
            <v>25300</v>
          </cell>
        </row>
        <row r="104">
          <cell r="T104" t="str">
            <v>Valiyev Niyazi Nazim</v>
          </cell>
          <cell r="U104">
            <v>9</v>
          </cell>
          <cell r="V104">
            <v>35000</v>
          </cell>
        </row>
        <row r="105">
          <cell r="T105" t="str">
            <v>Valizade Sahriyar Oktay</v>
          </cell>
          <cell r="U105">
            <v>24</v>
          </cell>
          <cell r="V105">
            <v>142600</v>
          </cell>
        </row>
        <row r="106">
          <cell r="T106" t="str">
            <v>Xalafov Qurban Sabir</v>
          </cell>
          <cell r="U106">
            <v>14</v>
          </cell>
          <cell r="V106">
            <v>63800</v>
          </cell>
        </row>
        <row r="107">
          <cell r="T107" t="str">
            <v>Xalilova Aida Sahverdi</v>
          </cell>
          <cell r="U107">
            <v>8</v>
          </cell>
          <cell r="V107">
            <v>67200</v>
          </cell>
        </row>
        <row r="108">
          <cell r="T108" t="str">
            <v>Yunusov Sabuhi Mirxan</v>
          </cell>
          <cell r="U108">
            <v>6</v>
          </cell>
          <cell r="V108">
            <v>13700</v>
          </cell>
        </row>
        <row r="109">
          <cell r="T109" t="str">
            <v>Yusifov Taliman Ibrahim</v>
          </cell>
          <cell r="U109">
            <v>13</v>
          </cell>
          <cell r="V109">
            <v>39950</v>
          </cell>
        </row>
        <row r="110">
          <cell r="T110" t="str">
            <v>Yusifov Tarlan Vasif</v>
          </cell>
          <cell r="U110">
            <v>7</v>
          </cell>
          <cell r="V110">
            <v>16200</v>
          </cell>
        </row>
        <row r="111">
          <cell r="T111" t="str">
            <v>Yusifzada Orxan Ilqar</v>
          </cell>
          <cell r="U111">
            <v>4</v>
          </cell>
          <cell r="V111">
            <v>27000</v>
          </cell>
        </row>
        <row r="112">
          <cell r="T112" t="str">
            <v>Zeynalov Emil Hasanqulu</v>
          </cell>
          <cell r="U112">
            <v>9</v>
          </cell>
          <cell r="V112">
            <v>53000</v>
          </cell>
        </row>
        <row r="113">
          <cell r="T113" t="str">
            <v>Zulfuqarov Samil Qarib</v>
          </cell>
          <cell r="U113">
            <v>6</v>
          </cell>
          <cell r="V113">
            <v>21000</v>
          </cell>
        </row>
      </sheetData>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Filial" sourceName="Branch">
  <extLst>
    <x:ext xmlns:x15="http://schemas.microsoft.com/office/spreadsheetml/2010/11/main" uri="{2F2917AC-EB37-4324-AD4E-5DD8C200BD13}">
      <x15:tableSlicerCache tableId="1" column="4"/>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Zona" sourceName="Zone">
  <extLst>
    <x:ext xmlns:x15="http://schemas.microsoft.com/office/spreadsheetml/2010/11/main" uri="{2F2917AC-EB37-4324-AD4E-5DD8C200BD13}">
      <x15:tableSlicerCache tableId="1" column="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Vəzifə1" sourceName="Position">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Filial" cache="Slicer_Filial" caption="Branch" startItem="6" rowHeight="241300"/>
  <slicer name="Zona" cache="Slicer_Zona" caption="Zone" columnCount="3" rowHeight="252000"/>
  <slicer name="Vəzifə 1" cache="Slicer_Vəzifə1" caption="Position" columnCount="4" rowHeight="252000"/>
</slicers>
</file>

<file path=xl/tables/table1.xml><?xml version="1.0" encoding="utf-8"?>
<table xmlns="http://schemas.openxmlformats.org/spreadsheetml/2006/main" id="1" name="Table1" displayName="Table1" ref="D5:AC358" totalsRowShown="0" headerRowDxfId="29" headerRowBorderDxfId="28" tableBorderDxfId="27" totalsRowBorderDxfId="26">
  <autoFilter ref="D5:AC358"/>
  <sortState ref="D43:AC302">
    <sortCondition descending="1" ref="AC5:AC358"/>
  </sortState>
  <tableColumns count="26">
    <tableColumn id="1" name="Zone" dataDxfId="25"/>
    <tableColumn id="2" name="ID" dataDxfId="24"/>
    <tableColumn id="3" name="Full Name " dataDxfId="23"/>
    <tableColumn id="4" name="Branch" dataDxfId="22"/>
    <tableColumn id="5" name="Position" dataDxfId="21"/>
    <tableColumn id="6" name="Number of loans" dataDxfId="20">
      <calculatedColumnFormula>SUMIFS('Total data'!D:D,'Total data'!B:B,Totalll!E:E)</calculatedColumnFormula>
    </tableColumn>
    <tableColumn id="7" name="Point (Number of loans)" dataDxfId="19">
      <calculatedColumnFormula>I6/SUBTOTAL(4,Table1[Number of loans])*J$4</calculatedColumnFormula>
    </tableColumn>
    <tableColumn id="8" name="Amount of loans" dataDxfId="18" dataCellStyle="Comma">
      <calculatedColumnFormula>SUMIFS('Total data'!E:E,'Total data'!B:B,Totalll!E:E)</calculatedColumnFormula>
    </tableColumn>
    <tableColumn id="9" name="Point (Amount of loans)" dataDxfId="17">
      <calculatedColumnFormula>K6/SUBTOTAL(4,Table1[Amount of loans])*L$4</calculatedColumnFormula>
    </tableColumn>
    <tableColumn id="10" name="Av. Number" dataDxfId="16">
      <calculatedColumnFormula>I6/12</calculatedColumnFormula>
    </tableColumn>
    <tableColumn id="11" name="Point (Av. Number)" dataDxfId="15">
      <calculatedColumnFormula>M6/SUBTOTAL(4,Table1[Av. Number])*N$4</calculatedColumnFormula>
    </tableColumn>
    <tableColumn id="12" name="Av. Amount" dataDxfId="14">
      <calculatedColumnFormula>K6/12</calculatedColumnFormula>
    </tableColumn>
    <tableColumn id="13" name="Point (Av. Amount)" dataDxfId="13">
      <calculatedColumnFormula>O6/SUBTOTAL(4,Table1[Av. Amount])*P$4</calculatedColumnFormula>
    </tableColumn>
    <tableColumn id="14" name="Portfolio" dataDxfId="12" dataCellStyle="Comma">
      <calculatedColumnFormula>SUMIFS('Total data'!F:F,'Total data'!B:B,Totalll!E:E,'Total data'!A:A,"Dekabr")</calculatedColumnFormula>
    </tableColumn>
    <tableColumn id="15" name="Point (Portfolio)" dataDxfId="11">
      <calculatedColumnFormula>Q6/SUBTOTAL(4,Table1[Portfolio])*R$4</calculatedColumnFormula>
    </tableColumn>
    <tableColumn id="16" name="Customer increase" dataDxfId="10" dataCellStyle="Comma">
      <calculatedColumnFormula>SUMIFS('Total data'!G:G,'Total data'!A:A,"Dekabr",'Total data'!B:B,Totalll!E:E)-SUMIFS('Total data'!G:G,'Total data'!A:A,"Sabit",'Total data'!B:B,Totalll!E:E)</calculatedColumnFormula>
    </tableColumn>
    <tableColumn id="17" name="Point (Customer increase)" dataDxfId="9">
      <calculatedColumnFormula>(S6-SUBTOTAL(5,Table1[Customer increase]))/(SUBTOTAL(4,Table1[Customer increase])-SUBTOTAL(5,Table1[Customer increase]))*T$4</calculatedColumnFormula>
    </tableColumn>
    <tableColumn id="18" name="Portfel increase" dataDxfId="8">
      <calculatedColumnFormula>Table1[[#This Row],[Portfolio]]-SUMIFS('Total data'!H:H,'Total data'!A:A,"Sabit",'Total data'!B:B,Totalll!E:E)</calculatedColumnFormula>
    </tableColumn>
    <tableColumn id="19" name="Point (Portfel increase)" dataDxfId="7">
      <calculatedColumnFormula>(U6-SUBTOTAL(4,Table1[Portfel increase]))/(SUBTOTAL(4,Table1[Portfel increase])-SUBTOTAL(5,Table1[Portfel increase]))*V$4</calculatedColumnFormula>
    </tableColumn>
    <tableColumn id="20" name="Av. Portfolio increase" dataDxfId="6">
      <calculatedColumnFormula>U6/12</calculatedColumnFormula>
    </tableColumn>
    <tableColumn id="21" name="Point (Av. Portfolio increase)" dataDxfId="5">
      <calculatedColumnFormula>(W6-SUBTOTAL(5,Table1[Av. Portfolio increase]))/(SUBTOTAL(4,Table1[Av. Portfolio increase])-SUBTOTAL(5,Table1[Av. Portfolio increase]))*X$4</calculatedColumnFormula>
    </tableColumn>
    <tableColumn id="22" name="PAR" dataDxfId="4" dataCellStyle="Percent">
      <calculatedColumnFormula>SUMIFS('Total data'!I:I,'Total data'!B:B,Totalll!E:E)/SUMIFS('Total data'!F:F,'Total data'!B:B,Totalll!E:E)</calculatedColumnFormula>
    </tableColumn>
    <tableColumn id="23" name="Point (PAR)" dataDxfId="3">
      <calculatedColumnFormula>IFERROR(Y6/SUBTOTAL(4,Table1[PAR])*Z$4,0)</calculatedColumnFormula>
    </tableColumn>
    <tableColumn id="24" name="PKID" dataDxfId="2" dataCellStyle="Percent">
      <calculatedColumnFormula>IFERROR(SUMIFS('Data PKİD'!L:L,'Data PKİD'!B:B,Totalll!E:E)/Table1[[#This Row],[Portfolio]],0)</calculatedColumnFormula>
    </tableColumn>
    <tableColumn id="25" name="Point (PKID)" dataDxfId="1">
      <calculatedColumnFormula>IFERROR(AA6/SUBTOTAL(4,Table1[PKID])*AB$4,0)</calculatedColumnFormula>
    </tableColumn>
    <tableColumn id="26" name="TOTAL" dataDxfId="0">
      <calculatedColumnFormula>J6+L6+N6+P6+R6+V6+X6+Z6+AB6+T6</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D3:AE361"/>
  <sheetViews>
    <sheetView tabSelected="1" workbookViewId="0">
      <pane xSplit="8" ySplit="5" topLeftCell="W6" activePane="bottomRight" state="frozen"/>
      <selection pane="topRight" activeCell="I1" sqref="I1"/>
      <selection pane="bottomLeft" activeCell="A6" sqref="A6"/>
      <selection pane="bottomRight" activeCell="W3" sqref="W3"/>
    </sheetView>
  </sheetViews>
  <sheetFormatPr defaultRowHeight="15" x14ac:dyDescent="0.25"/>
  <cols>
    <col min="1" max="3" width="9.140625" style="11"/>
    <col min="4" max="4" width="8.42578125" style="11" bestFit="1" customWidth="1"/>
    <col min="5" max="5" width="8" style="11" bestFit="1" customWidth="1"/>
    <col min="6" max="6" width="32.85546875" style="11" bestFit="1" customWidth="1"/>
    <col min="7" max="7" width="26.5703125" style="11" bestFit="1" customWidth="1"/>
    <col min="8" max="8" width="9" style="11" bestFit="1" customWidth="1"/>
    <col min="9" max="9" width="18.140625" style="11" bestFit="1" customWidth="1"/>
    <col min="10" max="10" width="25" style="11" bestFit="1" customWidth="1"/>
    <col min="11" max="11" width="19.5703125" style="8" bestFit="1" customWidth="1"/>
    <col min="12" max="12" width="24.85546875" style="11" bestFit="1" customWidth="1"/>
    <col min="13" max="13" width="13.85546875" style="11" bestFit="1" customWidth="1"/>
    <col min="14" max="14" width="20.7109375" style="11" bestFit="1" customWidth="1"/>
    <col min="15" max="15" width="13.7109375" style="11" bestFit="1" customWidth="1"/>
    <col min="16" max="16" width="20.5703125" style="11" bestFit="1" customWidth="1"/>
    <col min="17" max="17" width="10.5703125" style="11" bestFit="1" customWidth="1"/>
    <col min="18" max="18" width="16.140625" style="11" bestFit="1" customWidth="1"/>
    <col min="19" max="19" width="20" style="11" bestFit="1" customWidth="1"/>
    <col min="20" max="20" width="26.7109375" style="11" bestFit="1" customWidth="1"/>
    <col min="21" max="21" width="17.42578125" style="11" bestFit="1" customWidth="1"/>
    <col min="22" max="22" width="24.28515625" style="11" bestFit="1" customWidth="1"/>
    <col min="23" max="23" width="20.85546875" style="11" bestFit="1" customWidth="1"/>
    <col min="24" max="24" width="27.5703125" style="11" bestFit="1" customWidth="1"/>
    <col min="25" max="25" width="6.85546875" style="11" bestFit="1" customWidth="1"/>
    <col min="26" max="26" width="13.42578125" style="11" bestFit="1" customWidth="1"/>
    <col min="27" max="27" width="7.42578125" style="11" bestFit="1" customWidth="1"/>
    <col min="28" max="28" width="14" style="11" bestFit="1" customWidth="1"/>
    <col min="29" max="29" width="8.85546875" style="11" bestFit="1" customWidth="1"/>
    <col min="30" max="16384" width="9.140625" style="11"/>
  </cols>
  <sheetData>
    <row r="3" spans="4:31" ht="15.75" thickBot="1" x14ac:dyDescent="0.3"/>
    <row r="4" spans="4:31" ht="16.5" thickTop="1" thickBot="1" x14ac:dyDescent="0.3">
      <c r="J4" s="10">
        <v>0</v>
      </c>
      <c r="L4" s="10">
        <v>0</v>
      </c>
      <c r="N4" s="10">
        <v>2</v>
      </c>
      <c r="P4" s="10">
        <v>3</v>
      </c>
      <c r="R4" s="10">
        <v>1.5</v>
      </c>
      <c r="T4" s="10">
        <v>1</v>
      </c>
      <c r="V4" s="10">
        <v>0</v>
      </c>
      <c r="X4" s="10">
        <v>3</v>
      </c>
      <c r="Y4" s="7"/>
      <c r="Z4" s="10">
        <v>-1</v>
      </c>
      <c r="AB4" s="10">
        <v>-0.5</v>
      </c>
    </row>
    <row r="5" spans="4:31" ht="15.75" thickTop="1" x14ac:dyDescent="0.25">
      <c r="D5" s="30" t="s">
        <v>1441</v>
      </c>
      <c r="E5" s="31" t="s">
        <v>1442</v>
      </c>
      <c r="F5" s="31" t="s">
        <v>1458</v>
      </c>
      <c r="G5" s="31" t="s">
        <v>1443</v>
      </c>
      <c r="H5" s="31" t="s">
        <v>1444</v>
      </c>
      <c r="I5" s="31" t="s">
        <v>1445</v>
      </c>
      <c r="J5" s="32" t="s">
        <v>1446</v>
      </c>
      <c r="K5" s="33" t="s">
        <v>1447</v>
      </c>
      <c r="L5" s="31" t="s">
        <v>1448</v>
      </c>
      <c r="M5" s="31" t="s">
        <v>1449</v>
      </c>
      <c r="N5" s="31" t="s">
        <v>1450</v>
      </c>
      <c r="O5" s="31" t="s">
        <v>3</v>
      </c>
      <c r="P5" s="31" t="s">
        <v>1451</v>
      </c>
      <c r="Q5" s="31" t="s">
        <v>1460</v>
      </c>
      <c r="R5" s="31" t="s">
        <v>1459</v>
      </c>
      <c r="S5" s="31" t="s">
        <v>1452</v>
      </c>
      <c r="T5" s="31" t="s">
        <v>1453</v>
      </c>
      <c r="U5" s="31" t="s">
        <v>1454</v>
      </c>
      <c r="V5" s="31" t="s">
        <v>1455</v>
      </c>
      <c r="W5" s="31" t="s">
        <v>1462</v>
      </c>
      <c r="X5" s="31" t="s">
        <v>1461</v>
      </c>
      <c r="Y5" s="34" t="s">
        <v>234</v>
      </c>
      <c r="Z5" s="31" t="s">
        <v>1456</v>
      </c>
      <c r="AA5" s="31" t="s">
        <v>28</v>
      </c>
      <c r="AB5" s="31" t="s">
        <v>1457</v>
      </c>
      <c r="AC5" s="35" t="s">
        <v>0</v>
      </c>
      <c r="AE5"/>
    </row>
    <row r="6" spans="4:31" x14ac:dyDescent="0.25">
      <c r="D6" s="12" t="s">
        <v>252</v>
      </c>
      <c r="E6" s="12">
        <v>1214208</v>
      </c>
      <c r="F6" s="12" t="s">
        <v>474</v>
      </c>
      <c r="G6" s="12" t="s">
        <v>475</v>
      </c>
      <c r="H6" s="12" t="s">
        <v>43</v>
      </c>
      <c r="I6" s="1">
        <f>SUMIFS('Total data'!D:D,'Total data'!B:B,Totalll!E:E)</f>
        <v>93</v>
      </c>
      <c r="J6" s="2">
        <f>I6/SUBTOTAL(4,Table1[Number of loans])*J$4</f>
        <v>0</v>
      </c>
      <c r="K6" s="5">
        <f>SUMIFS('Total data'!E:E,'Total data'!B:B,Totalll!E:E)</f>
        <v>2420500</v>
      </c>
      <c r="L6" s="2">
        <f>K6/SUBTOTAL(4,Table1[Amount of loans])*L$4</f>
        <v>0</v>
      </c>
      <c r="M6" s="3">
        <f t="shared" ref="M6:M69" si="0">I6/12</f>
        <v>7.75</v>
      </c>
      <c r="N6" s="2">
        <f>M6/SUBTOTAL(4,Table1[Av. Number])*N$4</f>
        <v>0.51955307262569839</v>
      </c>
      <c r="O6" s="4">
        <f t="shared" ref="O6:O69" si="1">K6/12</f>
        <v>201708.33333333334</v>
      </c>
      <c r="P6" s="2">
        <f>O6/SUBTOTAL(4,Table1[Av. Amount])*P$4</f>
        <v>2.2313554374212581</v>
      </c>
      <c r="Q6" s="5">
        <f>SUMIFS('Total data'!F:F,'Total data'!B:B,Totalll!E:E,'Total data'!A:A,"Dekabr")</f>
        <v>1708664.39</v>
      </c>
      <c r="R6" s="2">
        <f>Q6/SUBTOTAL(4,Table1[Portfolio])*R$4</f>
        <v>0.83794098558495045</v>
      </c>
      <c r="S6" s="9">
        <f>SUMIFS('Total data'!G:G,'Total data'!A:A,"Dekabr",'Total data'!B:B,Totalll!E:E)-SUMIFS('Total data'!G:G,'Total data'!A:A,"Sabit",'Total data'!B:B,Totalll!E:E)</f>
        <v>75</v>
      </c>
      <c r="T6" s="2">
        <f>(S6-SUBTOTAL(5,Table1[Customer increase]))/(SUBTOTAL(4,Table1[Customer increase])-SUBTOTAL(5,Table1[Customer increase]))*T$4</f>
        <v>0.53723404255319152</v>
      </c>
      <c r="U6" s="4">
        <f>Table1[[#This Row],[Portfolio]]-SUMIFS('Total data'!H:H,'Total data'!A:A,"Sabit",'Total data'!B:B,Totalll!E:E)</f>
        <v>1708664.39</v>
      </c>
      <c r="V6" s="2">
        <f>(U6-SUBTOTAL(4,Table1[Portfel increase]))/(SUBTOTAL(4,Table1[Portfel increase])-SUBTOTAL(5,Table1[Portfel increase]))*V$4</f>
        <v>0</v>
      </c>
      <c r="W6" s="4">
        <f t="shared" ref="W6:W69" si="2">U6/12</f>
        <v>142388.69916666666</v>
      </c>
      <c r="X6" s="2">
        <f>(W6-SUBTOTAL(5,Table1[Av. Portfolio increase]))/(SUBTOTAL(4,Table1[Av. Portfolio increase])-SUBTOTAL(5,Table1[Av. Portfolio increase]))*X$4</f>
        <v>3</v>
      </c>
      <c r="Y6" s="6">
        <f>SUMIFS('Total data'!I:I,'Total data'!B:B,Totalll!E:E)/SUMIFS('Total data'!F:F,'Total data'!B:B,Totalll!E:E)</f>
        <v>0</v>
      </c>
      <c r="Z6" s="2">
        <f>IFERROR(Y6/SUBTOTAL(4,Table1[PAR])*Z$4,0)</f>
        <v>0</v>
      </c>
      <c r="AA6" s="6">
        <f>IFERROR(SUMIFS('Data PKİD'!L:L,'Data PKİD'!B:B,Totalll!E:E)/Table1[[#This Row],[Portfolio]],0)</f>
        <v>0</v>
      </c>
      <c r="AB6" s="2">
        <f>IFERROR(AA6/SUBTOTAL(4,Table1[PKID])*AB$4,0)</f>
        <v>0</v>
      </c>
      <c r="AC6" s="25">
        <f t="shared" ref="AC6:AC69" si="3">J6+L6+N6+P6+R6+V6+X6+Z6+AB6+T6</f>
        <v>7.1260835381850987</v>
      </c>
      <c r="AE6"/>
    </row>
    <row r="7" spans="4:31" x14ac:dyDescent="0.25">
      <c r="D7" s="12" t="s">
        <v>236</v>
      </c>
      <c r="E7" s="12">
        <v>1594331</v>
      </c>
      <c r="F7" s="12" t="s">
        <v>142</v>
      </c>
      <c r="G7" s="12" t="s">
        <v>364</v>
      </c>
      <c r="H7" s="12" t="s">
        <v>48</v>
      </c>
      <c r="I7" s="1">
        <f>SUMIFS('Total data'!D:D,'Total data'!B:B,Totalll!E:E)</f>
        <v>331</v>
      </c>
      <c r="J7" s="2">
        <f>I7/SUBTOTAL(4,Table1[Number of loans])*J$4</f>
        <v>0</v>
      </c>
      <c r="K7" s="5">
        <f>SUMIFS('Total data'!E:E,'Total data'!B:B,Totalll!E:E)</f>
        <v>2655629</v>
      </c>
      <c r="L7" s="2">
        <f>K7/SUBTOTAL(4,Table1[Amount of loans])*L$4</f>
        <v>0</v>
      </c>
      <c r="M7" s="3">
        <f t="shared" si="0"/>
        <v>27.583333333333332</v>
      </c>
      <c r="N7" s="2">
        <f>M7/SUBTOTAL(4,Table1[Av. Number])*N$4</f>
        <v>1.8491620111731844</v>
      </c>
      <c r="O7" s="4">
        <f t="shared" si="1"/>
        <v>221302.41666666666</v>
      </c>
      <c r="P7" s="2">
        <f>O7/SUBTOTAL(4,Table1[Av. Amount])*P$4</f>
        <v>2.4481108072396518</v>
      </c>
      <c r="Q7" s="5">
        <f>SUMIFS('Total data'!F:F,'Total data'!B:B,Totalll!E:E,'Total data'!A:A,"Dekabr")</f>
        <v>2259705.86</v>
      </c>
      <c r="R7" s="2">
        <f>Q7/SUBTOTAL(4,Table1[Portfolio])*R$4</f>
        <v>1.1081755823684531</v>
      </c>
      <c r="S7" s="9">
        <f>SUMIFS('Total data'!G:G,'Total data'!A:A,"Dekabr",'Total data'!B:B,Totalll!E:E)-SUMIFS('Total data'!G:G,'Total data'!A:A,"Sabit",'Total data'!B:B,Totalll!E:E)</f>
        <v>27</v>
      </c>
      <c r="T7" s="2">
        <f>(S7-SUBTOTAL(5,Table1[Customer increase]))/(SUBTOTAL(4,Table1[Customer increase])-SUBTOTAL(5,Table1[Customer increase]))*T$4</f>
        <v>0.28191489361702127</v>
      </c>
      <c r="U7" s="4">
        <f>Table1[[#This Row],[Portfolio]]-SUMIFS('Total data'!H:H,'Total data'!A:A,"Sabit",'Total data'!B:B,Totalll!E:E)</f>
        <v>711054.91000000108</v>
      </c>
      <c r="V7" s="2">
        <f>(U7-SUBTOTAL(4,Table1[Portfel increase]))/(SUBTOTAL(4,Table1[Portfel increase])-SUBTOTAL(5,Table1[Portfel increase]))*V$4</f>
        <v>0</v>
      </c>
      <c r="W7" s="4">
        <f t="shared" si="2"/>
        <v>59254.575833333423</v>
      </c>
      <c r="X7" s="2">
        <f>(W7-SUBTOTAL(5,Table1[Av. Portfolio increase]))/(SUBTOTAL(4,Table1[Av. Portfolio increase])-SUBTOTAL(5,Table1[Av. Portfolio increase]))*X$4</f>
        <v>1.3410194746432011</v>
      </c>
      <c r="Y7" s="6">
        <f>SUMIFS('Total data'!I:I,'Total data'!B:B,Totalll!E:E)/SUMIFS('Total data'!F:F,'Total data'!B:B,Totalll!E:E)</f>
        <v>4.9998187481255021E-6</v>
      </c>
      <c r="Z7" s="2">
        <f>IFERROR(Y7/SUBTOTAL(4,Table1[PAR])*Z$4,0)</f>
        <v>-1.2944977332933071E-4</v>
      </c>
      <c r="AA7" s="6">
        <f>IFERROR(SUMIFS('Data PKİD'!L:L,'Data PKİD'!B:B,Totalll!E:E)/Table1[[#This Row],[Portfolio]],0)</f>
        <v>1.5893927008712541E-3</v>
      </c>
      <c r="AB7" s="2">
        <f>IFERROR(AA7/SUBTOTAL(4,Table1[PKID])*AB$4,0)</f>
        <v>-2.1734804340936262E-2</v>
      </c>
      <c r="AC7" s="25">
        <f t="shared" si="3"/>
        <v>7.0065185149272455</v>
      </c>
      <c r="AE7"/>
    </row>
    <row r="8" spans="4:31" x14ac:dyDescent="0.25">
      <c r="D8" s="12" t="s">
        <v>236</v>
      </c>
      <c r="E8" s="12">
        <v>1096207</v>
      </c>
      <c r="F8" s="12" t="s">
        <v>210</v>
      </c>
      <c r="G8" s="12" t="s">
        <v>352</v>
      </c>
      <c r="H8" s="12" t="s">
        <v>48</v>
      </c>
      <c r="I8" s="1">
        <f>SUMIFS('Total data'!D:D,'Total data'!B:B,Totalll!E:E)</f>
        <v>258</v>
      </c>
      <c r="J8" s="2">
        <f>I8/SUBTOTAL(4,Table1[Number of loans])*J$4</f>
        <v>0</v>
      </c>
      <c r="K8" s="5">
        <f>SUMIFS('Total data'!E:E,'Total data'!B:B,Totalll!E:E)</f>
        <v>2938600</v>
      </c>
      <c r="L8" s="2">
        <f>K8/SUBTOTAL(4,Table1[Amount of loans])*L$4</f>
        <v>0</v>
      </c>
      <c r="M8" s="3">
        <f t="shared" si="0"/>
        <v>21.5</v>
      </c>
      <c r="N8" s="2">
        <f>M8/SUBTOTAL(4,Table1[Av. Number])*N$4</f>
        <v>1.4413407821229052</v>
      </c>
      <c r="O8" s="4">
        <f t="shared" si="1"/>
        <v>244883.33333333334</v>
      </c>
      <c r="P8" s="2">
        <f>O8/SUBTOTAL(4,Table1[Av. Amount])*P$4</f>
        <v>2.7089696708969671</v>
      </c>
      <c r="Q8" s="5">
        <f>SUMIFS('Total data'!F:F,'Total data'!B:B,Totalll!E:E,'Total data'!A:A,"Dekabr")</f>
        <v>2602555.4</v>
      </c>
      <c r="R8" s="2">
        <f>Q8/SUBTOTAL(4,Table1[Portfolio])*R$4</f>
        <v>1.2763113983521566</v>
      </c>
      <c r="S8" s="9">
        <f>SUMIFS('Total data'!G:G,'Total data'!A:A,"Dekabr",'Total data'!B:B,Totalll!E:E)-SUMIFS('Total data'!G:G,'Total data'!A:A,"Sabit",'Total data'!B:B,Totalll!E:E)</f>
        <v>17</v>
      </c>
      <c r="T8" s="2">
        <f>(S8-SUBTOTAL(5,Table1[Customer increase]))/(SUBTOTAL(4,Table1[Customer increase])-SUBTOTAL(5,Table1[Customer increase]))*T$4</f>
        <v>0.22872340425531915</v>
      </c>
      <c r="U8" s="4">
        <f>Table1[[#This Row],[Portfolio]]-SUMIFS('Total data'!H:H,'Total data'!A:A,"Sabit",'Total data'!B:B,Totalll!E:E)</f>
        <v>685243.4700000002</v>
      </c>
      <c r="V8" s="2">
        <f>(U8-SUBTOTAL(4,Table1[Portfel increase]))/(SUBTOTAL(4,Table1[Portfel increase])-SUBTOTAL(5,Table1[Portfel increase]))*V$4</f>
        <v>0</v>
      </c>
      <c r="W8" s="4">
        <f t="shared" si="2"/>
        <v>57103.622500000019</v>
      </c>
      <c r="X8" s="2">
        <f>(W8-SUBTOTAL(5,Table1[Av. Portfolio increase]))/(SUBTOTAL(4,Table1[Av. Portfolio increase])-SUBTOTAL(5,Table1[Av. Portfolio increase]))*X$4</f>
        <v>1.2980961893798963</v>
      </c>
      <c r="Y8" s="6">
        <f>SUMIFS('Total data'!I:I,'Total data'!B:B,Totalll!E:E)/SUMIFS('Total data'!F:F,'Total data'!B:B,Totalll!E:E)</f>
        <v>3.0322098065439401E-5</v>
      </c>
      <c r="Z8" s="2">
        <f>IFERROR(Y8/SUBTOTAL(4,Table1[PAR])*Z$4,0)</f>
        <v>-7.8506620323236167E-4</v>
      </c>
      <c r="AA8" s="6">
        <f>IFERROR(SUMIFS('Data PKİD'!L:L,'Data PKİD'!B:B,Totalll!E:E)/Table1[[#This Row],[Portfolio]],0)</f>
        <v>0</v>
      </c>
      <c r="AB8" s="2">
        <f>IFERROR(AA8/SUBTOTAL(4,Table1[PKID])*AB$4,0)</f>
        <v>0</v>
      </c>
      <c r="AC8" s="25">
        <f t="shared" si="3"/>
        <v>6.9526563788040123</v>
      </c>
      <c r="AE8"/>
    </row>
    <row r="9" spans="4:31" x14ac:dyDescent="0.25">
      <c r="D9" s="12" t="s">
        <v>236</v>
      </c>
      <c r="E9" s="12">
        <v>1738710</v>
      </c>
      <c r="F9" s="12" t="s">
        <v>143</v>
      </c>
      <c r="G9" s="12" t="s">
        <v>364</v>
      </c>
      <c r="H9" s="12" t="s">
        <v>43</v>
      </c>
      <c r="I9" s="1">
        <f>SUMIFS('Total data'!D:D,'Total data'!B:B,Totalll!E:E)</f>
        <v>325</v>
      </c>
      <c r="J9" s="2">
        <f>I9/SUBTOTAL(4,Table1[Number of loans])*J$4</f>
        <v>0</v>
      </c>
      <c r="K9" s="5">
        <f>SUMIFS('Total data'!E:E,'Total data'!B:B,Totalll!E:E)</f>
        <v>2505400</v>
      </c>
      <c r="L9" s="2">
        <f>K9/SUBTOTAL(4,Table1[Amount of loans])*L$4</f>
        <v>0</v>
      </c>
      <c r="M9" s="3">
        <f t="shared" si="0"/>
        <v>27.083333333333332</v>
      </c>
      <c r="N9" s="2">
        <f>M9/SUBTOTAL(4,Table1[Av. Number])*N$4</f>
        <v>1.8156424581005586</v>
      </c>
      <c r="O9" s="4">
        <f t="shared" si="1"/>
        <v>208783.33333333334</v>
      </c>
      <c r="P9" s="2">
        <f>O9/SUBTOTAL(4,Table1[Av. Amount])*P$4</f>
        <v>2.3096211166763974</v>
      </c>
      <c r="Q9" s="5">
        <f>SUMIFS('Total data'!F:F,'Total data'!B:B,Totalll!E:E,'Total data'!A:A,"Dekabr")</f>
        <v>2014017.01</v>
      </c>
      <c r="R9" s="2">
        <f>Q9/SUBTOTAL(4,Table1[Portfolio])*R$4</f>
        <v>0.98768804934493593</v>
      </c>
      <c r="S9" s="9">
        <f>SUMIFS('Total data'!G:G,'Total data'!A:A,"Dekabr",'Total data'!B:B,Totalll!E:E)-SUMIFS('Total data'!G:G,'Total data'!A:A,"Sabit",'Total data'!B:B,Totalll!E:E)</f>
        <v>46</v>
      </c>
      <c r="T9" s="2">
        <f>(S9-SUBTOTAL(5,Table1[Customer increase]))/(SUBTOTAL(4,Table1[Customer increase])-SUBTOTAL(5,Table1[Customer increase]))*T$4</f>
        <v>0.38297872340425532</v>
      </c>
      <c r="U9" s="4">
        <f>Table1[[#This Row],[Portfolio]]-SUMIFS('Total data'!H:H,'Total data'!A:A,"Sabit",'Total data'!B:B,Totalll!E:E)</f>
        <v>644654.74</v>
      </c>
      <c r="V9" s="2">
        <f>(U9-SUBTOTAL(4,Table1[Portfel increase]))/(SUBTOTAL(4,Table1[Portfel increase])-SUBTOTAL(5,Table1[Portfel increase]))*V$4</f>
        <v>0</v>
      </c>
      <c r="W9" s="4">
        <f t="shared" si="2"/>
        <v>53721.228333333333</v>
      </c>
      <c r="X9" s="2">
        <f>(W9-SUBTOTAL(5,Table1[Av. Portfolio increase]))/(SUBTOTAL(4,Table1[Av. Portfolio increase])-SUBTOTAL(5,Table1[Av. Portfolio increase]))*X$4</f>
        <v>1.2305989231961734</v>
      </c>
      <c r="Y9" s="6">
        <f>SUMIFS('Total data'!I:I,'Total data'!B:B,Totalll!E:E)/SUMIFS('Total data'!F:F,'Total data'!B:B,Totalll!E:E)</f>
        <v>3.0321459283130678E-4</v>
      </c>
      <c r="Z9" s="2">
        <f>IFERROR(Y9/SUBTOTAL(4,Table1[PAR])*Z$4,0)</f>
        <v>-7.8504966458781533E-3</v>
      </c>
      <c r="AA9" s="6">
        <f>IFERROR(SUMIFS('Data PKİD'!L:L,'Data PKİD'!B:B,Totalll!E:E)/Table1[[#This Row],[Portfolio]],0)</f>
        <v>0</v>
      </c>
      <c r="AB9" s="2">
        <f>IFERROR(AA9/SUBTOTAL(4,Table1[PKID])*AB$4,0)</f>
        <v>0</v>
      </c>
      <c r="AC9" s="25">
        <f t="shared" si="3"/>
        <v>6.7186787740764418</v>
      </c>
      <c r="AE9"/>
    </row>
    <row r="10" spans="4:31" x14ac:dyDescent="0.25">
      <c r="D10" s="12" t="s">
        <v>236</v>
      </c>
      <c r="E10" s="12">
        <v>1455250</v>
      </c>
      <c r="F10" s="12" t="s">
        <v>82</v>
      </c>
      <c r="G10" s="12" t="s">
        <v>14</v>
      </c>
      <c r="H10" s="12" t="s">
        <v>48</v>
      </c>
      <c r="I10" s="1">
        <f>SUMIFS('Total data'!D:D,'Total data'!B:B,Totalll!E:E)</f>
        <v>278</v>
      </c>
      <c r="J10" s="2">
        <f>I10/SUBTOTAL(4,Table1[Number of loans])*J$4</f>
        <v>0</v>
      </c>
      <c r="K10" s="5">
        <f>SUMIFS('Total data'!E:E,'Total data'!B:B,Totalll!E:E)</f>
        <v>2888200</v>
      </c>
      <c r="L10" s="2">
        <f>K10/SUBTOTAL(4,Table1[Amount of loans])*L$4</f>
        <v>0</v>
      </c>
      <c r="M10" s="3">
        <f t="shared" si="0"/>
        <v>23.166666666666668</v>
      </c>
      <c r="N10" s="2">
        <f>M10/SUBTOTAL(4,Table1[Av. Number])*N$4</f>
        <v>1.5530726256983243</v>
      </c>
      <c r="O10" s="4">
        <f t="shared" si="1"/>
        <v>240683.33333333334</v>
      </c>
      <c r="P10" s="2">
        <f>O10/SUBTOTAL(4,Table1[Av. Amount])*P$4</f>
        <v>2.6625080662508065</v>
      </c>
      <c r="Q10" s="5">
        <f>SUMIFS('Total data'!F:F,'Total data'!B:B,Totalll!E:E,'Total data'!A:A,"Dekabr")</f>
        <v>2909050.12</v>
      </c>
      <c r="R10" s="2">
        <f>Q10/SUBTOTAL(4,Table1[Portfolio])*R$4</f>
        <v>1.426618555952242</v>
      </c>
      <c r="S10" s="9">
        <f>SUMIFS('Total data'!G:G,'Total data'!A:A,"Dekabr",'Total data'!B:B,Totalll!E:E)-SUMIFS('Total data'!G:G,'Total data'!A:A,"Sabit",'Total data'!B:B,Totalll!E:E)</f>
        <v>16</v>
      </c>
      <c r="T10" s="2">
        <f>(S10-SUBTOTAL(5,Table1[Customer increase]))/(SUBTOTAL(4,Table1[Customer increase])-SUBTOTAL(5,Table1[Customer increase]))*T$4</f>
        <v>0.22340425531914893</v>
      </c>
      <c r="U10" s="4">
        <f>Table1[[#This Row],[Portfolio]]-SUMIFS('Total data'!H:H,'Total data'!A:A,"Sabit",'Total data'!B:B,Totalll!E:E)</f>
        <v>411167.63000000315</v>
      </c>
      <c r="V10" s="2">
        <f>(U10-SUBTOTAL(4,Table1[Portfel increase]))/(SUBTOTAL(4,Table1[Portfel increase])-SUBTOTAL(5,Table1[Portfel increase]))*V$4</f>
        <v>0</v>
      </c>
      <c r="W10" s="4">
        <f t="shared" si="2"/>
        <v>34263.969166666931</v>
      </c>
      <c r="X10" s="2">
        <f>(W10-SUBTOTAL(5,Table1[Av. Portfolio increase]))/(SUBTOTAL(4,Table1[Av. Portfolio increase])-SUBTOTAL(5,Table1[Av. Portfolio increase]))*X$4</f>
        <v>0.84232016665124165</v>
      </c>
      <c r="Y10" s="6">
        <f>SUMIFS('Total data'!I:I,'Total data'!B:B,Totalll!E:E)/SUMIFS('Total data'!F:F,'Total data'!B:B,Totalll!E:E)</f>
        <v>9.9692998873193543E-4</v>
      </c>
      <c r="Z10" s="2">
        <f>IFERROR(Y10/SUBTOTAL(4,Table1[PAR])*Z$4,0)</f>
        <v>-2.5811407886524824E-2</v>
      </c>
      <c r="AA10" s="6">
        <f>IFERROR(SUMIFS('Data PKİD'!L:L,'Data PKİD'!B:B,Totalll!E:E)/Table1[[#This Row],[Portfolio]],0)</f>
        <v>1.2536360150439759E-3</v>
      </c>
      <c r="AB10" s="2">
        <f>IFERROR(AA10/SUBTOTAL(4,Table1[PKID])*AB$4,0)</f>
        <v>-1.7143361415209481E-2</v>
      </c>
      <c r="AC10" s="25">
        <f t="shared" si="3"/>
        <v>6.6649689005700301</v>
      </c>
      <c r="AE10"/>
    </row>
    <row r="11" spans="4:31" x14ac:dyDescent="0.25">
      <c r="D11" s="12" t="s">
        <v>252</v>
      </c>
      <c r="E11" s="12">
        <v>1668493</v>
      </c>
      <c r="F11" s="12" t="s">
        <v>46</v>
      </c>
      <c r="G11" s="12" t="s">
        <v>366</v>
      </c>
      <c r="H11" s="12" t="s">
        <v>48</v>
      </c>
      <c r="I11" s="1">
        <f>SUMIFS('Total data'!D:D,'Total data'!B:B,Totalll!E:E)</f>
        <v>170</v>
      </c>
      <c r="J11" s="2">
        <f>I11/SUBTOTAL(4,Table1[Number of loans])*J$4</f>
        <v>0</v>
      </c>
      <c r="K11" s="5">
        <f>SUMIFS('Total data'!E:E,'Total data'!B:B,Totalll!E:E)</f>
        <v>3254300</v>
      </c>
      <c r="L11" s="2">
        <f>K11/SUBTOTAL(4,Table1[Amount of loans])*L$4</f>
        <v>0</v>
      </c>
      <c r="M11" s="3">
        <f t="shared" si="0"/>
        <v>14.166666666666666</v>
      </c>
      <c r="N11" s="2">
        <f>M11/SUBTOTAL(4,Table1[Av. Number])*N$4</f>
        <v>0.94972067039106145</v>
      </c>
      <c r="O11" s="4">
        <f t="shared" si="1"/>
        <v>271191.66666666669</v>
      </c>
      <c r="P11" s="2">
        <f>O11/SUBTOTAL(4,Table1[Av. Amount])*P$4</f>
        <v>3</v>
      </c>
      <c r="Q11" s="5">
        <f>SUMIFS('Total data'!F:F,'Total data'!B:B,Totalll!E:E,'Total data'!A:A,"Dekabr")</f>
        <v>3058683.88</v>
      </c>
      <c r="R11" s="2">
        <f>Q11/SUBTOTAL(4,Table1[Portfolio])*R$4</f>
        <v>1.5</v>
      </c>
      <c r="S11" s="9">
        <f>SUMIFS('Total data'!G:G,'Total data'!A:A,"Dekabr",'Total data'!B:B,Totalll!E:E)-SUMIFS('Total data'!G:G,'Total data'!A:A,"Sabit",'Total data'!B:B,Totalll!E:E)</f>
        <v>27</v>
      </c>
      <c r="T11" s="2">
        <f>(S11-SUBTOTAL(5,Table1[Customer increase]))/(SUBTOTAL(4,Table1[Customer increase])-SUBTOTAL(5,Table1[Customer increase]))*T$4</f>
        <v>0.28191489361702127</v>
      </c>
      <c r="U11" s="4">
        <f>Table1[[#This Row],[Portfolio]]-SUMIFS('Total data'!H:H,'Total data'!A:A,"Sabit",'Total data'!B:B,Totalll!E:E)</f>
        <v>459878.26999999909</v>
      </c>
      <c r="V11" s="2">
        <f>(U11-SUBTOTAL(4,Table1[Portfel increase]))/(SUBTOTAL(4,Table1[Portfel increase])-SUBTOTAL(5,Table1[Portfel increase]))*V$4</f>
        <v>0</v>
      </c>
      <c r="W11" s="4">
        <f t="shared" si="2"/>
        <v>38323.189166666591</v>
      </c>
      <c r="X11" s="2">
        <f>(W11-SUBTOTAL(5,Table1[Av. Portfolio increase]))/(SUBTOTAL(4,Table1[Av. Portfolio increase])-SUBTOTAL(5,Table1[Av. Portfolio increase]))*X$4</f>
        <v>0.92332381061988067</v>
      </c>
      <c r="Y11" s="6">
        <f>SUMIFS('Total data'!I:I,'Total data'!B:B,Totalll!E:E)/SUMIFS('Total data'!F:F,'Total data'!B:B,Totalll!E:E)</f>
        <v>1.6798596173914972E-3</v>
      </c>
      <c r="Z11" s="2">
        <f>IFERROR(Y11/SUBTOTAL(4,Table1[PAR])*Z$4,0)</f>
        <v>-4.349306597923238E-2</v>
      </c>
      <c r="AA11" s="6">
        <f>IFERROR(SUMIFS('Data PKİD'!L:L,'Data PKİD'!B:B,Totalll!E:E)/Table1[[#This Row],[Portfolio]],0)</f>
        <v>0</v>
      </c>
      <c r="AB11" s="2">
        <f>IFERROR(AA11/SUBTOTAL(4,Table1[PKID])*AB$4,0)</f>
        <v>0</v>
      </c>
      <c r="AC11" s="25">
        <f t="shared" si="3"/>
        <v>6.6114663086487298</v>
      </c>
      <c r="AE11"/>
    </row>
    <row r="12" spans="4:31" x14ac:dyDescent="0.25">
      <c r="D12" s="12" t="s">
        <v>236</v>
      </c>
      <c r="E12" s="12">
        <v>1681372</v>
      </c>
      <c r="F12" s="12" t="s">
        <v>103</v>
      </c>
      <c r="G12" s="12" t="s">
        <v>352</v>
      </c>
      <c r="H12" s="12" t="s">
        <v>48</v>
      </c>
      <c r="I12" s="1">
        <f>SUMIFS('Total data'!D:D,'Total data'!B:B,Totalll!E:E)</f>
        <v>210</v>
      </c>
      <c r="J12" s="2">
        <f>I12/SUBTOTAL(4,Table1[Number of loans])*J$4</f>
        <v>0</v>
      </c>
      <c r="K12" s="5">
        <f>SUMIFS('Total data'!E:E,'Total data'!B:B,Totalll!E:E)</f>
        <v>2556500</v>
      </c>
      <c r="L12" s="2">
        <f>K12/SUBTOTAL(4,Table1[Amount of loans])*L$4</f>
        <v>0</v>
      </c>
      <c r="M12" s="3">
        <f t="shared" si="0"/>
        <v>17.5</v>
      </c>
      <c r="N12" s="2">
        <f>M12/SUBTOTAL(4,Table1[Av. Number])*N$4</f>
        <v>1.1731843575418994</v>
      </c>
      <c r="O12" s="4">
        <f t="shared" si="1"/>
        <v>213041.66666666666</v>
      </c>
      <c r="P12" s="2">
        <f>O12/SUBTOTAL(4,Table1[Av. Amount])*P$4</f>
        <v>2.3567280213870876</v>
      </c>
      <c r="Q12" s="5">
        <f>SUMIFS('Total data'!F:F,'Total data'!B:B,Totalll!E:E,'Total data'!A:A,"Dekabr")</f>
        <v>2633952.34</v>
      </c>
      <c r="R12" s="2">
        <f>Q12/SUBTOTAL(4,Table1[Portfolio])*R$4</f>
        <v>1.2917086776551749</v>
      </c>
      <c r="S12" s="9">
        <f>SUMIFS('Total data'!G:G,'Total data'!A:A,"Dekabr",'Total data'!B:B,Totalll!E:E)-SUMIFS('Total data'!G:G,'Total data'!A:A,"Sabit",'Total data'!B:B,Totalll!E:E)</f>
        <v>25</v>
      </c>
      <c r="T12" s="2">
        <f>(S12-SUBTOTAL(5,Table1[Customer increase]))/(SUBTOTAL(4,Table1[Customer increase])-SUBTOTAL(5,Table1[Customer increase]))*T$4</f>
        <v>0.27127659574468083</v>
      </c>
      <c r="U12" s="4">
        <f>Table1[[#This Row],[Portfolio]]-SUMIFS('Total data'!H:H,'Total data'!A:A,"Sabit",'Total data'!B:B,Totalll!E:E)</f>
        <v>825408.78000000073</v>
      </c>
      <c r="V12" s="2">
        <f>(U12-SUBTOTAL(4,Table1[Portfel increase]))/(SUBTOTAL(4,Table1[Portfel increase])-SUBTOTAL(5,Table1[Portfel increase]))*V$4</f>
        <v>0</v>
      </c>
      <c r="W12" s="4">
        <f t="shared" si="2"/>
        <v>68784.065000000061</v>
      </c>
      <c r="X12" s="2">
        <f>(W12-SUBTOTAL(5,Table1[Av. Portfolio increase]))/(SUBTOTAL(4,Table1[Av. Portfolio increase])-SUBTOTAL(5,Table1[Av. Portfolio increase]))*X$4</f>
        <v>1.5311849122543018</v>
      </c>
      <c r="Y12" s="6">
        <f>SUMIFS('Total data'!I:I,'Total data'!B:B,Totalll!E:E)/SUMIFS('Total data'!F:F,'Total data'!B:B,Totalll!E:E)</f>
        <v>1.2224559984968725E-3</v>
      </c>
      <c r="Z12" s="2">
        <f>IFERROR(Y12/SUBTOTAL(4,Table1[PAR])*Z$4,0)</f>
        <v>-3.1650477723783391E-2</v>
      </c>
      <c r="AA12" s="6">
        <f>IFERROR(SUMIFS('Data PKİD'!L:L,'Data PKİD'!B:B,Totalll!E:E)/Table1[[#This Row],[Portfolio]],0)</f>
        <v>0</v>
      </c>
      <c r="AB12" s="2">
        <f>IFERROR(AA12/SUBTOTAL(4,Table1[PKID])*AB$4,0)</f>
        <v>0</v>
      </c>
      <c r="AC12" s="25">
        <f t="shared" si="3"/>
        <v>6.5924320868593611</v>
      </c>
      <c r="AE12"/>
    </row>
    <row r="13" spans="4:31" x14ac:dyDescent="0.25">
      <c r="D13" s="12" t="s">
        <v>236</v>
      </c>
      <c r="E13" s="12">
        <v>1102312</v>
      </c>
      <c r="F13" s="12" t="s">
        <v>215</v>
      </c>
      <c r="G13" s="12" t="s">
        <v>352</v>
      </c>
      <c r="H13" s="12" t="s">
        <v>48</v>
      </c>
      <c r="I13" s="1">
        <f>SUMIFS('Total data'!D:D,'Total data'!B:B,Totalll!E:E)</f>
        <v>219</v>
      </c>
      <c r="J13" s="2">
        <f>I13/SUBTOTAL(4,Table1[Number of loans])*J$4</f>
        <v>0</v>
      </c>
      <c r="K13" s="5">
        <f>SUMIFS('Total data'!E:E,'Total data'!B:B,Totalll!E:E)</f>
        <v>2703500</v>
      </c>
      <c r="L13" s="2">
        <f>K13/SUBTOTAL(4,Table1[Amount of loans])*L$4</f>
        <v>0</v>
      </c>
      <c r="M13" s="3">
        <f t="shared" si="0"/>
        <v>18.25</v>
      </c>
      <c r="N13" s="2">
        <f>M13/SUBTOTAL(4,Table1[Av. Number])*N$4</f>
        <v>1.223463687150838</v>
      </c>
      <c r="O13" s="4">
        <f t="shared" si="1"/>
        <v>225291.66666666666</v>
      </c>
      <c r="P13" s="2">
        <f>O13/SUBTOTAL(4,Table1[Av. Amount])*P$4</f>
        <v>2.492241034938389</v>
      </c>
      <c r="Q13" s="5">
        <f>SUMIFS('Total data'!F:F,'Total data'!B:B,Totalll!E:E,'Total data'!A:A,"Dekabr")</f>
        <v>2571482.36</v>
      </c>
      <c r="R13" s="2">
        <f>Q13/SUBTOTAL(4,Table1[Portfolio])*R$4</f>
        <v>1.2610729618779695</v>
      </c>
      <c r="S13" s="9">
        <f>SUMIFS('Total data'!G:G,'Total data'!A:A,"Dekabr",'Total data'!B:B,Totalll!E:E)-SUMIFS('Total data'!G:G,'Total data'!A:A,"Sabit",'Total data'!B:B,Totalll!E:E)</f>
        <v>13</v>
      </c>
      <c r="T13" s="2">
        <f>(S13-SUBTOTAL(5,Table1[Customer increase]))/(SUBTOTAL(4,Table1[Customer increase])-SUBTOTAL(5,Table1[Customer increase]))*T$4</f>
        <v>0.20744680851063829</v>
      </c>
      <c r="U13" s="4">
        <f>Table1[[#This Row],[Portfolio]]-SUMIFS('Total data'!H:H,'Total data'!A:A,"Sabit",'Total data'!B:B,Totalll!E:E)</f>
        <v>665605.80999999936</v>
      </c>
      <c r="V13" s="2">
        <f>(U13-SUBTOTAL(4,Table1[Portfel increase]))/(SUBTOTAL(4,Table1[Portfel increase])-SUBTOTAL(5,Table1[Portfel increase]))*V$4</f>
        <v>0</v>
      </c>
      <c r="W13" s="4">
        <f t="shared" si="2"/>
        <v>55467.150833333282</v>
      </c>
      <c r="X13" s="2">
        <f>(W13-SUBTOTAL(5,Table1[Av. Portfolio increase]))/(SUBTOTAL(4,Table1[Av. Portfolio increase])-SUBTOTAL(5,Table1[Av. Portfolio increase]))*X$4</f>
        <v>1.2654396277125197</v>
      </c>
      <c r="Y13" s="6">
        <f>SUMIFS('Total data'!I:I,'Total data'!B:B,Totalll!E:E)/SUMIFS('Total data'!F:F,'Total data'!B:B,Totalll!E:E)</f>
        <v>2.8925595216496925E-4</v>
      </c>
      <c r="Z13" s="2">
        <f>IFERROR(Y13/SUBTOTAL(4,Table1[PAR])*Z$4,0)</f>
        <v>-7.489094970883352E-3</v>
      </c>
      <c r="AA13" s="6">
        <f>IFERROR(SUMIFS('Data PKİD'!L:L,'Data PKİD'!B:B,Totalll!E:E)/Table1[[#This Row],[Portfolio]],0)</f>
        <v>0</v>
      </c>
      <c r="AB13" s="2">
        <f>IFERROR(AA13/SUBTOTAL(4,Table1[PKID])*AB$4,0)</f>
        <v>0</v>
      </c>
      <c r="AC13" s="25">
        <f t="shared" si="3"/>
        <v>6.4421750252194716</v>
      </c>
      <c r="AE13"/>
    </row>
    <row r="14" spans="4:31" x14ac:dyDescent="0.25">
      <c r="D14" s="12" t="s">
        <v>236</v>
      </c>
      <c r="E14" s="12">
        <v>1452885</v>
      </c>
      <c r="F14" s="12" t="s">
        <v>149</v>
      </c>
      <c r="G14" s="12" t="s">
        <v>25</v>
      </c>
      <c r="H14" s="12" t="s">
        <v>48</v>
      </c>
      <c r="I14" s="1">
        <f>SUMIFS('Total data'!D:D,'Total data'!B:B,Totalll!E:E)</f>
        <v>188</v>
      </c>
      <c r="J14" s="2">
        <f>I14/SUBTOTAL(4,Table1[Number of loans])*J$4</f>
        <v>0</v>
      </c>
      <c r="K14" s="5">
        <f>SUMIFS('Total data'!E:E,'Total data'!B:B,Totalll!E:E)</f>
        <v>2811400</v>
      </c>
      <c r="L14" s="2">
        <f>K14/SUBTOTAL(4,Table1[Amount of loans])*L$4</f>
        <v>0</v>
      </c>
      <c r="M14" s="3">
        <f t="shared" si="0"/>
        <v>15.666666666666666</v>
      </c>
      <c r="N14" s="2">
        <f>M14/SUBTOTAL(4,Table1[Av. Number])*N$4</f>
        <v>1.0502793296089385</v>
      </c>
      <c r="O14" s="4">
        <f t="shared" si="1"/>
        <v>234283.33333333334</v>
      </c>
      <c r="P14" s="2">
        <f>O14/SUBTOTAL(4,Table1[Av. Amount])*P$4</f>
        <v>2.5917094305995141</v>
      </c>
      <c r="Q14" s="5">
        <f>SUMIFS('Total data'!F:F,'Total data'!B:B,Totalll!E:E,'Total data'!A:A,"Dekabr")</f>
        <v>2755796.59</v>
      </c>
      <c r="R14" s="2">
        <f>Q14/SUBTOTAL(4,Table1[Portfolio])*R$4</f>
        <v>1.35146195134098</v>
      </c>
      <c r="S14" s="9">
        <f>SUMIFS('Total data'!G:G,'Total data'!A:A,"Dekabr",'Total data'!B:B,Totalll!E:E)-SUMIFS('Total data'!G:G,'Total data'!A:A,"Sabit",'Total data'!B:B,Totalll!E:E)</f>
        <v>3</v>
      </c>
      <c r="T14" s="2">
        <f>(S14-SUBTOTAL(5,Table1[Customer increase]))/(SUBTOTAL(4,Table1[Customer increase])-SUBTOTAL(5,Table1[Customer increase]))*T$4</f>
        <v>0.15425531914893617</v>
      </c>
      <c r="U14" s="4">
        <f>Table1[[#This Row],[Portfolio]]-SUMIFS('Total data'!H:H,'Total data'!A:A,"Sabit",'Total data'!B:B,Totalll!E:E)</f>
        <v>731589.23999999883</v>
      </c>
      <c r="V14" s="2">
        <f>(U14-SUBTOTAL(4,Table1[Portfel increase]))/(SUBTOTAL(4,Table1[Portfel increase])-SUBTOTAL(5,Table1[Portfel increase]))*V$4</f>
        <v>0</v>
      </c>
      <c r="W14" s="4">
        <f t="shared" si="2"/>
        <v>60965.769999999902</v>
      </c>
      <c r="X14" s="2">
        <f>(W14-SUBTOTAL(5,Table1[Av. Portfolio increase]))/(SUBTOTAL(4,Table1[Av. Portfolio increase])-SUBTOTAL(5,Table1[Av. Portfolio increase]))*X$4</f>
        <v>1.3751671589367045</v>
      </c>
      <c r="Y14" s="6">
        <f>SUMIFS('Total data'!I:I,'Total data'!B:B,Totalll!E:E)/SUMIFS('Total data'!F:F,'Total data'!B:B,Totalll!E:E)</f>
        <v>4.479081043207012E-3</v>
      </c>
      <c r="Z14" s="2">
        <f>IFERROR(Y14/SUBTOTAL(4,Table1[PAR])*Z$4,0)</f>
        <v>-0.11596740901542289</v>
      </c>
      <c r="AA14" s="6">
        <f>IFERROR(SUMIFS('Data PKİD'!L:L,'Data PKİD'!B:B,Totalll!E:E)/Table1[[#This Row],[Portfolio]],0)</f>
        <v>6.9390462523215475E-4</v>
      </c>
      <c r="AB14" s="2">
        <f>IFERROR(AA14/SUBTOTAL(4,Table1[PKID])*AB$4,0)</f>
        <v>-9.4890842599341142E-3</v>
      </c>
      <c r="AC14" s="25">
        <f t="shared" si="3"/>
        <v>6.3974166963597154</v>
      </c>
      <c r="AE14"/>
    </row>
    <row r="15" spans="4:31" x14ac:dyDescent="0.25">
      <c r="D15" s="12" t="s">
        <v>252</v>
      </c>
      <c r="E15" s="12">
        <v>1798382</v>
      </c>
      <c r="F15" s="12" t="s">
        <v>70</v>
      </c>
      <c r="G15" s="12" t="s">
        <v>20</v>
      </c>
      <c r="H15" s="12" t="s">
        <v>48</v>
      </c>
      <c r="I15" s="1">
        <f>SUMIFS('Total data'!D:D,'Total data'!B:B,Totalll!E:E)</f>
        <v>99</v>
      </c>
      <c r="J15" s="2">
        <f>I15/SUBTOTAL(4,Table1[Number of loans])*J$4</f>
        <v>0</v>
      </c>
      <c r="K15" s="5">
        <f>SUMIFS('Total data'!E:E,'Total data'!B:B,Totalll!E:E)</f>
        <v>3172997</v>
      </c>
      <c r="L15" s="2">
        <f>K15/SUBTOTAL(4,Table1[Amount of loans])*L$4</f>
        <v>0</v>
      </c>
      <c r="M15" s="3">
        <f t="shared" si="0"/>
        <v>8.25</v>
      </c>
      <c r="N15" s="2">
        <f>M15/SUBTOTAL(4,Table1[Av. Number])*N$4</f>
        <v>0.55307262569832405</v>
      </c>
      <c r="O15" s="4">
        <f t="shared" si="1"/>
        <v>264416.41666666669</v>
      </c>
      <c r="P15" s="2">
        <f>O15/SUBTOTAL(4,Table1[Av. Amount])*P$4</f>
        <v>2.92505024121931</v>
      </c>
      <c r="Q15" s="5">
        <f>SUMIFS('Total data'!F:F,'Total data'!B:B,Totalll!E:E,'Total data'!A:A,"Dekabr")</f>
        <v>2750998.9369999999</v>
      </c>
      <c r="R15" s="2">
        <f>Q15/SUBTOTAL(4,Table1[Portfolio])*R$4</f>
        <v>1.3491091487035267</v>
      </c>
      <c r="S15" s="9">
        <f>SUMIFS('Total data'!G:G,'Total data'!A:A,"Dekabr",'Total data'!B:B,Totalll!E:E)-SUMIFS('Total data'!G:G,'Total data'!A:A,"Sabit",'Total data'!B:B,Totalll!E:E)</f>
        <v>19</v>
      </c>
      <c r="T15" s="2">
        <f>(S15-SUBTOTAL(5,Table1[Customer increase]))/(SUBTOTAL(4,Table1[Customer increase])-SUBTOTAL(5,Table1[Customer increase]))*T$4</f>
        <v>0.23936170212765959</v>
      </c>
      <c r="U15" s="4">
        <f>Table1[[#This Row],[Portfolio]]-SUMIFS('Total data'!H:H,'Total data'!A:A,"Sabit",'Total data'!B:B,Totalll!E:E)</f>
        <v>653020.86699999915</v>
      </c>
      <c r="V15" s="2">
        <f>(U15-SUBTOTAL(4,Table1[Portfel increase]))/(SUBTOTAL(4,Table1[Portfel increase])-SUBTOTAL(5,Table1[Portfel increase]))*V$4</f>
        <v>0</v>
      </c>
      <c r="W15" s="4">
        <f t="shared" si="2"/>
        <v>54418.40558333326</v>
      </c>
      <c r="X15" s="2">
        <f>(W15-SUBTOTAL(5,Table1[Av. Portfolio increase]))/(SUBTOTAL(4,Table1[Av. Portfolio increase])-SUBTOTAL(5,Table1[Av. Portfolio increase]))*X$4</f>
        <v>1.2445114230710344</v>
      </c>
      <c r="Y15" s="6">
        <f>SUMIFS('Total data'!I:I,'Total data'!B:B,Totalll!E:E)/SUMIFS('Total data'!F:F,'Total data'!B:B,Totalll!E:E)</f>
        <v>2.0277408635833703E-3</v>
      </c>
      <c r="Z15" s="2">
        <f>IFERROR(Y15/SUBTOTAL(4,Table1[PAR])*Z$4,0)</f>
        <v>-5.2500022177783892E-2</v>
      </c>
      <c r="AA15" s="6">
        <f>IFERROR(SUMIFS('Data PKİD'!L:L,'Data PKİD'!B:B,Totalll!E:E)/Table1[[#This Row],[Portfolio]],0)</f>
        <v>0</v>
      </c>
      <c r="AB15" s="2">
        <f>IFERROR(AA15/SUBTOTAL(4,Table1[PKID])*AB$4,0)</f>
        <v>0</v>
      </c>
      <c r="AC15" s="25">
        <f t="shared" si="3"/>
        <v>6.2586051186420706</v>
      </c>
      <c r="AE15"/>
    </row>
    <row r="16" spans="4:31" x14ac:dyDescent="0.25">
      <c r="D16" s="12" t="s">
        <v>236</v>
      </c>
      <c r="E16" s="12">
        <v>1565353</v>
      </c>
      <c r="F16" s="12" t="s">
        <v>79</v>
      </c>
      <c r="G16" s="12" t="s">
        <v>24</v>
      </c>
      <c r="H16" s="12" t="s">
        <v>48</v>
      </c>
      <c r="I16" s="1">
        <f>SUMIFS('Total data'!D:D,'Total data'!B:B,Totalll!E:E)</f>
        <v>358</v>
      </c>
      <c r="J16" s="2">
        <f>I16/SUBTOTAL(4,Table1[Number of loans])*J$4</f>
        <v>0</v>
      </c>
      <c r="K16" s="5">
        <f>SUMIFS('Total data'!E:E,'Total data'!B:B,Totalll!E:E)</f>
        <v>2159200</v>
      </c>
      <c r="L16" s="2">
        <f>K16/SUBTOTAL(4,Table1[Amount of loans])*L$4</f>
        <v>0</v>
      </c>
      <c r="M16" s="3">
        <f t="shared" si="0"/>
        <v>29.833333333333332</v>
      </c>
      <c r="N16" s="2">
        <f>M16/SUBTOTAL(4,Table1[Av. Number])*N$4</f>
        <v>2</v>
      </c>
      <c r="O16" s="4">
        <f t="shared" si="1"/>
        <v>179933.33333333334</v>
      </c>
      <c r="P16" s="2">
        <f>O16/SUBTOTAL(4,Table1[Av. Amount])*P$4</f>
        <v>1.9904741419045571</v>
      </c>
      <c r="Q16" s="5">
        <f>SUMIFS('Total data'!F:F,'Total data'!B:B,Totalll!E:E,'Total data'!A:A,"Dekabr")</f>
        <v>1968030.16</v>
      </c>
      <c r="R16" s="2">
        <f>Q16/SUBTOTAL(4,Table1[Portfolio])*R$4</f>
        <v>0.96513577597956934</v>
      </c>
      <c r="S16" s="9">
        <f>SUMIFS('Total data'!G:G,'Total data'!A:A,"Dekabr",'Total data'!B:B,Totalll!E:E)-SUMIFS('Total data'!G:G,'Total data'!A:A,"Sabit",'Total data'!B:B,Totalll!E:E)</f>
        <v>44</v>
      </c>
      <c r="T16" s="2">
        <f>(S16-SUBTOTAL(5,Table1[Customer increase]))/(SUBTOTAL(4,Table1[Customer increase])-SUBTOTAL(5,Table1[Customer increase]))*T$4</f>
        <v>0.37234042553191488</v>
      </c>
      <c r="U16" s="4">
        <f>Table1[[#This Row],[Portfolio]]-SUMIFS('Total data'!H:H,'Total data'!A:A,"Sabit",'Total data'!B:B,Totalll!E:E)</f>
        <v>364674.04999999912</v>
      </c>
      <c r="V16" s="2">
        <f>(U16-SUBTOTAL(4,Table1[Portfel increase]))/(SUBTOTAL(4,Table1[Portfel increase])-SUBTOTAL(5,Table1[Portfel increase]))*V$4</f>
        <v>0</v>
      </c>
      <c r="W16" s="4">
        <f t="shared" si="2"/>
        <v>30389.504166666593</v>
      </c>
      <c r="X16" s="2">
        <f>(W16-SUBTOTAL(5,Table1[Av. Portfolio increase]))/(SUBTOTAL(4,Table1[Av. Portfolio increase])-SUBTOTAL(5,Table1[Av. Portfolio increase]))*X$4</f>
        <v>0.7650033955895581</v>
      </c>
      <c r="Y16" s="6">
        <f>SUMIFS('Total data'!I:I,'Total data'!B:B,Totalll!E:E)/SUMIFS('Total data'!F:F,'Total data'!B:B,Totalll!E:E)</f>
        <v>0</v>
      </c>
      <c r="Z16" s="2">
        <f>IFERROR(Y16/SUBTOTAL(4,Table1[PAR])*Z$4,0)</f>
        <v>0</v>
      </c>
      <c r="AA16" s="6">
        <f>IFERROR(SUMIFS('Data PKİD'!L:L,'Data PKİD'!B:B,Totalll!E:E)/Table1[[#This Row],[Portfolio]],0)</f>
        <v>6.3715995084140387E-4</v>
      </c>
      <c r="AB16" s="2">
        <f>IFERROR(AA16/SUBTOTAL(4,Table1[PKID])*AB$4,0)</f>
        <v>-8.7131058660500638E-3</v>
      </c>
      <c r="AC16" s="25">
        <f t="shared" si="3"/>
        <v>6.0842406331395491</v>
      </c>
      <c r="AE16"/>
    </row>
    <row r="17" spans="4:31" x14ac:dyDescent="0.25">
      <c r="D17" s="12" t="s">
        <v>236</v>
      </c>
      <c r="E17" s="12">
        <v>1388892</v>
      </c>
      <c r="F17" s="12" t="s">
        <v>307</v>
      </c>
      <c r="G17" s="12" t="s">
        <v>362</v>
      </c>
      <c r="H17" s="12" t="s">
        <v>43</v>
      </c>
      <c r="I17" s="1">
        <f>SUMIFS('Total data'!D:D,'Total data'!B:B,Totalll!E:E)</f>
        <v>111</v>
      </c>
      <c r="J17" s="2">
        <f>I17/SUBTOTAL(4,Table1[Number of loans])*J$4</f>
        <v>0</v>
      </c>
      <c r="K17" s="5">
        <f>SUMIFS('Total data'!E:E,'Total data'!B:B,Totalll!E:E)</f>
        <v>2109400</v>
      </c>
      <c r="L17" s="2">
        <f>K17/SUBTOTAL(4,Table1[Amount of loans])*L$4</f>
        <v>0</v>
      </c>
      <c r="M17" s="3">
        <f t="shared" si="0"/>
        <v>9.25</v>
      </c>
      <c r="N17" s="2">
        <f>M17/SUBTOTAL(4,Table1[Av. Number])*N$4</f>
        <v>0.62011173184357549</v>
      </c>
      <c r="O17" s="4">
        <f t="shared" si="1"/>
        <v>175783.33333333334</v>
      </c>
      <c r="P17" s="2">
        <f>O17/SUBTOTAL(4,Table1[Av. Amount])*P$4</f>
        <v>1.9445656515994223</v>
      </c>
      <c r="Q17" s="5">
        <f>SUMIFS('Total data'!F:F,'Total data'!B:B,Totalll!E:E,'Total data'!A:A,"Dekabr")</f>
        <v>2025984.88</v>
      </c>
      <c r="R17" s="2">
        <f>Q17/SUBTOTAL(4,Table1[Portfolio])*R$4</f>
        <v>0.99355717662460763</v>
      </c>
      <c r="S17" s="9">
        <f>SUMIFS('Total data'!G:G,'Total data'!A:A,"Dekabr",'Total data'!B:B,Totalll!E:E)-SUMIFS('Total data'!G:G,'Total data'!A:A,"Sabit",'Total data'!B:B,Totalll!E:E)</f>
        <v>68</v>
      </c>
      <c r="T17" s="2">
        <f>(S17-SUBTOTAL(5,Table1[Customer increase]))/(SUBTOTAL(4,Table1[Customer increase])-SUBTOTAL(5,Table1[Customer increase]))*T$4</f>
        <v>0.5</v>
      </c>
      <c r="U17" s="4">
        <f>Table1[[#This Row],[Portfolio]]-SUMIFS('Total data'!H:H,'Total data'!A:A,"Sabit",'Total data'!B:B,Totalll!E:E)</f>
        <v>1158229.0899999999</v>
      </c>
      <c r="V17" s="2">
        <f>(U17-SUBTOTAL(4,Table1[Portfel increase]))/(SUBTOTAL(4,Table1[Portfel increase])-SUBTOTAL(5,Table1[Portfel increase]))*V$4</f>
        <v>0</v>
      </c>
      <c r="W17" s="4">
        <f t="shared" si="2"/>
        <v>96519.090833333321</v>
      </c>
      <c r="X17" s="2">
        <f>(W17-SUBTOTAL(5,Table1[Av. Portfolio increase]))/(SUBTOTAL(4,Table1[Av. Portfolio increase])-SUBTOTAL(5,Table1[Av. Portfolio increase]))*X$4</f>
        <v>2.0846503952940303</v>
      </c>
      <c r="Y17" s="6">
        <f>SUMIFS('Total data'!I:I,'Total data'!B:B,Totalll!E:E)/SUMIFS('Total data'!F:F,'Total data'!B:B,Totalll!E:E)</f>
        <v>2.8579464740744725E-3</v>
      </c>
      <c r="Z17" s="2">
        <f>IFERROR(Y17/SUBTOTAL(4,Table1[PAR])*Z$4,0)</f>
        <v>-7.3994786990029079E-2</v>
      </c>
      <c r="AA17" s="6">
        <f>IFERROR(SUMIFS('Data PKİD'!L:L,'Data PKİD'!B:B,Totalll!E:E)/Table1[[#This Row],[Portfolio]],0)</f>
        <v>0</v>
      </c>
      <c r="AB17" s="2">
        <f>IFERROR(AA17/SUBTOTAL(4,Table1[PKID])*AB$4,0)</f>
        <v>0</v>
      </c>
      <c r="AC17" s="25">
        <f t="shared" si="3"/>
        <v>6.0688901683716061</v>
      </c>
      <c r="AE17"/>
    </row>
    <row r="18" spans="4:31" x14ac:dyDescent="0.25">
      <c r="D18" s="12" t="s">
        <v>236</v>
      </c>
      <c r="E18" s="12">
        <v>1198556</v>
      </c>
      <c r="F18" s="12" t="s">
        <v>61</v>
      </c>
      <c r="G18" s="12" t="s">
        <v>22</v>
      </c>
      <c r="H18" s="12" t="s">
        <v>43</v>
      </c>
      <c r="I18" s="1">
        <f>SUMIFS('Total data'!D:D,'Total data'!B:B,Totalll!E:E)</f>
        <v>209</v>
      </c>
      <c r="J18" s="2">
        <f>I18/SUBTOTAL(4,Table1[Number of loans])*J$4</f>
        <v>0</v>
      </c>
      <c r="K18" s="5">
        <f>SUMIFS('Total data'!E:E,'Total data'!B:B,Totalll!E:E)</f>
        <v>2093610</v>
      </c>
      <c r="L18" s="2">
        <f>K18/SUBTOTAL(4,Table1[Amount of loans])*L$4</f>
        <v>0</v>
      </c>
      <c r="M18" s="3">
        <f t="shared" si="0"/>
        <v>17.416666666666668</v>
      </c>
      <c r="N18" s="2">
        <f>M18/SUBTOTAL(4,Table1[Av. Number])*N$4</f>
        <v>1.1675977653631286</v>
      </c>
      <c r="O18" s="4">
        <f t="shared" si="1"/>
        <v>174467.5</v>
      </c>
      <c r="P18" s="2">
        <f>O18/SUBTOTAL(4,Table1[Av. Amount])*P$4</f>
        <v>1.9300095258580954</v>
      </c>
      <c r="Q18" s="5">
        <f>SUMIFS('Total data'!F:F,'Total data'!B:B,Totalll!E:E,'Total data'!A:A,"Dekabr")</f>
        <v>1934493.2620000001</v>
      </c>
      <c r="R18" s="2">
        <f>Q18/SUBTOTAL(4,Table1[Portfolio])*R$4</f>
        <v>0.94868904628352779</v>
      </c>
      <c r="S18" s="9">
        <f>SUMIFS('Total data'!G:G,'Total data'!A:A,"Dekabr",'Total data'!B:B,Totalll!E:E)-SUMIFS('Total data'!G:G,'Total data'!A:A,"Sabit",'Total data'!B:B,Totalll!E:E)</f>
        <v>58</v>
      </c>
      <c r="T18" s="2">
        <f>(S18-SUBTOTAL(5,Table1[Customer increase]))/(SUBTOTAL(4,Table1[Customer increase])-SUBTOTAL(5,Table1[Customer increase]))*T$4</f>
        <v>0.44680851063829785</v>
      </c>
      <c r="U18" s="4">
        <f>Table1[[#This Row],[Portfolio]]-SUMIFS('Total data'!H:H,'Total data'!A:A,"Sabit",'Total data'!B:B,Totalll!E:E)</f>
        <v>856193.61200000043</v>
      </c>
      <c r="V18" s="2">
        <f>(U18-SUBTOTAL(4,Table1[Portfel increase]))/(SUBTOTAL(4,Table1[Portfel increase])-SUBTOTAL(5,Table1[Portfel increase]))*V$4</f>
        <v>0</v>
      </c>
      <c r="W18" s="4">
        <f t="shared" si="2"/>
        <v>71349.467666666707</v>
      </c>
      <c r="X18" s="2">
        <f>(W18-SUBTOTAL(5,Table1[Av. Portfolio increase]))/(SUBTOTAL(4,Table1[Av. Portfolio increase])-SUBTOTAL(5,Table1[Av. Portfolio increase]))*X$4</f>
        <v>1.5823787288611573</v>
      </c>
      <c r="Y18" s="6">
        <f>SUMIFS('Total data'!I:I,'Total data'!B:B,Totalll!E:E)/SUMIFS('Total data'!F:F,'Total data'!B:B,Totalll!E:E)</f>
        <v>6.0998948318230029E-4</v>
      </c>
      <c r="Z18" s="2">
        <f>IFERROR(Y18/SUBTOTAL(4,Table1[PAR])*Z$4,0)</f>
        <v>-1.5793172574671555E-2</v>
      </c>
      <c r="AA18" s="6">
        <f>IFERROR(SUMIFS('Data PKİD'!L:L,'Data PKİD'!B:B,Totalll!E:E)/Table1[[#This Row],[Portfolio]],0)</f>
        <v>0</v>
      </c>
      <c r="AB18" s="2">
        <f>IFERROR(AA18/SUBTOTAL(4,Table1[PKID])*AB$4,0)</f>
        <v>0</v>
      </c>
      <c r="AC18" s="25">
        <f t="shared" si="3"/>
        <v>6.0596904044295359</v>
      </c>
      <c r="AE18"/>
    </row>
    <row r="19" spans="4:31" x14ac:dyDescent="0.25">
      <c r="D19" s="12" t="s">
        <v>236</v>
      </c>
      <c r="E19" s="12">
        <v>1529431</v>
      </c>
      <c r="F19" s="12" t="s">
        <v>174</v>
      </c>
      <c r="G19" s="12" t="s">
        <v>13</v>
      </c>
      <c r="H19" s="12" t="s">
        <v>43</v>
      </c>
      <c r="I19" s="1">
        <f>SUMIFS('Total data'!D:D,'Total data'!B:B,Totalll!E:E)</f>
        <v>304</v>
      </c>
      <c r="J19" s="2">
        <f>I19/SUBTOTAL(4,Table1[Number of loans])*J$4</f>
        <v>0</v>
      </c>
      <c r="K19" s="5">
        <f>SUMIFS('Total data'!E:E,'Total data'!B:B,Totalll!E:E)</f>
        <v>1873700</v>
      </c>
      <c r="L19" s="2">
        <f>K19/SUBTOTAL(4,Table1[Amount of loans])*L$4</f>
        <v>0</v>
      </c>
      <c r="M19" s="3">
        <f t="shared" si="0"/>
        <v>25.333333333333332</v>
      </c>
      <c r="N19" s="2">
        <f>M19/SUBTOTAL(4,Table1[Av. Number])*N$4</f>
        <v>1.6983240223463687</v>
      </c>
      <c r="O19" s="4">
        <f t="shared" si="1"/>
        <v>156141.66666666666</v>
      </c>
      <c r="P19" s="2">
        <f>O19/SUBTOTAL(4,Table1[Av. Amount])*P$4</f>
        <v>1.7272839012998182</v>
      </c>
      <c r="Q19" s="5">
        <f>SUMIFS('Total data'!F:F,'Total data'!B:B,Totalll!E:E,'Total data'!A:A,"Dekabr")</f>
        <v>1774820.62</v>
      </c>
      <c r="R19" s="2">
        <f>Q19/SUBTOTAL(4,Table1[Portfolio])*R$4</f>
        <v>0.87038446418333382</v>
      </c>
      <c r="S19" s="9">
        <f>SUMIFS('Total data'!G:G,'Total data'!A:A,"Dekabr",'Total data'!B:B,Totalll!E:E)-SUMIFS('Total data'!G:G,'Total data'!A:A,"Sabit",'Total data'!B:B,Totalll!E:E)</f>
        <v>76</v>
      </c>
      <c r="T19" s="2">
        <f>(S19-SUBTOTAL(5,Table1[Customer increase]))/(SUBTOTAL(4,Table1[Customer increase])-SUBTOTAL(5,Table1[Customer increase]))*T$4</f>
        <v>0.54255319148936165</v>
      </c>
      <c r="U19" s="4">
        <f>Table1[[#This Row],[Portfolio]]-SUMIFS('Total data'!H:H,'Total data'!A:A,"Sabit",'Total data'!B:B,Totalll!E:E)</f>
        <v>609059.39000000013</v>
      </c>
      <c r="V19" s="2">
        <f>(U19-SUBTOTAL(4,Table1[Portfel increase]))/(SUBTOTAL(4,Table1[Portfel increase])-SUBTOTAL(5,Table1[Portfel increase]))*V$4</f>
        <v>0</v>
      </c>
      <c r="W19" s="4">
        <f t="shared" si="2"/>
        <v>50754.94916666668</v>
      </c>
      <c r="X19" s="2">
        <f>(W19-SUBTOTAL(5,Table1[Av. Portfolio increase]))/(SUBTOTAL(4,Table1[Av. Portfolio increase])-SUBTOTAL(5,Table1[Av. Portfolio increase]))*X$4</f>
        <v>1.1714054275176249</v>
      </c>
      <c r="Y19" s="6">
        <f>SUMIFS('Total data'!I:I,'Total data'!B:B,Totalll!E:E)/SUMIFS('Total data'!F:F,'Total data'!B:B,Totalll!E:E)</f>
        <v>0</v>
      </c>
      <c r="Z19" s="2">
        <f>IFERROR(Y19/SUBTOTAL(4,Table1[PAR])*Z$4,0)</f>
        <v>0</v>
      </c>
      <c r="AA19" s="6">
        <f>IFERROR(SUMIFS('Data PKİD'!L:L,'Data PKİD'!B:B,Totalll!E:E)/Table1[[#This Row],[Portfolio]],0)</f>
        <v>0</v>
      </c>
      <c r="AB19" s="2">
        <f>IFERROR(AA19/SUBTOTAL(4,Table1[PKID])*AB$4,0)</f>
        <v>0</v>
      </c>
      <c r="AC19" s="25">
        <f t="shared" si="3"/>
        <v>6.0099510068365074</v>
      </c>
      <c r="AE19"/>
    </row>
    <row r="20" spans="4:31" x14ac:dyDescent="0.25">
      <c r="D20" s="12" t="s">
        <v>236</v>
      </c>
      <c r="E20" s="12">
        <v>1669922</v>
      </c>
      <c r="F20" s="12" t="s">
        <v>76</v>
      </c>
      <c r="G20" s="12" t="s">
        <v>350</v>
      </c>
      <c r="H20" s="12" t="s">
        <v>48</v>
      </c>
      <c r="I20" s="1">
        <f>SUMIFS('Total data'!D:D,'Total data'!B:B,Totalll!E:E)</f>
        <v>275</v>
      </c>
      <c r="J20" s="2">
        <f>I20/SUBTOTAL(4,Table1[Number of loans])*J$4</f>
        <v>0</v>
      </c>
      <c r="K20" s="5">
        <f>SUMIFS('Total data'!E:E,'Total data'!B:B,Totalll!E:E)</f>
        <v>2540500</v>
      </c>
      <c r="L20" s="2">
        <f>K20/SUBTOTAL(4,Table1[Amount of loans])*L$4</f>
        <v>0</v>
      </c>
      <c r="M20" s="3">
        <f t="shared" si="0"/>
        <v>22.916666666666668</v>
      </c>
      <c r="N20" s="2">
        <f>M20/SUBTOTAL(4,Table1[Av. Number])*N$4</f>
        <v>1.5363128491620113</v>
      </c>
      <c r="O20" s="4">
        <f t="shared" si="1"/>
        <v>211708.33333333334</v>
      </c>
      <c r="P20" s="2">
        <f>O20/SUBTOTAL(4,Table1[Av. Amount])*P$4</f>
        <v>2.3419783056264021</v>
      </c>
      <c r="Q20" s="5">
        <f>SUMIFS('Total data'!F:F,'Total data'!B:B,Totalll!E:E,'Total data'!A:A,"Dekabr")</f>
        <v>2114919.91</v>
      </c>
      <c r="R20" s="2">
        <f>Q20/SUBTOTAL(4,Table1[Portfolio])*R$4</f>
        <v>1.0371715383022846</v>
      </c>
      <c r="S20" s="9">
        <f>SUMIFS('Total data'!G:G,'Total data'!A:A,"Dekabr",'Total data'!B:B,Totalll!E:E)-SUMIFS('Total data'!G:G,'Total data'!A:A,"Sabit",'Total data'!B:B,Totalll!E:E)</f>
        <v>16</v>
      </c>
      <c r="T20" s="2">
        <f>(S20-SUBTOTAL(5,Table1[Customer increase]))/(SUBTOTAL(4,Table1[Customer increase])-SUBTOTAL(5,Table1[Customer increase]))*T$4</f>
        <v>0.22340425531914893</v>
      </c>
      <c r="U20" s="4">
        <f>Table1[[#This Row],[Portfolio]]-SUMIFS('Total data'!H:H,'Total data'!A:A,"Sabit",'Total data'!B:B,Totalll!E:E)</f>
        <v>425199.51999999979</v>
      </c>
      <c r="V20" s="2">
        <f>(U20-SUBTOTAL(4,Table1[Portfel increase]))/(SUBTOTAL(4,Table1[Portfel increase])-SUBTOTAL(5,Table1[Portfel increase]))*V$4</f>
        <v>0</v>
      </c>
      <c r="W20" s="4">
        <f t="shared" si="2"/>
        <v>35433.293333333313</v>
      </c>
      <c r="X20" s="2">
        <f>(W20-SUBTOTAL(5,Table1[Av. Portfolio increase]))/(SUBTOTAL(4,Table1[Av. Portfolio increase])-SUBTOTAL(5,Table1[Av. Portfolio increase]))*X$4</f>
        <v>0.86565458027764697</v>
      </c>
      <c r="Y20" s="6">
        <f>SUMIFS('Total data'!I:I,'Total data'!B:B,Totalll!E:E)/SUMIFS('Total data'!F:F,'Total data'!B:B,Totalll!E:E)</f>
        <v>4.2604711136607373E-4</v>
      </c>
      <c r="Z20" s="2">
        <f>IFERROR(Y20/SUBTOTAL(4,Table1[PAR])*Z$4,0)</f>
        <v>-1.103074026726098E-2</v>
      </c>
      <c r="AA20" s="6">
        <f>IFERROR(SUMIFS('Data PKİD'!L:L,'Data PKİD'!B:B,Totalll!E:E)/Table1[[#This Row],[Portfolio]],0)</f>
        <v>0</v>
      </c>
      <c r="AB20" s="2">
        <f>IFERROR(AA20/SUBTOTAL(4,Table1[PKID])*AB$4,0)</f>
        <v>0</v>
      </c>
      <c r="AC20" s="25">
        <f t="shared" si="3"/>
        <v>5.9934907884202335</v>
      </c>
      <c r="AE20"/>
    </row>
    <row r="21" spans="4:31" x14ac:dyDescent="0.25">
      <c r="D21" s="12" t="s">
        <v>236</v>
      </c>
      <c r="E21" s="12">
        <v>1805928</v>
      </c>
      <c r="F21" s="12" t="s">
        <v>89</v>
      </c>
      <c r="G21" s="12" t="s">
        <v>15</v>
      </c>
      <c r="H21" s="12" t="s">
        <v>48</v>
      </c>
      <c r="I21" s="1">
        <f>SUMIFS('Total data'!D:D,'Total data'!B:B,Totalll!E:E)</f>
        <v>162</v>
      </c>
      <c r="J21" s="2">
        <f>I21/SUBTOTAL(4,Table1[Number of loans])*J$4</f>
        <v>0</v>
      </c>
      <c r="K21" s="5">
        <f>SUMIFS('Total data'!E:E,'Total data'!B:B,Totalll!E:E)</f>
        <v>2742100</v>
      </c>
      <c r="L21" s="2">
        <f>K21/SUBTOTAL(4,Table1[Amount of loans])*L$4</f>
        <v>0</v>
      </c>
      <c r="M21" s="3">
        <f t="shared" si="0"/>
        <v>13.5</v>
      </c>
      <c r="N21" s="2">
        <f>M21/SUBTOTAL(4,Table1[Av. Number])*N$4</f>
        <v>0.9050279329608939</v>
      </c>
      <c r="O21" s="4">
        <f t="shared" si="1"/>
        <v>228508.33333333334</v>
      </c>
      <c r="P21" s="2">
        <f>O21/SUBTOTAL(4,Table1[Av. Amount])*P$4</f>
        <v>2.5278247242110439</v>
      </c>
      <c r="Q21" s="5">
        <f>SUMIFS('Total data'!F:F,'Total data'!B:B,Totalll!E:E,'Total data'!A:A,"Dekabr")</f>
        <v>2708697.53</v>
      </c>
      <c r="R21" s="2">
        <f>Q21/SUBTOTAL(4,Table1[Portfolio])*R$4</f>
        <v>1.328364242400885</v>
      </c>
      <c r="S21" s="9">
        <f>SUMIFS('Total data'!G:G,'Total data'!A:A,"Dekabr",'Total data'!B:B,Totalll!E:E)-SUMIFS('Total data'!G:G,'Total data'!A:A,"Sabit",'Total data'!B:B,Totalll!E:E)</f>
        <v>8</v>
      </c>
      <c r="T21" s="2">
        <f>(S21-SUBTOTAL(5,Table1[Customer increase]))/(SUBTOTAL(4,Table1[Customer increase])-SUBTOTAL(5,Table1[Customer increase]))*T$4</f>
        <v>0.18085106382978725</v>
      </c>
      <c r="U21" s="4">
        <f>Table1[[#This Row],[Portfolio]]-SUMIFS('Total data'!H:H,'Total data'!A:A,"Sabit",'Total data'!B:B,Totalll!E:E)</f>
        <v>486561.61999999965</v>
      </c>
      <c r="V21" s="2">
        <f>(U21-SUBTOTAL(4,Table1[Portfel increase]))/(SUBTOTAL(4,Table1[Portfel increase])-SUBTOTAL(5,Table1[Portfel increase]))*V$4</f>
        <v>0</v>
      </c>
      <c r="W21" s="4">
        <f t="shared" si="2"/>
        <v>40546.801666666637</v>
      </c>
      <c r="X21" s="2">
        <f>(W21-SUBTOTAL(5,Table1[Av. Portfolio increase]))/(SUBTOTAL(4,Table1[Av. Portfolio increase])-SUBTOTAL(5,Table1[Av. Portfolio increase]))*X$4</f>
        <v>0.9676970437223571</v>
      </c>
      <c r="Y21" s="6">
        <f>SUMIFS('Total data'!I:I,'Total data'!B:B,Totalll!E:E)/SUMIFS('Total data'!F:F,'Total data'!B:B,Totalll!E:E)</f>
        <v>0</v>
      </c>
      <c r="Z21" s="2">
        <f>IFERROR(Y21/SUBTOTAL(4,Table1[PAR])*Z$4,0)</f>
        <v>0</v>
      </c>
      <c r="AA21" s="6">
        <f>IFERROR(SUMIFS('Data PKİD'!L:L,'Data PKİD'!B:B,Totalll!E:E)/Table1[[#This Row],[Portfolio]],0)</f>
        <v>0</v>
      </c>
      <c r="AB21" s="2">
        <f>IFERROR(AA21/SUBTOTAL(4,Table1[PKID])*AB$4,0)</f>
        <v>0</v>
      </c>
      <c r="AC21" s="25">
        <f t="shared" si="3"/>
        <v>5.9097650071249666</v>
      </c>
      <c r="AE21"/>
    </row>
    <row r="22" spans="4:31" x14ac:dyDescent="0.25">
      <c r="D22" s="12" t="s">
        <v>236</v>
      </c>
      <c r="E22" s="12">
        <v>1281386</v>
      </c>
      <c r="F22" s="12" t="s">
        <v>29</v>
      </c>
      <c r="G22" s="12" t="s">
        <v>23</v>
      </c>
      <c r="H22" s="12" t="s">
        <v>48</v>
      </c>
      <c r="I22" s="1">
        <f>SUMIFS('Total data'!D:D,'Total data'!B:B,Totalll!E:E)</f>
        <v>201</v>
      </c>
      <c r="J22" s="2">
        <f>I22/SUBTOTAL(4,Table1[Number of loans])*J$4</f>
        <v>0</v>
      </c>
      <c r="K22" s="5">
        <f>SUMIFS('Total data'!E:E,'Total data'!B:B,Totalll!E:E)</f>
        <v>3001400</v>
      </c>
      <c r="L22" s="2">
        <f>K22/SUBTOTAL(4,Table1[Amount of loans])*L$4</f>
        <v>0</v>
      </c>
      <c r="M22" s="3">
        <f t="shared" si="0"/>
        <v>16.75</v>
      </c>
      <c r="N22" s="2">
        <f>M22/SUBTOTAL(4,Table1[Av. Number])*N$4</f>
        <v>1.1229050279329609</v>
      </c>
      <c r="O22" s="4">
        <f t="shared" si="1"/>
        <v>250116.66666666666</v>
      </c>
      <c r="P22" s="2">
        <f>O22/SUBTOTAL(4,Table1[Av. Amount])*P$4</f>
        <v>2.7668623052576589</v>
      </c>
      <c r="Q22" s="5">
        <f>SUMIFS('Total data'!F:F,'Total data'!B:B,Totalll!E:E,'Total data'!A:A,"Dekabr")</f>
        <v>2786865.47</v>
      </c>
      <c r="R22" s="2">
        <f>Q22/SUBTOTAL(4,Table1[Portfolio])*R$4</f>
        <v>1.3666983477220276</v>
      </c>
      <c r="S22" s="9">
        <f>SUMIFS('Total data'!G:G,'Total data'!A:A,"Dekabr",'Total data'!B:B,Totalll!E:E)-SUMIFS('Total data'!G:G,'Total data'!A:A,"Sabit",'Total data'!B:B,Totalll!E:E)</f>
        <v>-16</v>
      </c>
      <c r="T22" s="2">
        <f>(S22-SUBTOTAL(5,Table1[Customer increase]))/(SUBTOTAL(4,Table1[Customer increase])-SUBTOTAL(5,Table1[Customer increase]))*T$4</f>
        <v>5.3191489361702128E-2</v>
      </c>
      <c r="U22" s="4">
        <f>Table1[[#This Row],[Portfolio]]-SUMIFS('Total data'!H:H,'Total data'!A:A,"Sabit",'Total data'!B:B,Totalll!E:E)</f>
        <v>291072.74000000022</v>
      </c>
      <c r="V22" s="2">
        <f>(U22-SUBTOTAL(4,Table1[Portfel increase]))/(SUBTOTAL(4,Table1[Portfel increase])-SUBTOTAL(5,Table1[Portfel increase]))*V$4</f>
        <v>0</v>
      </c>
      <c r="W22" s="4">
        <f t="shared" si="2"/>
        <v>24256.061666666687</v>
      </c>
      <c r="X22" s="2">
        <f>(W22-SUBTOTAL(5,Table1[Av. Portfolio increase]))/(SUBTOTAL(4,Table1[Av. Portfolio increase])-SUBTOTAL(5,Table1[Av. Portfolio increase]))*X$4</f>
        <v>0.64260766621983822</v>
      </c>
      <c r="Y22" s="6">
        <f>SUMIFS('Total data'!I:I,'Total data'!B:B,Totalll!E:E)/SUMIFS('Total data'!F:F,'Total data'!B:B,Totalll!E:E)</f>
        <v>1.1019762326559895E-3</v>
      </c>
      <c r="Z22" s="2">
        <f>IFERROR(Y22/SUBTOTAL(4,Table1[PAR])*Z$4,0)</f>
        <v>-2.8531148971172048E-2</v>
      </c>
      <c r="AA22" s="6">
        <f>IFERROR(SUMIFS('Data PKİD'!L:L,'Data PKİD'!B:B,Totalll!E:E)/Table1[[#This Row],[Portfolio]],0)</f>
        <v>1.791496594918161E-3</v>
      </c>
      <c r="AB22" s="2">
        <f>IFERROR(AA22/SUBTOTAL(4,Table1[PKID])*AB$4,0)</f>
        <v>-2.4498557182661848E-2</v>
      </c>
      <c r="AC22" s="25">
        <f t="shared" si="3"/>
        <v>5.8992351303403536</v>
      </c>
      <c r="AE22"/>
    </row>
    <row r="23" spans="4:31" x14ac:dyDescent="0.25">
      <c r="D23" s="12" t="s">
        <v>236</v>
      </c>
      <c r="E23" s="12">
        <v>1754015</v>
      </c>
      <c r="F23" s="12" t="s">
        <v>65</v>
      </c>
      <c r="G23" s="12" t="s">
        <v>22</v>
      </c>
      <c r="H23" s="12" t="s">
        <v>48</v>
      </c>
      <c r="I23" s="1">
        <f>SUMIFS('Total data'!D:D,'Total data'!B:B,Totalll!E:E)</f>
        <v>187</v>
      </c>
      <c r="J23" s="2">
        <f>I23/SUBTOTAL(4,Table1[Number of loans])*J$4</f>
        <v>0</v>
      </c>
      <c r="K23" s="5">
        <f>SUMIFS('Total data'!E:E,'Total data'!B:B,Totalll!E:E)</f>
        <v>2180600</v>
      </c>
      <c r="L23" s="2">
        <f>K23/SUBTOTAL(4,Table1[Amount of loans])*L$4</f>
        <v>0</v>
      </c>
      <c r="M23" s="3">
        <f t="shared" si="0"/>
        <v>15.583333333333334</v>
      </c>
      <c r="N23" s="2">
        <f>M23/SUBTOTAL(4,Table1[Av. Number])*N$4</f>
        <v>1.0446927374301678</v>
      </c>
      <c r="O23" s="4">
        <f t="shared" si="1"/>
        <v>181716.66666666666</v>
      </c>
      <c r="P23" s="2">
        <f>O23/SUBTOTAL(4,Table1[Av. Amount])*P$4</f>
        <v>2.0102018867344742</v>
      </c>
      <c r="Q23" s="5">
        <f>SUMIFS('Total data'!F:F,'Total data'!B:B,Totalll!E:E,'Total data'!A:A,"Dekabr")</f>
        <v>2058510.31</v>
      </c>
      <c r="R23" s="2">
        <f>Q23/SUBTOTAL(4,Table1[Portfolio])*R$4</f>
        <v>1.0095078753283913</v>
      </c>
      <c r="S23" s="9">
        <f>SUMIFS('Total data'!G:G,'Total data'!A:A,"Dekabr",'Total data'!B:B,Totalll!E:E)-SUMIFS('Total data'!G:G,'Total data'!A:A,"Sabit",'Total data'!B:B,Totalll!E:E)</f>
        <v>37</v>
      </c>
      <c r="T23" s="2">
        <f>(S23-SUBTOTAL(5,Table1[Customer increase]))/(SUBTOTAL(4,Table1[Customer increase])-SUBTOTAL(5,Table1[Customer increase]))*T$4</f>
        <v>0.33510638297872342</v>
      </c>
      <c r="U23" s="4">
        <f>Table1[[#This Row],[Portfolio]]-SUMIFS('Total data'!H:H,'Total data'!A:A,"Sabit",'Total data'!B:B,Totalll!E:E)</f>
        <v>818767.08999999985</v>
      </c>
      <c r="V23" s="2">
        <f>(U23-SUBTOTAL(4,Table1[Portfel increase]))/(SUBTOTAL(4,Table1[Portfel increase])-SUBTOTAL(5,Table1[Portfel increase]))*V$4</f>
        <v>0</v>
      </c>
      <c r="W23" s="4">
        <f t="shared" si="2"/>
        <v>68230.590833333321</v>
      </c>
      <c r="X23" s="2">
        <f>(W23-SUBTOTAL(5,Table1[Av. Portfolio increase]))/(SUBTOTAL(4,Table1[Av. Portfolio increase])-SUBTOTAL(5,Table1[Av. Portfolio increase]))*X$4</f>
        <v>1.5201400749844529</v>
      </c>
      <c r="Y23" s="6">
        <f>SUMIFS('Total data'!I:I,'Total data'!B:B,Totalll!E:E)/SUMIFS('Total data'!F:F,'Total data'!B:B,Totalll!E:E)</f>
        <v>3.5984538210426372E-4</v>
      </c>
      <c r="Z23" s="2">
        <f>IFERROR(Y23/SUBTOTAL(4,Table1[PAR])*Z$4,0)</f>
        <v>-9.3167183639341934E-3</v>
      </c>
      <c r="AA23" s="6">
        <f>IFERROR(SUMIFS('Data PKİD'!L:L,'Data PKİD'!B:B,Totalll!E:E)/Table1[[#This Row],[Portfolio]],0)</f>
        <v>1.0015883767907872E-3</v>
      </c>
      <c r="AB23" s="2">
        <f>IFERROR(AA23/SUBTOTAL(4,Table1[PKID])*AB$4,0)</f>
        <v>-1.3696632297210413E-2</v>
      </c>
      <c r="AC23" s="25">
        <f t="shared" si="3"/>
        <v>5.8966356067950647</v>
      </c>
    </row>
    <row r="24" spans="4:31" x14ac:dyDescent="0.25">
      <c r="D24" s="12" t="s">
        <v>236</v>
      </c>
      <c r="E24" s="12">
        <v>1349460</v>
      </c>
      <c r="F24" s="12" t="s">
        <v>333</v>
      </c>
      <c r="G24" s="12" t="s">
        <v>364</v>
      </c>
      <c r="H24" s="12" t="s">
        <v>45</v>
      </c>
      <c r="I24" s="1">
        <f>SUMIFS('Total data'!D:D,'Total data'!B:B,Totalll!E:E)</f>
        <v>185</v>
      </c>
      <c r="J24" s="2">
        <f>I24/SUBTOTAL(4,Table1[Number of loans])*J$4</f>
        <v>0</v>
      </c>
      <c r="K24" s="5">
        <f>SUMIFS('Total data'!E:E,'Total data'!B:B,Totalll!E:E)</f>
        <v>1568000</v>
      </c>
      <c r="L24" s="2">
        <f>K24/SUBTOTAL(4,Table1[Amount of loans])*L$4</f>
        <v>0</v>
      </c>
      <c r="M24" s="3">
        <f t="shared" si="0"/>
        <v>15.416666666666666</v>
      </c>
      <c r="N24" s="2">
        <f>M24/SUBTOTAL(4,Table1[Av. Number])*N$4</f>
        <v>1.0335195530726258</v>
      </c>
      <c r="O24" s="4">
        <f t="shared" si="1"/>
        <v>130666.66666666667</v>
      </c>
      <c r="P24" s="2">
        <f>O24/SUBTOTAL(4,Table1[Av. Amount])*P$4</f>
        <v>1.4454721445472145</v>
      </c>
      <c r="Q24" s="5">
        <f>SUMIFS('Total data'!F:F,'Total data'!B:B,Totalll!E:E,'Total data'!A:A,"Dekabr")</f>
        <v>1338385.3799999999</v>
      </c>
      <c r="R24" s="2">
        <f>Q24/SUBTOTAL(4,Table1[Portfolio])*R$4</f>
        <v>0.65635356537727585</v>
      </c>
      <c r="S24" s="9">
        <f>SUMIFS('Total data'!G:G,'Total data'!A:A,"Dekabr",'Total data'!B:B,Totalll!E:E)-SUMIFS('Total data'!G:G,'Total data'!A:A,"Sabit",'Total data'!B:B,Totalll!E:E)</f>
        <v>118</v>
      </c>
      <c r="T24" s="2">
        <f>(S24-SUBTOTAL(5,Table1[Customer increase]))/(SUBTOTAL(4,Table1[Customer increase])-SUBTOTAL(5,Table1[Customer increase]))*T$4</f>
        <v>0.76595744680851063</v>
      </c>
      <c r="U24" s="4">
        <f>Table1[[#This Row],[Portfolio]]-SUMIFS('Total data'!H:H,'Total data'!A:A,"Sabit",'Total data'!B:B,Totalll!E:E)</f>
        <v>1100361.23</v>
      </c>
      <c r="V24" s="2">
        <f>(U24-SUBTOTAL(4,Table1[Portfel increase]))/(SUBTOTAL(4,Table1[Portfel increase])-SUBTOTAL(5,Table1[Portfel increase]))*V$4</f>
        <v>0</v>
      </c>
      <c r="W24" s="4">
        <f t="shared" si="2"/>
        <v>91696.769166666665</v>
      </c>
      <c r="X24" s="2">
        <f>(W24-SUBTOTAL(5,Table1[Av. Portfolio increase]))/(SUBTOTAL(4,Table1[Av. Portfolio increase])-SUBTOTAL(5,Table1[Av. Portfolio increase]))*X$4</f>
        <v>1.9884186987146495</v>
      </c>
      <c r="Y24" s="6">
        <f>SUMIFS('Total data'!I:I,'Total data'!B:B,Totalll!E:E)/SUMIFS('Total data'!F:F,'Total data'!B:B,Totalll!E:E)</f>
        <v>0</v>
      </c>
      <c r="Z24" s="2">
        <f>IFERROR(Y24/SUBTOTAL(4,Table1[PAR])*Z$4,0)</f>
        <v>0</v>
      </c>
      <c r="AA24" s="6">
        <f>IFERROR(SUMIFS('Data PKİD'!L:L,'Data PKİD'!B:B,Totalll!E:E)/Table1[[#This Row],[Portfolio]],0)</f>
        <v>0</v>
      </c>
      <c r="AB24" s="2">
        <f>IFERROR(AA24/SUBTOTAL(4,Table1[PKID])*AB$4,0)</f>
        <v>0</v>
      </c>
      <c r="AC24" s="25">
        <f t="shared" si="3"/>
        <v>5.889721408520276</v>
      </c>
    </row>
    <row r="25" spans="4:31" x14ac:dyDescent="0.25">
      <c r="D25" s="12" t="s">
        <v>236</v>
      </c>
      <c r="E25" s="12">
        <v>1730503</v>
      </c>
      <c r="F25" s="12" t="s">
        <v>87</v>
      </c>
      <c r="G25" s="12" t="s">
        <v>15</v>
      </c>
      <c r="H25" s="12" t="s">
        <v>48</v>
      </c>
      <c r="I25" s="1">
        <f>SUMIFS('Total data'!D:D,'Total data'!B:B,Totalll!E:E)</f>
        <v>195</v>
      </c>
      <c r="J25" s="2">
        <f>I25/SUBTOTAL(4,Table1[Number of loans])*J$4</f>
        <v>0</v>
      </c>
      <c r="K25" s="5">
        <f>SUMIFS('Total data'!E:E,'Total data'!B:B,Totalll!E:E)</f>
        <v>2392900</v>
      </c>
      <c r="L25" s="2">
        <f>K25/SUBTOTAL(4,Table1[Amount of loans])*L$4</f>
        <v>0</v>
      </c>
      <c r="M25" s="3">
        <f t="shared" si="0"/>
        <v>16.25</v>
      </c>
      <c r="N25" s="2">
        <f>M25/SUBTOTAL(4,Table1[Av. Number])*N$4</f>
        <v>1.0893854748603353</v>
      </c>
      <c r="O25" s="4">
        <f t="shared" si="1"/>
        <v>199408.33333333334</v>
      </c>
      <c r="P25" s="2">
        <f>O25/SUBTOTAL(4,Table1[Av. Amount])*P$4</f>
        <v>2.2059121777340751</v>
      </c>
      <c r="Q25" s="5">
        <f>SUMIFS('Total data'!F:F,'Total data'!B:B,Totalll!E:E,'Total data'!A:A,"Dekabr")</f>
        <v>2314350.6</v>
      </c>
      <c r="R25" s="2">
        <f>Q25/SUBTOTAL(4,Table1[Portfolio])*R$4</f>
        <v>1.1349737456359825</v>
      </c>
      <c r="S25" s="9">
        <f>SUMIFS('Total data'!G:G,'Total data'!A:A,"Dekabr",'Total data'!B:B,Totalll!E:E)-SUMIFS('Total data'!G:G,'Total data'!A:A,"Sabit",'Total data'!B:B,Totalll!E:E)</f>
        <v>9</v>
      </c>
      <c r="T25" s="2">
        <f>(S25-SUBTOTAL(5,Table1[Customer increase]))/(SUBTOTAL(4,Table1[Customer increase])-SUBTOTAL(5,Table1[Customer increase]))*T$4</f>
        <v>0.18617021276595744</v>
      </c>
      <c r="U25" s="4">
        <f>Table1[[#This Row],[Portfolio]]-SUMIFS('Total data'!H:H,'Total data'!A:A,"Sabit",'Total data'!B:B,Totalll!E:E)</f>
        <v>668597.95999999973</v>
      </c>
      <c r="V25" s="2">
        <f>(U25-SUBTOTAL(4,Table1[Portfel increase]))/(SUBTOTAL(4,Table1[Portfel increase])-SUBTOTAL(5,Table1[Portfel increase]))*V$4</f>
        <v>0</v>
      </c>
      <c r="W25" s="4">
        <f t="shared" si="2"/>
        <v>55716.496666666644</v>
      </c>
      <c r="X25" s="2">
        <f>(W25-SUBTOTAL(5,Table1[Av. Portfolio increase]))/(SUBTOTAL(4,Table1[Av. Portfolio increase])-SUBTOTAL(5,Table1[Av. Portfolio increase]))*X$4</f>
        <v>1.2704154410728208</v>
      </c>
      <c r="Y25" s="6">
        <f>SUMIFS('Total data'!I:I,'Total data'!B:B,Totalll!E:E)/SUMIFS('Total data'!F:F,'Total data'!B:B,Totalll!E:E)</f>
        <v>0</v>
      </c>
      <c r="Z25" s="2">
        <f>IFERROR(Y25/SUBTOTAL(4,Table1[PAR])*Z$4,0)</f>
        <v>0</v>
      </c>
      <c r="AA25" s="6">
        <f>IFERROR(SUMIFS('Data PKİD'!L:L,'Data PKİD'!B:B,Totalll!E:E)/Table1[[#This Row],[Portfolio]],0)</f>
        <v>0</v>
      </c>
      <c r="AB25" s="2">
        <f>IFERROR(AA25/SUBTOTAL(4,Table1[PKID])*AB$4,0)</f>
        <v>0</v>
      </c>
      <c r="AC25" s="25">
        <f t="shared" si="3"/>
        <v>5.8868570520691712</v>
      </c>
    </row>
    <row r="26" spans="4:31" x14ac:dyDescent="0.25">
      <c r="D26" s="12" t="s">
        <v>236</v>
      </c>
      <c r="E26" s="12">
        <v>1442132</v>
      </c>
      <c r="F26" s="12" t="s">
        <v>483</v>
      </c>
      <c r="G26" s="12" t="s">
        <v>25</v>
      </c>
      <c r="H26" s="12" t="s">
        <v>44</v>
      </c>
      <c r="I26" s="1">
        <f>SUMIFS('Total data'!D:D,'Total data'!B:B,Totalll!E:E)</f>
        <v>196</v>
      </c>
      <c r="J26" s="2">
        <f>I26/SUBTOTAL(4,Table1[Number of loans])*J$4</f>
        <v>0</v>
      </c>
      <c r="K26" s="5">
        <f>SUMIFS('Total data'!E:E,'Total data'!B:B,Totalll!E:E)</f>
        <v>1432100</v>
      </c>
      <c r="L26" s="2">
        <f>K26/SUBTOTAL(4,Table1[Amount of loans])*L$4</f>
        <v>0</v>
      </c>
      <c r="M26" s="3">
        <f t="shared" si="0"/>
        <v>16.333333333333332</v>
      </c>
      <c r="N26" s="2">
        <f>M26/SUBTOTAL(4,Table1[Av. Number])*N$4</f>
        <v>1.0949720670391061</v>
      </c>
      <c r="O26" s="4">
        <f t="shared" si="1"/>
        <v>119341.66666666667</v>
      </c>
      <c r="P26" s="2">
        <f>O26/SUBTOTAL(4,Table1[Av. Amount])*P$4</f>
        <v>1.3201917463048889</v>
      </c>
      <c r="Q26" s="5">
        <f>SUMIFS('Total data'!F:F,'Total data'!B:B,Totalll!E:E,'Total data'!A:A,"Dekabr")</f>
        <v>1068959.21</v>
      </c>
      <c r="R26" s="2">
        <f>Q26/SUBTOTAL(4,Table1[Portfolio])*R$4</f>
        <v>0.52422508435229331</v>
      </c>
      <c r="S26" s="9">
        <f>SUMIFS('Total data'!G:G,'Total data'!A:A,"Dekabr",'Total data'!B:B,Totalll!E:E)-SUMIFS('Total data'!G:G,'Total data'!A:A,"Sabit",'Total data'!B:B,Totalll!E:E)</f>
        <v>162</v>
      </c>
      <c r="T26" s="2">
        <f>(S26-SUBTOTAL(5,Table1[Customer increase]))/(SUBTOTAL(4,Table1[Customer increase])-SUBTOTAL(5,Table1[Customer increase]))*T$4</f>
        <v>1</v>
      </c>
      <c r="U26" s="4">
        <f>Table1[[#This Row],[Portfolio]]-SUMIFS('Total data'!H:H,'Total data'!A:A,"Sabit",'Total data'!B:B,Totalll!E:E)</f>
        <v>1068959.21</v>
      </c>
      <c r="V26" s="2">
        <f>(U26-SUBTOTAL(4,Table1[Portfel increase]))/(SUBTOTAL(4,Table1[Portfel increase])-SUBTOTAL(5,Table1[Portfel increase]))*V$4</f>
        <v>0</v>
      </c>
      <c r="W26" s="4">
        <f t="shared" si="2"/>
        <v>89079.934166666659</v>
      </c>
      <c r="X26" s="2">
        <f>(W26-SUBTOTAL(5,Table1[Av. Portfolio increase]))/(SUBTOTAL(4,Table1[Av. Portfolio increase])-SUBTOTAL(5,Table1[Av. Portfolio increase]))*X$4</f>
        <v>1.9361985257098131</v>
      </c>
      <c r="Y26" s="6">
        <f>SUMIFS('Total data'!I:I,'Total data'!B:B,Totalll!E:E)/SUMIFS('Total data'!F:F,'Total data'!B:B,Totalll!E:E)</f>
        <v>0</v>
      </c>
      <c r="Z26" s="2">
        <f>IFERROR(Y26/SUBTOTAL(4,Table1[PAR])*Z$4,0)</f>
        <v>0</v>
      </c>
      <c r="AA26" s="6">
        <f>IFERROR(SUMIFS('Data PKİD'!L:L,'Data PKİD'!B:B,Totalll!E:E)/Table1[[#This Row],[Portfolio]],0)</f>
        <v>0</v>
      </c>
      <c r="AB26" s="2">
        <f>IFERROR(AA26/SUBTOTAL(4,Table1[PKID])*AB$4,0)</f>
        <v>0</v>
      </c>
      <c r="AC26" s="25">
        <f t="shared" si="3"/>
        <v>5.8755874234061007</v>
      </c>
    </row>
    <row r="27" spans="4:31" x14ac:dyDescent="0.25">
      <c r="D27" s="12" t="s">
        <v>236</v>
      </c>
      <c r="E27" s="12">
        <v>1952906</v>
      </c>
      <c r="F27" s="12" t="s">
        <v>229</v>
      </c>
      <c r="G27" s="12" t="s">
        <v>348</v>
      </c>
      <c r="H27" s="12" t="s">
        <v>48</v>
      </c>
      <c r="I27" s="1">
        <f>SUMIFS('Total data'!D:D,'Total data'!B:B,Totalll!E:E)</f>
        <v>148</v>
      </c>
      <c r="J27" s="2">
        <f>I27/SUBTOTAL(4,Table1[Number of loans])*J$4</f>
        <v>0</v>
      </c>
      <c r="K27" s="5">
        <f>SUMIFS('Total data'!E:E,'Total data'!B:B,Totalll!E:E)</f>
        <v>2358700</v>
      </c>
      <c r="L27" s="2">
        <f>K27/SUBTOTAL(4,Table1[Amount of loans])*L$4</f>
        <v>0</v>
      </c>
      <c r="M27" s="3">
        <f t="shared" si="0"/>
        <v>12.333333333333334</v>
      </c>
      <c r="N27" s="2">
        <f>M27/SUBTOTAL(4,Table1[Av. Number])*N$4</f>
        <v>0.82681564245810069</v>
      </c>
      <c r="O27" s="4">
        <f t="shared" si="1"/>
        <v>196558.33333333334</v>
      </c>
      <c r="P27" s="2">
        <f>O27/SUBTOTAL(4,Table1[Av. Amount])*P$4</f>
        <v>2.1743846602956092</v>
      </c>
      <c r="Q27" s="5">
        <f>SUMIFS('Total data'!F:F,'Total data'!B:B,Totalll!E:E,'Total data'!A:A,"Dekabr")</f>
        <v>2449615.15</v>
      </c>
      <c r="R27" s="2">
        <f>Q27/SUBTOTAL(4,Table1[Portfolio])*R$4</f>
        <v>1.2013084284473359</v>
      </c>
      <c r="S27" s="9">
        <f>SUMIFS('Total data'!G:G,'Total data'!A:A,"Dekabr",'Total data'!B:B,Totalll!E:E)-SUMIFS('Total data'!G:G,'Total data'!A:A,"Sabit",'Total data'!B:B,Totalll!E:E)</f>
        <v>3</v>
      </c>
      <c r="T27" s="2">
        <f>(S27-SUBTOTAL(5,Table1[Customer increase]))/(SUBTOTAL(4,Table1[Customer increase])-SUBTOTAL(5,Table1[Customer increase]))*T$4</f>
        <v>0.15425531914893617</v>
      </c>
      <c r="U27" s="4">
        <f>Table1[[#This Row],[Portfolio]]-SUMIFS('Total data'!H:H,'Total data'!A:A,"Sabit",'Total data'!B:B,Totalll!E:E)</f>
        <v>774471.88999999943</v>
      </c>
      <c r="V27" s="2">
        <f>(U27-SUBTOTAL(4,Table1[Portfel increase]))/(SUBTOTAL(4,Table1[Portfel increase])-SUBTOTAL(5,Table1[Portfel increase]))*V$4</f>
        <v>0</v>
      </c>
      <c r="W27" s="4">
        <f t="shared" si="2"/>
        <v>64539.324166666622</v>
      </c>
      <c r="X27" s="2">
        <f>(W27-SUBTOTAL(5,Table1[Av. Portfolio increase]))/(SUBTOTAL(4,Table1[Av. Portfolio increase])-SUBTOTAL(5,Table1[Av. Portfolio increase]))*X$4</f>
        <v>1.4464791128143812</v>
      </c>
      <c r="Y27" s="6">
        <f>SUMIFS('Total data'!I:I,'Total data'!B:B,Totalll!E:E)/SUMIFS('Total data'!F:F,'Total data'!B:B,Totalll!E:E)</f>
        <v>2.1706447364253979E-3</v>
      </c>
      <c r="Z27" s="2">
        <f>IFERROR(Y27/SUBTOTAL(4,Table1[PAR])*Z$4,0)</f>
        <v>-5.6199931090325859E-2</v>
      </c>
      <c r="AA27" s="6">
        <f>IFERROR(SUMIFS('Data PKİD'!L:L,'Data PKİD'!B:B,Totalll!E:E)/Table1[[#This Row],[Portfolio]],0)</f>
        <v>0</v>
      </c>
      <c r="AB27" s="2">
        <f>IFERROR(AA27/SUBTOTAL(4,Table1[PKID])*AB$4,0)</f>
        <v>0</v>
      </c>
      <c r="AC27" s="25">
        <f t="shared" si="3"/>
        <v>5.747043232074037</v>
      </c>
    </row>
    <row r="28" spans="4:31" x14ac:dyDescent="0.25">
      <c r="D28" s="12" t="s">
        <v>236</v>
      </c>
      <c r="E28" s="12">
        <v>1388885</v>
      </c>
      <c r="F28" s="12" t="s">
        <v>306</v>
      </c>
      <c r="G28" s="12" t="s">
        <v>362</v>
      </c>
      <c r="H28" s="12" t="s">
        <v>43</v>
      </c>
      <c r="I28" s="1">
        <f>SUMIFS('Total data'!D:D,'Total data'!B:B,Totalll!E:E)</f>
        <v>111</v>
      </c>
      <c r="J28" s="2">
        <f>I28/SUBTOTAL(4,Table1[Number of loans])*J$4</f>
        <v>0</v>
      </c>
      <c r="K28" s="5">
        <f>SUMIFS('Total data'!E:E,'Total data'!B:B,Totalll!E:E)</f>
        <v>2177400</v>
      </c>
      <c r="L28" s="2">
        <f>K28/SUBTOTAL(4,Table1[Amount of loans])*L$4</f>
        <v>0</v>
      </c>
      <c r="M28" s="3">
        <f t="shared" si="0"/>
        <v>9.25</v>
      </c>
      <c r="N28" s="2">
        <f>M28/SUBTOTAL(4,Table1[Av. Number])*N$4</f>
        <v>0.62011173184357549</v>
      </c>
      <c r="O28" s="4">
        <f t="shared" si="1"/>
        <v>181450</v>
      </c>
      <c r="P28" s="2">
        <f>O28/SUBTOTAL(4,Table1[Av. Amount])*P$4</f>
        <v>2.0072519435823373</v>
      </c>
      <c r="Q28" s="5">
        <f>SUMIFS('Total data'!F:F,'Total data'!B:B,Totalll!E:E,'Total data'!A:A,"Dekabr")</f>
        <v>1902384.22</v>
      </c>
      <c r="R28" s="2">
        <f>Q28/SUBTOTAL(4,Table1[Portfolio])*R$4</f>
        <v>0.93294254717162861</v>
      </c>
      <c r="S28" s="9">
        <f>SUMIFS('Total data'!G:G,'Total data'!A:A,"Dekabr",'Total data'!B:B,Totalll!E:E)-SUMIFS('Total data'!G:G,'Total data'!A:A,"Sabit",'Total data'!B:B,Totalll!E:E)</f>
        <v>50</v>
      </c>
      <c r="T28" s="2">
        <f>(S28-SUBTOTAL(5,Table1[Customer increase]))/(SUBTOTAL(4,Table1[Customer increase])-SUBTOTAL(5,Table1[Customer increase]))*T$4</f>
        <v>0.40425531914893614</v>
      </c>
      <c r="U28" s="4">
        <f>Table1[[#This Row],[Portfolio]]-SUMIFS('Total data'!H:H,'Total data'!A:A,"Sabit",'Total data'!B:B,Totalll!E:E)</f>
        <v>933350.20000000019</v>
      </c>
      <c r="V28" s="2">
        <f>(U28-SUBTOTAL(4,Table1[Portfel increase]))/(SUBTOTAL(4,Table1[Portfel increase])-SUBTOTAL(5,Table1[Portfel increase]))*V$4</f>
        <v>0</v>
      </c>
      <c r="W28" s="4">
        <f t="shared" si="2"/>
        <v>77779.183333333349</v>
      </c>
      <c r="X28" s="2">
        <f>(W28-SUBTOTAL(5,Table1[Av. Portfolio increase]))/(SUBTOTAL(4,Table1[Av. Portfolio increase])-SUBTOTAL(5,Table1[Av. Portfolio increase]))*X$4</f>
        <v>1.7106867285956602</v>
      </c>
      <c r="Y28" s="6">
        <f>SUMIFS('Total data'!I:I,'Total data'!B:B,Totalll!E:E)/SUMIFS('Total data'!F:F,'Total data'!B:B,Totalll!E:E)</f>
        <v>7.5671220962639143E-4</v>
      </c>
      <c r="Z28" s="2">
        <f>IFERROR(Y28/SUBTOTAL(4,Table1[PAR])*Z$4,0)</f>
        <v>-1.9591955018049088E-2</v>
      </c>
      <c r="AA28" s="6">
        <f>IFERROR(SUMIFS('Data PKİD'!L:L,'Data PKİD'!B:B,Totalll!E:E)/Table1[[#This Row],[Portfolio]],0)</f>
        <v>0</v>
      </c>
      <c r="AB28" s="2">
        <f>IFERROR(AA28/SUBTOTAL(4,Table1[PKID])*AB$4,0)</f>
        <v>0</v>
      </c>
      <c r="AC28" s="25">
        <f t="shared" si="3"/>
        <v>5.6556563153240891</v>
      </c>
    </row>
    <row r="29" spans="4:31" x14ac:dyDescent="0.25">
      <c r="D29" s="12" t="s">
        <v>506</v>
      </c>
      <c r="E29" s="12">
        <v>1374864</v>
      </c>
      <c r="F29" s="12" t="s">
        <v>283</v>
      </c>
      <c r="G29" s="12" t="s">
        <v>361</v>
      </c>
      <c r="H29" s="12" t="s">
        <v>44</v>
      </c>
      <c r="I29" s="1">
        <f>SUMIFS('Total data'!D:D,'Total data'!B:B,Totalll!E:E)</f>
        <v>241</v>
      </c>
      <c r="J29" s="2">
        <f>I29/SUBTOTAL(4,Table1[Number of loans])*J$4</f>
        <v>0</v>
      </c>
      <c r="K29" s="5">
        <f>SUMIFS('Total data'!E:E,'Total data'!B:B,Totalll!E:E)</f>
        <v>1477010</v>
      </c>
      <c r="L29" s="2">
        <f>K29/SUBTOTAL(4,Table1[Amount of loans])*L$4</f>
        <v>0</v>
      </c>
      <c r="M29" s="3">
        <f t="shared" si="0"/>
        <v>20.083333333333332</v>
      </c>
      <c r="N29" s="2">
        <f>M29/SUBTOTAL(4,Table1[Av. Number])*N$4</f>
        <v>1.3463687150837989</v>
      </c>
      <c r="O29" s="4">
        <f t="shared" si="1"/>
        <v>123084.16666666667</v>
      </c>
      <c r="P29" s="2">
        <f>O29/SUBTOTAL(4,Table1[Av. Amount])*P$4</f>
        <v>1.3615923547306639</v>
      </c>
      <c r="Q29" s="5">
        <f>SUMIFS('Total data'!F:F,'Total data'!B:B,Totalll!E:E,'Total data'!A:A,"Dekabr")</f>
        <v>1238935.0900000001</v>
      </c>
      <c r="R29" s="2">
        <f>Q29/SUBTOTAL(4,Table1[Portfolio])*R$4</f>
        <v>0.60758244653906512</v>
      </c>
      <c r="S29" s="9">
        <f>SUMIFS('Total data'!G:G,'Total data'!A:A,"Dekabr",'Total data'!B:B,Totalll!E:E)-SUMIFS('Total data'!G:G,'Total data'!A:A,"Sabit",'Total data'!B:B,Totalll!E:E)</f>
        <v>138</v>
      </c>
      <c r="T29" s="2">
        <f>(S29-SUBTOTAL(5,Table1[Customer increase]))/(SUBTOTAL(4,Table1[Customer increase])-SUBTOTAL(5,Table1[Customer increase]))*T$4</f>
        <v>0.87234042553191493</v>
      </c>
      <c r="U29" s="4">
        <f>Table1[[#This Row],[Portfolio]]-SUMIFS('Total data'!H:H,'Total data'!A:A,"Sabit",'Total data'!B:B,Totalll!E:E)</f>
        <v>780931.8400000002</v>
      </c>
      <c r="V29" s="2">
        <f>(U29-SUBTOTAL(4,Table1[Portfel increase]))/(SUBTOTAL(4,Table1[Portfel increase])-SUBTOTAL(5,Table1[Portfel increase]))*V$4</f>
        <v>0</v>
      </c>
      <c r="W29" s="4">
        <f t="shared" si="2"/>
        <v>65077.65333333335</v>
      </c>
      <c r="X29" s="2">
        <f>(W29-SUBTOTAL(5,Table1[Av. Portfolio increase]))/(SUBTOTAL(4,Table1[Av. Portfolio increase])-SUBTOTAL(5,Table1[Av. Portfolio increase]))*X$4</f>
        <v>1.4572217244872172</v>
      </c>
      <c r="Y29" s="6">
        <f>SUMIFS('Total data'!I:I,'Total data'!B:B,Totalll!E:E)/SUMIFS('Total data'!F:F,'Total data'!B:B,Totalll!E:E)</f>
        <v>3.7419734328727252E-4</v>
      </c>
      <c r="Z29" s="2">
        <f>IFERROR(Y29/SUBTOTAL(4,Table1[PAR])*Z$4,0)</f>
        <v>-9.688303458427543E-3</v>
      </c>
      <c r="AA29" s="6">
        <f>IFERROR(SUMIFS('Data PKİD'!L:L,'Data PKİD'!B:B,Totalll!E:E)/Table1[[#This Row],[Portfolio]],0)</f>
        <v>0</v>
      </c>
      <c r="AB29" s="2">
        <f>IFERROR(AA29/SUBTOTAL(4,Table1[PKID])*AB$4,0)</f>
        <v>0</v>
      </c>
      <c r="AC29" s="25">
        <f t="shared" si="3"/>
        <v>5.6354173629142323</v>
      </c>
    </row>
    <row r="30" spans="4:31" x14ac:dyDescent="0.25">
      <c r="D30" s="12" t="s">
        <v>236</v>
      </c>
      <c r="E30" s="12">
        <v>1555295</v>
      </c>
      <c r="F30" s="12" t="s">
        <v>101</v>
      </c>
      <c r="G30" s="12" t="s">
        <v>352</v>
      </c>
      <c r="H30" s="12" t="s">
        <v>48</v>
      </c>
      <c r="I30" s="1">
        <f>SUMIFS('Total data'!D:D,'Total data'!B:B,Totalll!E:E)</f>
        <v>232</v>
      </c>
      <c r="J30" s="2">
        <f>I30/SUBTOTAL(4,Table1[Number of loans])*J$4</f>
        <v>0</v>
      </c>
      <c r="K30" s="5">
        <f>SUMIFS('Total data'!E:E,'Total data'!B:B,Totalll!E:E)</f>
        <v>2242400</v>
      </c>
      <c r="L30" s="2">
        <f>K30/SUBTOTAL(4,Table1[Amount of loans])*L$4</f>
        <v>0</v>
      </c>
      <c r="M30" s="3">
        <f t="shared" si="0"/>
        <v>19.333333333333332</v>
      </c>
      <c r="N30" s="2">
        <f>M30/SUBTOTAL(4,Table1[Av. Number])*N$4</f>
        <v>1.2960893854748603</v>
      </c>
      <c r="O30" s="4">
        <f t="shared" si="1"/>
        <v>186866.66666666666</v>
      </c>
      <c r="P30" s="2">
        <f>O30/SUBTOTAL(4,Table1[Av. Amount])*P$4</f>
        <v>2.0671726638601235</v>
      </c>
      <c r="Q30" s="5">
        <f>SUMIFS('Total data'!F:F,'Total data'!B:B,Totalll!E:E,'Total data'!A:A,"Dekabr")</f>
        <v>2311014.0299999998</v>
      </c>
      <c r="R30" s="2">
        <f>Q30/SUBTOTAL(4,Table1[Portfolio])*R$4</f>
        <v>1.1333374683362178</v>
      </c>
      <c r="S30" s="9">
        <f>SUMIFS('Total data'!G:G,'Total data'!A:A,"Dekabr",'Total data'!B:B,Totalll!E:E)-SUMIFS('Total data'!G:G,'Total data'!A:A,"Sabit",'Total data'!B:B,Totalll!E:E)</f>
        <v>3</v>
      </c>
      <c r="T30" s="2">
        <f>(S30-SUBTOTAL(5,Table1[Customer increase]))/(SUBTOTAL(4,Table1[Customer increase])-SUBTOTAL(5,Table1[Customer increase]))*T$4</f>
        <v>0.15425531914893617</v>
      </c>
      <c r="U30" s="4">
        <f>Table1[[#This Row],[Portfolio]]-SUMIFS('Total data'!H:H,'Total data'!A:A,"Sabit",'Total data'!B:B,Totalll!E:E)</f>
        <v>494841.35999999917</v>
      </c>
      <c r="V30" s="2">
        <f>(U30-SUBTOTAL(4,Table1[Portfel increase]))/(SUBTOTAL(4,Table1[Portfel increase])-SUBTOTAL(5,Table1[Portfel increase]))*V$4</f>
        <v>0</v>
      </c>
      <c r="W30" s="4">
        <f t="shared" si="2"/>
        <v>41236.779999999933</v>
      </c>
      <c r="X30" s="2">
        <f>(W30-SUBTOTAL(5,Table1[Av. Portfolio increase]))/(SUBTOTAL(4,Table1[Av. Portfolio increase])-SUBTOTAL(5,Table1[Av. Portfolio increase]))*X$4</f>
        <v>0.98146588582980887</v>
      </c>
      <c r="Y30" s="6">
        <f>SUMIFS('Total data'!I:I,'Total data'!B:B,Totalll!E:E)/SUMIFS('Total data'!F:F,'Total data'!B:B,Totalll!E:E)</f>
        <v>2.1023334932586996E-3</v>
      </c>
      <c r="Z30" s="2">
        <f>IFERROR(Y30/SUBTOTAL(4,Table1[PAR])*Z$4,0)</f>
        <v>-5.4431291987740556E-2</v>
      </c>
      <c r="AA30" s="6">
        <f>IFERROR(SUMIFS('Data PKİD'!L:L,'Data PKİD'!B:B,Totalll!E:E)/Table1[[#This Row],[Portfolio]],0)</f>
        <v>1.2085949993129207E-3</v>
      </c>
      <c r="AB30" s="2">
        <f>IFERROR(AA30/SUBTOTAL(4,Table1[PKID])*AB$4,0)</f>
        <v>-1.6527429516381153E-2</v>
      </c>
      <c r="AC30" s="25">
        <f t="shared" si="3"/>
        <v>5.5613620011458238</v>
      </c>
    </row>
    <row r="31" spans="4:31" x14ac:dyDescent="0.25">
      <c r="D31" s="12" t="s">
        <v>236</v>
      </c>
      <c r="E31" s="12">
        <v>1196537</v>
      </c>
      <c r="F31" s="12" t="s">
        <v>212</v>
      </c>
      <c r="G31" s="12" t="s">
        <v>352</v>
      </c>
      <c r="H31" s="12" t="s">
        <v>43</v>
      </c>
      <c r="I31" s="1">
        <f>SUMIFS('Total data'!D:D,'Total data'!B:B,Totalll!E:E)</f>
        <v>193</v>
      </c>
      <c r="J31" s="2">
        <f>I31/SUBTOTAL(4,Table1[Number of loans])*J$4</f>
        <v>0</v>
      </c>
      <c r="K31" s="5">
        <f>SUMIFS('Total data'!E:E,'Total data'!B:B,Totalll!E:E)</f>
        <v>1836600</v>
      </c>
      <c r="L31" s="2">
        <f>K31/SUBTOTAL(4,Table1[Amount of loans])*L$4</f>
        <v>0</v>
      </c>
      <c r="M31" s="3">
        <f t="shared" si="0"/>
        <v>16.083333333333332</v>
      </c>
      <c r="N31" s="2">
        <f>M31/SUBTOTAL(4,Table1[Av. Number])*N$4</f>
        <v>1.0782122905027933</v>
      </c>
      <c r="O31" s="4">
        <f t="shared" si="1"/>
        <v>153050</v>
      </c>
      <c r="P31" s="2">
        <f>O31/SUBTOTAL(4,Table1[Av. Amount])*P$4</f>
        <v>1.6930829978797284</v>
      </c>
      <c r="Q31" s="5">
        <f>SUMIFS('Total data'!F:F,'Total data'!B:B,Totalll!E:E,'Total data'!A:A,"Dekabr")</f>
        <v>1760366.36</v>
      </c>
      <c r="R31" s="2">
        <f>Q31/SUBTOTAL(4,Table1[Portfolio])*R$4</f>
        <v>0.86329599383117683</v>
      </c>
      <c r="S31" s="9">
        <f>SUMIFS('Total data'!G:G,'Total data'!A:A,"Dekabr",'Total data'!B:B,Totalll!E:E)-SUMIFS('Total data'!G:G,'Total data'!A:A,"Sabit",'Total data'!B:B,Totalll!E:E)</f>
        <v>70</v>
      </c>
      <c r="T31" s="2">
        <f>(S31-SUBTOTAL(5,Table1[Customer increase]))/(SUBTOTAL(4,Table1[Customer increase])-SUBTOTAL(5,Table1[Customer increase]))*T$4</f>
        <v>0.51063829787234039</v>
      </c>
      <c r="U31" s="4">
        <f>Table1[[#This Row],[Portfolio]]-SUMIFS('Total data'!H:H,'Total data'!A:A,"Sabit",'Total data'!B:B,Totalll!E:E)</f>
        <v>692975.00000000047</v>
      </c>
      <c r="V31" s="2">
        <f>(U31-SUBTOTAL(4,Table1[Portfel increase]))/(SUBTOTAL(4,Table1[Portfel increase])-SUBTOTAL(5,Table1[Portfel increase]))*V$4</f>
        <v>0</v>
      </c>
      <c r="W31" s="4">
        <f t="shared" si="2"/>
        <v>57747.916666666708</v>
      </c>
      <c r="X31" s="2">
        <f>(W31-SUBTOTAL(5,Table1[Av. Portfolio increase]))/(SUBTOTAL(4,Table1[Av. Portfolio increase])-SUBTOTAL(5,Table1[Av. Portfolio increase]))*X$4</f>
        <v>1.3109533824583068</v>
      </c>
      <c r="Y31" s="6">
        <f>SUMIFS('Total data'!I:I,'Total data'!B:B,Totalll!E:E)/SUMIFS('Total data'!F:F,'Total data'!B:B,Totalll!E:E)</f>
        <v>0</v>
      </c>
      <c r="Z31" s="2">
        <f>IFERROR(Y31/SUBTOTAL(4,Table1[PAR])*Z$4,0)</f>
        <v>0</v>
      </c>
      <c r="AA31" s="6">
        <f>IFERROR(SUMIFS('Data PKİD'!L:L,'Data PKİD'!B:B,Totalll!E:E)/Table1[[#This Row],[Portfolio]],0)</f>
        <v>0</v>
      </c>
      <c r="AB31" s="2">
        <f>IFERROR(AA31/SUBTOTAL(4,Table1[PKID])*AB$4,0)</f>
        <v>0</v>
      </c>
      <c r="AC31" s="25">
        <f t="shared" si="3"/>
        <v>5.4561829625443456</v>
      </c>
    </row>
    <row r="32" spans="4:31" x14ac:dyDescent="0.25">
      <c r="D32" s="12" t="s">
        <v>236</v>
      </c>
      <c r="E32" s="12">
        <v>1389701</v>
      </c>
      <c r="F32" s="12" t="s">
        <v>309</v>
      </c>
      <c r="G32" s="12" t="s">
        <v>362</v>
      </c>
      <c r="H32" s="12" t="s">
        <v>43</v>
      </c>
      <c r="I32" s="1">
        <f>SUMIFS('Total data'!D:D,'Total data'!B:B,Totalll!E:E)</f>
        <v>117</v>
      </c>
      <c r="J32" s="2">
        <f>I32/SUBTOTAL(4,Table1[Number of loans])*J$4</f>
        <v>0</v>
      </c>
      <c r="K32" s="5">
        <f>SUMIFS('Total data'!E:E,'Total data'!B:B,Totalll!E:E)</f>
        <v>1936300</v>
      </c>
      <c r="L32" s="2">
        <f>K32/SUBTOTAL(4,Table1[Amount of loans])*L$4</f>
        <v>0</v>
      </c>
      <c r="M32" s="3">
        <f t="shared" si="0"/>
        <v>9.75</v>
      </c>
      <c r="N32" s="2">
        <f>M32/SUBTOTAL(4,Table1[Av. Number])*N$4</f>
        <v>0.65363128491620115</v>
      </c>
      <c r="O32" s="4">
        <f t="shared" si="1"/>
        <v>161358.33333333334</v>
      </c>
      <c r="P32" s="2">
        <f>O32/SUBTOTAL(4,Table1[Av. Amount])*P$4</f>
        <v>1.7849921642135023</v>
      </c>
      <c r="Q32" s="5">
        <f>SUMIFS('Total data'!F:F,'Total data'!B:B,Totalll!E:E,'Total data'!A:A,"Dekabr")</f>
        <v>1798793.02</v>
      </c>
      <c r="R32" s="2">
        <f>Q32/SUBTOTAL(4,Table1[Portfolio])*R$4</f>
        <v>0.88214069706347031</v>
      </c>
      <c r="S32" s="9">
        <f>SUMIFS('Total data'!G:G,'Total data'!A:A,"Dekabr",'Total data'!B:B,Totalll!E:E)-SUMIFS('Total data'!G:G,'Total data'!A:A,"Sabit",'Total data'!B:B,Totalll!E:E)</f>
        <v>66</v>
      </c>
      <c r="T32" s="2">
        <f>(S32-SUBTOTAL(5,Table1[Customer increase]))/(SUBTOTAL(4,Table1[Customer increase])-SUBTOTAL(5,Table1[Customer increase]))*T$4</f>
        <v>0.48936170212765956</v>
      </c>
      <c r="U32" s="4">
        <f>Table1[[#This Row],[Portfolio]]-SUMIFS('Total data'!H:H,'Total data'!A:A,"Sabit",'Total data'!B:B,Totalll!E:E)</f>
        <v>891559.37000000011</v>
      </c>
      <c r="V32" s="2">
        <f>(U32-SUBTOTAL(4,Table1[Portfel increase]))/(SUBTOTAL(4,Table1[Portfel increase])-SUBTOTAL(5,Table1[Portfel increase]))*V$4</f>
        <v>0</v>
      </c>
      <c r="W32" s="4">
        <f t="shared" si="2"/>
        <v>74296.614166666681</v>
      </c>
      <c r="X32" s="2">
        <f>(W32-SUBTOTAL(5,Table1[Av. Portfolio increase]))/(SUBTOTAL(4,Table1[Av. Portfolio increase])-SUBTOTAL(5,Table1[Av. Portfolio increase]))*X$4</f>
        <v>1.6411904231791394</v>
      </c>
      <c r="Y32" s="6">
        <f>SUMIFS('Total data'!I:I,'Total data'!B:B,Totalll!E:E)/SUMIFS('Total data'!F:F,'Total data'!B:B,Totalll!E:E)</f>
        <v>1.5981711077934003E-3</v>
      </c>
      <c r="Z32" s="2">
        <f>IFERROR(Y32/SUBTOTAL(4,Table1[PAR])*Z$4,0)</f>
        <v>-4.1378077499890198E-2</v>
      </c>
      <c r="AA32" s="6">
        <f>IFERROR(SUMIFS('Data PKİD'!L:L,'Data PKİD'!B:B,Totalll!E:E)/Table1[[#This Row],[Portfolio]],0)</f>
        <v>0</v>
      </c>
      <c r="AB32" s="2">
        <f>IFERROR(AA32/SUBTOTAL(4,Table1[PKID])*AB$4,0)</f>
        <v>0</v>
      </c>
      <c r="AC32" s="25">
        <f t="shared" si="3"/>
        <v>5.409938194000083</v>
      </c>
    </row>
    <row r="33" spans="4:29" x14ac:dyDescent="0.25">
      <c r="D33" s="12" t="s">
        <v>236</v>
      </c>
      <c r="E33" s="12">
        <v>1418400</v>
      </c>
      <c r="F33" s="12" t="s">
        <v>81</v>
      </c>
      <c r="G33" s="12" t="s">
        <v>14</v>
      </c>
      <c r="H33" s="12" t="s">
        <v>48</v>
      </c>
      <c r="I33" s="1">
        <f>SUMIFS('Total data'!D:D,'Total data'!B:B,Totalll!E:E)</f>
        <v>219</v>
      </c>
      <c r="J33" s="2">
        <f>I33/SUBTOTAL(4,Table1[Number of loans])*J$4</f>
        <v>0</v>
      </c>
      <c r="K33" s="5">
        <f>SUMIFS('Total data'!E:E,'Total data'!B:B,Totalll!E:E)</f>
        <v>1987200</v>
      </c>
      <c r="L33" s="2">
        <f>K33/SUBTOTAL(4,Table1[Amount of loans])*L$4</f>
        <v>0</v>
      </c>
      <c r="M33" s="3">
        <f t="shared" si="0"/>
        <v>18.25</v>
      </c>
      <c r="N33" s="2">
        <f>M33/SUBTOTAL(4,Table1[Av. Number])*N$4</f>
        <v>1.223463687150838</v>
      </c>
      <c r="O33" s="4">
        <f t="shared" si="1"/>
        <v>165600</v>
      </c>
      <c r="P33" s="2">
        <f>O33/SUBTOTAL(4,Table1[Av. Amount])*P$4</f>
        <v>1.8319146974771841</v>
      </c>
      <c r="Q33" s="5">
        <f>SUMIFS('Total data'!F:F,'Total data'!B:B,Totalll!E:E,'Total data'!A:A,"Dekabr")</f>
        <v>1928131.44</v>
      </c>
      <c r="R33" s="2">
        <f>Q33/SUBTOTAL(4,Table1[Portfolio])*R$4</f>
        <v>0.94556916421189641</v>
      </c>
      <c r="S33" s="9">
        <f>SUMIFS('Total data'!G:G,'Total data'!A:A,"Dekabr",'Total data'!B:B,Totalll!E:E)-SUMIFS('Total data'!G:G,'Total data'!A:A,"Sabit",'Total data'!B:B,Totalll!E:E)</f>
        <v>35</v>
      </c>
      <c r="T33" s="2">
        <f>(S33-SUBTOTAL(5,Table1[Customer increase]))/(SUBTOTAL(4,Table1[Customer increase])-SUBTOTAL(5,Table1[Customer increase]))*T$4</f>
        <v>0.32446808510638298</v>
      </c>
      <c r="U33" s="4">
        <f>Table1[[#This Row],[Portfolio]]-SUMIFS('Total data'!H:H,'Total data'!A:A,"Sabit",'Total data'!B:B,Totalll!E:E)</f>
        <v>597761.25000000047</v>
      </c>
      <c r="V33" s="2">
        <f>(U33-SUBTOTAL(4,Table1[Portfel increase]))/(SUBTOTAL(4,Table1[Portfel increase])-SUBTOTAL(5,Table1[Portfel increase]))*V$4</f>
        <v>0</v>
      </c>
      <c r="W33" s="4">
        <f t="shared" si="2"/>
        <v>49813.437500000036</v>
      </c>
      <c r="X33" s="2">
        <f>(W33-SUBTOTAL(5,Table1[Av. Portfolio increase]))/(SUBTOTAL(4,Table1[Av. Portfolio increase])-SUBTOTAL(5,Table1[Av. Portfolio increase]))*X$4</f>
        <v>1.1526171194586896</v>
      </c>
      <c r="Y33" s="6">
        <f>SUMIFS('Total data'!I:I,'Total data'!B:B,Totalll!E:E)/SUMIFS('Total data'!F:F,'Total data'!B:B,Totalll!E:E)</f>
        <v>2.8287268814888179E-3</v>
      </c>
      <c r="Z33" s="2">
        <f>IFERROR(Y33/SUBTOTAL(4,Table1[PAR])*Z$4,0)</f>
        <v>-7.3238265638448791E-2</v>
      </c>
      <c r="AA33" s="6">
        <f>IFERROR(SUMIFS('Data PKİD'!L:L,'Data PKİD'!B:B,Totalll!E:E)/Table1[[#This Row],[Portfolio]],0)</f>
        <v>0</v>
      </c>
      <c r="AB33" s="2">
        <f>IFERROR(AA33/SUBTOTAL(4,Table1[PKID])*AB$4,0)</f>
        <v>0</v>
      </c>
      <c r="AC33" s="25">
        <f t="shared" si="3"/>
        <v>5.4047944877665417</v>
      </c>
    </row>
    <row r="34" spans="4:29" x14ac:dyDescent="0.25">
      <c r="D34" s="12" t="s">
        <v>236</v>
      </c>
      <c r="E34" s="12">
        <v>1553727</v>
      </c>
      <c r="F34" s="12" t="s">
        <v>97</v>
      </c>
      <c r="G34" s="12" t="s">
        <v>351</v>
      </c>
      <c r="H34" s="12" t="s">
        <v>48</v>
      </c>
      <c r="I34" s="1">
        <f>SUMIFS('Total data'!D:D,'Total data'!B:B,Totalll!E:E)</f>
        <v>181</v>
      </c>
      <c r="J34" s="2">
        <f>I34/SUBTOTAL(4,Table1[Number of loans])*J$4</f>
        <v>0</v>
      </c>
      <c r="K34" s="5">
        <f>SUMIFS('Total data'!E:E,'Total data'!B:B,Totalll!E:E)</f>
        <v>2091500</v>
      </c>
      <c r="L34" s="2">
        <f>K34/SUBTOTAL(4,Table1[Amount of loans])*L$4</f>
        <v>0</v>
      </c>
      <c r="M34" s="3">
        <f t="shared" si="0"/>
        <v>15.083333333333334</v>
      </c>
      <c r="N34" s="2">
        <f>M34/SUBTOTAL(4,Table1[Av. Number])*N$4</f>
        <v>1.011173184357542</v>
      </c>
      <c r="O34" s="4">
        <f t="shared" si="1"/>
        <v>174291.66666666666</v>
      </c>
      <c r="P34" s="2">
        <f>O34/SUBTOTAL(4,Table1[Av. Amount])*P$4</f>
        <v>1.9280644070921547</v>
      </c>
      <c r="Q34" s="5">
        <f>SUMIFS('Total data'!F:F,'Total data'!B:B,Totalll!E:E,'Total data'!A:A,"Dekabr")</f>
        <v>2045863.47</v>
      </c>
      <c r="R34" s="2">
        <f>Q34/SUBTOTAL(4,Table1[Portfolio])*R$4</f>
        <v>1.0033057764047197</v>
      </c>
      <c r="S34" s="9">
        <f>SUMIFS('Total data'!G:G,'Total data'!A:A,"Dekabr",'Total data'!B:B,Totalll!E:E)-SUMIFS('Total data'!G:G,'Total data'!A:A,"Sabit",'Total data'!B:B,Totalll!E:E)</f>
        <v>5</v>
      </c>
      <c r="T34" s="2">
        <f>(S34-SUBTOTAL(5,Table1[Customer increase]))/(SUBTOTAL(4,Table1[Customer increase])-SUBTOTAL(5,Table1[Customer increase]))*T$4</f>
        <v>0.16489361702127658</v>
      </c>
      <c r="U34" s="4">
        <f>Table1[[#This Row],[Portfolio]]-SUMIFS('Total data'!H:H,'Total data'!A:A,"Sabit",'Total data'!B:B,Totalll!E:E)</f>
        <v>677061.01000000047</v>
      </c>
      <c r="V34" s="2">
        <f>(U34-SUBTOTAL(4,Table1[Portfel increase]))/(SUBTOTAL(4,Table1[Portfel increase])-SUBTOTAL(5,Table1[Portfel increase]))*V$4</f>
        <v>0</v>
      </c>
      <c r="W34" s="4">
        <f t="shared" si="2"/>
        <v>56421.750833333375</v>
      </c>
      <c r="X34" s="2">
        <f>(W34-SUBTOTAL(5,Table1[Av. Portfolio increase]))/(SUBTOTAL(4,Table1[Av. Portfolio increase])-SUBTOTAL(5,Table1[Av. Portfolio increase]))*X$4</f>
        <v>1.2844891196179788</v>
      </c>
      <c r="Y34" s="6">
        <f>SUMIFS('Total data'!I:I,'Total data'!B:B,Totalll!E:E)/SUMIFS('Total data'!F:F,'Total data'!B:B,Totalll!E:E)</f>
        <v>0</v>
      </c>
      <c r="Z34" s="2">
        <f>IFERROR(Y34/SUBTOTAL(4,Table1[PAR])*Z$4,0)</f>
        <v>0</v>
      </c>
      <c r="AA34" s="6">
        <f>IFERROR(SUMIFS('Data PKİD'!L:L,'Data PKİD'!B:B,Totalll!E:E)/Table1[[#This Row],[Portfolio]],0)</f>
        <v>0</v>
      </c>
      <c r="AB34" s="2">
        <f>IFERROR(AA34/SUBTOTAL(4,Table1[PKID])*AB$4,0)</f>
        <v>0</v>
      </c>
      <c r="AC34" s="25">
        <f t="shared" si="3"/>
        <v>5.3919261044936722</v>
      </c>
    </row>
    <row r="35" spans="4:29" x14ac:dyDescent="0.25">
      <c r="D35" s="12" t="s">
        <v>236</v>
      </c>
      <c r="E35" s="12">
        <v>1731834</v>
      </c>
      <c r="F35" s="12" t="s">
        <v>104</v>
      </c>
      <c r="G35" s="12" t="s">
        <v>352</v>
      </c>
      <c r="H35" s="12" t="s">
        <v>43</v>
      </c>
      <c r="I35" s="1">
        <f>SUMIFS('Total data'!D:D,'Total data'!B:B,Totalll!E:E)</f>
        <v>168</v>
      </c>
      <c r="J35" s="2">
        <f>I35/SUBTOTAL(4,Table1[Number of loans])*J$4</f>
        <v>0</v>
      </c>
      <c r="K35" s="5">
        <f>SUMIFS('Total data'!E:E,'Total data'!B:B,Totalll!E:E)</f>
        <v>2174700</v>
      </c>
      <c r="L35" s="2">
        <f>K35/SUBTOTAL(4,Table1[Amount of loans])*L$4</f>
        <v>0</v>
      </c>
      <c r="M35" s="3">
        <f t="shared" si="0"/>
        <v>14</v>
      </c>
      <c r="N35" s="2">
        <f>M35/SUBTOTAL(4,Table1[Av. Number])*N$4</f>
        <v>0.93854748603351956</v>
      </c>
      <c r="O35" s="4">
        <f t="shared" si="1"/>
        <v>181225</v>
      </c>
      <c r="P35" s="2">
        <f>O35/SUBTOTAL(4,Table1[Av. Amount])*P$4</f>
        <v>2.0047629290477214</v>
      </c>
      <c r="Q35" s="5">
        <f>SUMIFS('Total data'!F:F,'Total data'!B:B,Totalll!E:E,'Total data'!A:A,"Dekabr")</f>
        <v>1888611.5</v>
      </c>
      <c r="R35" s="2">
        <f>Q35/SUBTOTAL(4,Table1[Portfolio])*R$4</f>
        <v>0.926188308809474</v>
      </c>
      <c r="S35" s="9">
        <f>SUMIFS('Total data'!G:G,'Total data'!A:A,"Dekabr",'Total data'!B:B,Totalll!E:E)-SUMIFS('Total data'!G:G,'Total data'!A:A,"Sabit",'Total data'!B:B,Totalll!E:E)</f>
        <v>21</v>
      </c>
      <c r="T35" s="2">
        <f>(S35-SUBTOTAL(5,Table1[Customer increase]))/(SUBTOTAL(4,Table1[Customer increase])-SUBTOTAL(5,Table1[Customer increase]))*T$4</f>
        <v>0.25</v>
      </c>
      <c r="U35" s="4">
        <f>Table1[[#This Row],[Portfolio]]-SUMIFS('Total data'!H:H,'Total data'!A:A,"Sabit",'Total data'!B:B,Totalll!E:E)</f>
        <v>660721.5</v>
      </c>
      <c r="V35" s="2">
        <f>(U35-SUBTOTAL(4,Table1[Portfel increase]))/(SUBTOTAL(4,Table1[Portfel increase])-SUBTOTAL(5,Table1[Portfel increase]))*V$4</f>
        <v>0</v>
      </c>
      <c r="W35" s="4">
        <f t="shared" si="2"/>
        <v>55060.125</v>
      </c>
      <c r="X35" s="2">
        <f>(W35-SUBTOTAL(5,Table1[Av. Portfolio increase]))/(SUBTOTAL(4,Table1[Av. Portfolio increase])-SUBTOTAL(5,Table1[Av. Portfolio increase]))*X$4</f>
        <v>1.2573172358024065</v>
      </c>
      <c r="Y35" s="6">
        <f>SUMIFS('Total data'!I:I,'Total data'!B:B,Totalll!E:E)/SUMIFS('Total data'!F:F,'Total data'!B:B,Totalll!E:E)</f>
        <v>1.0658359555334254E-4</v>
      </c>
      <c r="Z35" s="2">
        <f>IFERROR(Y35/SUBTOTAL(4,Table1[PAR])*Z$4,0)</f>
        <v>-2.7595444915234201E-3</v>
      </c>
      <c r="AA35" s="6">
        <f>IFERROR(SUMIFS('Data PKİD'!L:L,'Data PKİD'!B:B,Totalll!E:E)/Table1[[#This Row],[Portfolio]],0)</f>
        <v>0</v>
      </c>
      <c r="AB35" s="2">
        <f>IFERROR(AA35/SUBTOTAL(4,Table1[PKID])*AB$4,0)</f>
        <v>0</v>
      </c>
      <c r="AC35" s="25">
        <f t="shared" si="3"/>
        <v>5.3740564152015979</v>
      </c>
    </row>
    <row r="36" spans="4:29" x14ac:dyDescent="0.25">
      <c r="D36" s="12" t="s">
        <v>236</v>
      </c>
      <c r="E36" s="12">
        <v>1703749</v>
      </c>
      <c r="F36" s="12" t="s">
        <v>139</v>
      </c>
      <c r="G36" s="12" t="s">
        <v>364</v>
      </c>
      <c r="H36" s="12" t="s">
        <v>43</v>
      </c>
      <c r="I36" s="1">
        <f>SUMIFS('Total data'!D:D,'Total data'!B:B,Totalll!E:E)</f>
        <v>172</v>
      </c>
      <c r="J36" s="2">
        <f>I36/SUBTOTAL(4,Table1[Number of loans])*J$4</f>
        <v>0</v>
      </c>
      <c r="K36" s="5">
        <f>SUMIFS('Total data'!E:E,'Total data'!B:B,Totalll!E:E)</f>
        <v>2214700</v>
      </c>
      <c r="L36" s="2">
        <f>K36/SUBTOTAL(4,Table1[Amount of loans])*L$4</f>
        <v>0</v>
      </c>
      <c r="M36" s="3">
        <f t="shared" si="0"/>
        <v>14.333333333333334</v>
      </c>
      <c r="N36" s="2">
        <f>M36/SUBTOTAL(4,Table1[Av. Number])*N$4</f>
        <v>0.96089385474860345</v>
      </c>
      <c r="O36" s="4">
        <f t="shared" si="1"/>
        <v>184558.33333333334</v>
      </c>
      <c r="P36" s="2">
        <f>O36/SUBTOTAL(4,Table1[Av. Amount])*P$4</f>
        <v>2.041637218449436</v>
      </c>
      <c r="Q36" s="5">
        <f>SUMIFS('Total data'!F:F,'Total data'!B:B,Totalll!E:E,'Total data'!A:A,"Dekabr")</f>
        <v>1969465.23</v>
      </c>
      <c r="R36" s="2">
        <f>Q36/SUBTOTAL(4,Table1[Portfolio])*R$4</f>
        <v>0.96583954435984398</v>
      </c>
      <c r="S36" s="9">
        <f>SUMIFS('Total data'!G:G,'Total data'!A:A,"Dekabr",'Total data'!B:B,Totalll!E:E)-SUMIFS('Total data'!G:G,'Total data'!A:A,"Sabit",'Total data'!B:B,Totalll!E:E)</f>
        <v>-3</v>
      </c>
      <c r="T36" s="2">
        <f>(S36-SUBTOTAL(5,Table1[Customer increase]))/(SUBTOTAL(4,Table1[Customer increase])-SUBTOTAL(5,Table1[Customer increase]))*T$4</f>
        <v>0.12234042553191489</v>
      </c>
      <c r="U36" s="4">
        <f>Table1[[#This Row],[Portfolio]]-SUMIFS('Total data'!H:H,'Total data'!A:A,"Sabit",'Total data'!B:B,Totalll!E:E)</f>
        <v>615904.13000000059</v>
      </c>
      <c r="V36" s="2">
        <f>(U36-SUBTOTAL(4,Table1[Portfel increase]))/(SUBTOTAL(4,Table1[Portfel increase])-SUBTOTAL(5,Table1[Portfel increase]))*V$4</f>
        <v>0</v>
      </c>
      <c r="W36" s="4">
        <f t="shared" si="2"/>
        <v>51325.344166666713</v>
      </c>
      <c r="X36" s="2">
        <f>(W36-SUBTOTAL(5,Table1[Av. Portfolio increase]))/(SUBTOTAL(4,Table1[Av. Portfolio increase])-SUBTOTAL(5,Table1[Av. Portfolio increase]))*X$4</f>
        <v>1.1827879279737465</v>
      </c>
      <c r="Y36" s="6">
        <f>SUMIFS('Total data'!I:I,'Total data'!B:B,Totalll!E:E)/SUMIFS('Total data'!F:F,'Total data'!B:B,Totalll!E:E)</f>
        <v>8.1794566085395504E-4</v>
      </c>
      <c r="Z36" s="2">
        <f>IFERROR(Y36/SUBTOTAL(4,Table1[PAR])*Z$4,0)</f>
        <v>-2.1177343765301688E-2</v>
      </c>
      <c r="AA36" s="6">
        <f>IFERROR(SUMIFS('Data PKİD'!L:L,'Data PKİD'!B:B,Totalll!E:E)/Table1[[#This Row],[Portfolio]],0)</f>
        <v>5.6157376284322621E-5</v>
      </c>
      <c r="AB36" s="2">
        <f>IFERROR(AA36/SUBTOTAL(4,Table1[PKID])*AB$4,0)</f>
        <v>-7.6794714432185909E-4</v>
      </c>
      <c r="AC36" s="25">
        <f t="shared" si="3"/>
        <v>5.2515536801539211</v>
      </c>
    </row>
    <row r="37" spans="4:29" x14ac:dyDescent="0.25">
      <c r="D37" s="12" t="s">
        <v>236</v>
      </c>
      <c r="E37" s="12">
        <v>1681217</v>
      </c>
      <c r="F37" s="12" t="s">
        <v>167</v>
      </c>
      <c r="G37" s="12" t="s">
        <v>368</v>
      </c>
      <c r="H37" s="12" t="s">
        <v>48</v>
      </c>
      <c r="I37" s="1">
        <f>SUMIFS('Total data'!D:D,'Total data'!B:B,Totalll!E:E)</f>
        <v>192</v>
      </c>
      <c r="J37" s="2">
        <f>I37/SUBTOTAL(4,Table1[Number of loans])*J$4</f>
        <v>0</v>
      </c>
      <c r="K37" s="5">
        <f>SUMIFS('Total data'!E:E,'Total data'!B:B,Totalll!E:E)</f>
        <v>2311100</v>
      </c>
      <c r="L37" s="2">
        <f>K37/SUBTOTAL(4,Table1[Amount of loans])*L$4</f>
        <v>0</v>
      </c>
      <c r="M37" s="3">
        <f t="shared" si="0"/>
        <v>16</v>
      </c>
      <c r="N37" s="2">
        <f>M37/SUBTOTAL(4,Table1[Av. Number])*N$4</f>
        <v>1.0726256983240223</v>
      </c>
      <c r="O37" s="4">
        <f t="shared" si="1"/>
        <v>192591.66666666666</v>
      </c>
      <c r="P37" s="2">
        <f>O37/SUBTOTAL(4,Table1[Av. Amount])*P$4</f>
        <v>2.1305042559075682</v>
      </c>
      <c r="Q37" s="5">
        <f>SUMIFS('Total data'!F:F,'Total data'!B:B,Totalll!E:E,'Total data'!A:A,"Dekabr")</f>
        <v>2118338.9700000002</v>
      </c>
      <c r="R37" s="2">
        <f>Q37/SUBTOTAL(4,Table1[Portfolio])*R$4</f>
        <v>1.0388482692758692</v>
      </c>
      <c r="S37" s="9">
        <f>SUMIFS('Total data'!G:G,'Total data'!A:A,"Dekabr",'Total data'!B:B,Totalll!E:E)-SUMIFS('Total data'!G:G,'Total data'!A:A,"Sabit",'Total data'!B:B,Totalll!E:E)</f>
        <v>19</v>
      </c>
      <c r="T37" s="2">
        <f>(S37-SUBTOTAL(5,Table1[Customer increase]))/(SUBTOTAL(4,Table1[Customer increase])-SUBTOTAL(5,Table1[Customer increase]))*T$4</f>
        <v>0.23936170212765959</v>
      </c>
      <c r="U37" s="4">
        <f>Table1[[#This Row],[Portfolio]]-SUMIFS('Total data'!H:H,'Total data'!A:A,"Sabit",'Total data'!B:B,Totalll!E:E)</f>
        <v>576178.93999999994</v>
      </c>
      <c r="V37" s="2">
        <f>(U37-SUBTOTAL(4,Table1[Portfel increase]))/(SUBTOTAL(4,Table1[Portfel increase])-SUBTOTAL(5,Table1[Portfel increase]))*V$4</f>
        <v>0</v>
      </c>
      <c r="W37" s="4">
        <f t="shared" si="2"/>
        <v>48014.91166666666</v>
      </c>
      <c r="X37" s="2">
        <f>(W37-SUBTOTAL(5,Table1[Av. Portfolio increase]))/(SUBTOTAL(4,Table1[Av. Portfolio increase])-SUBTOTAL(5,Table1[Av. Portfolio increase]))*X$4</f>
        <v>1.1167266906886921</v>
      </c>
      <c r="Y37" s="6">
        <f>SUMIFS('Total data'!I:I,'Total data'!B:B,Totalll!E:E)/SUMIFS('Total data'!F:F,'Total data'!B:B,Totalll!E:E)</f>
        <v>5.4422240425426845E-3</v>
      </c>
      <c r="Z37" s="2">
        <f>IFERROR(Y37/SUBTOTAL(4,Table1[PAR])*Z$4,0)</f>
        <v>-0.14090404156724853</v>
      </c>
      <c r="AA37" s="6">
        <f>IFERROR(SUMIFS('Data PKİD'!L:L,'Data PKİD'!B:B,Totalll!E:E)/Table1[[#This Row],[Portfolio]],0)</f>
        <v>1.642871159567064E-2</v>
      </c>
      <c r="AB37" s="2">
        <f>IFERROR(AA37/SUBTOTAL(4,Table1[PKID])*AB$4,0)</f>
        <v>-0.22466117524626553</v>
      </c>
      <c r="AC37" s="25">
        <f t="shared" si="3"/>
        <v>5.2325013995102969</v>
      </c>
    </row>
    <row r="38" spans="4:29" x14ac:dyDescent="0.25">
      <c r="D38" s="12" t="s">
        <v>236</v>
      </c>
      <c r="E38" s="12">
        <v>1559077</v>
      </c>
      <c r="F38" s="12" t="s">
        <v>55</v>
      </c>
      <c r="G38" s="12" t="s">
        <v>21</v>
      </c>
      <c r="H38" s="12" t="s">
        <v>48</v>
      </c>
      <c r="I38" s="1">
        <f>SUMIFS('Total data'!D:D,'Total data'!B:B,Totalll!E:E)</f>
        <v>184</v>
      </c>
      <c r="J38" s="2">
        <f>I38/SUBTOTAL(4,Table1[Number of loans])*J$4</f>
        <v>0</v>
      </c>
      <c r="K38" s="5">
        <f>SUMIFS('Total data'!E:E,'Total data'!B:B,Totalll!E:E)</f>
        <v>2332200</v>
      </c>
      <c r="L38" s="2">
        <f>K38/SUBTOTAL(4,Table1[Amount of loans])*L$4</f>
        <v>0</v>
      </c>
      <c r="M38" s="3">
        <f t="shared" si="0"/>
        <v>15.333333333333334</v>
      </c>
      <c r="N38" s="2">
        <f>M38/SUBTOTAL(4,Table1[Av. Number])*N$4</f>
        <v>1.0279329608938548</v>
      </c>
      <c r="O38" s="4">
        <f t="shared" si="1"/>
        <v>194350</v>
      </c>
      <c r="P38" s="2">
        <f>O38/SUBTOTAL(4,Table1[Av. Amount])*P$4</f>
        <v>2.1499554435669728</v>
      </c>
      <c r="Q38" s="5">
        <f>SUMIFS('Total data'!F:F,'Total data'!B:B,Totalll!E:E,'Total data'!A:A,"Dekabr")</f>
        <v>2128493.84</v>
      </c>
      <c r="R38" s="2">
        <f>Q38/SUBTOTAL(4,Table1[Portfolio])*R$4</f>
        <v>1.0438282886559691</v>
      </c>
      <c r="S38" s="9">
        <f>SUMIFS('Total data'!G:G,'Total data'!A:A,"Dekabr",'Total data'!B:B,Totalll!E:E)-SUMIFS('Total data'!G:G,'Total data'!A:A,"Sabit",'Total data'!B:B,Totalll!E:E)</f>
        <v>-16</v>
      </c>
      <c r="T38" s="2">
        <f>(S38-SUBTOTAL(5,Table1[Customer increase]))/(SUBTOTAL(4,Table1[Customer increase])-SUBTOTAL(5,Table1[Customer increase]))*T$4</f>
        <v>5.3191489361702128E-2</v>
      </c>
      <c r="U38" s="4">
        <f>Table1[[#This Row],[Portfolio]]-SUMIFS('Total data'!H:H,'Total data'!A:A,"Sabit",'Total data'!B:B,Totalll!E:E)</f>
        <v>449806.78999999911</v>
      </c>
      <c r="V38" s="2">
        <f>(U38-SUBTOTAL(4,Table1[Portfel increase]))/(SUBTOTAL(4,Table1[Portfel increase])-SUBTOTAL(5,Table1[Portfel increase]))*V$4</f>
        <v>0</v>
      </c>
      <c r="W38" s="4">
        <f t="shared" si="2"/>
        <v>37483.89916666659</v>
      </c>
      <c r="X38" s="2">
        <f>(W38-SUBTOTAL(5,Table1[Av. Portfolio increase]))/(SUBTOTAL(4,Table1[Av. Portfolio increase])-SUBTOTAL(5,Table1[Av. Portfolio increase]))*X$4</f>
        <v>0.90657538398953175</v>
      </c>
      <c r="Y38" s="6">
        <f>SUMIFS('Total data'!I:I,'Total data'!B:B,Totalll!E:E)/SUMIFS('Total data'!F:F,'Total data'!B:B,Totalll!E:E)</f>
        <v>0</v>
      </c>
      <c r="Z38" s="2">
        <f>IFERROR(Y38/SUBTOTAL(4,Table1[PAR])*Z$4,0)</f>
        <v>0</v>
      </c>
      <c r="AA38" s="6">
        <f>IFERROR(SUMIFS('Data PKİD'!L:L,'Data PKİD'!B:B,Totalll!E:E)/Table1[[#This Row],[Portfolio]],0)</f>
        <v>0</v>
      </c>
      <c r="AB38" s="2">
        <f>IFERROR(AA38/SUBTOTAL(4,Table1[PKID])*AB$4,0)</f>
        <v>0</v>
      </c>
      <c r="AC38" s="25">
        <f t="shared" si="3"/>
        <v>5.1814835664680308</v>
      </c>
    </row>
    <row r="39" spans="4:29" x14ac:dyDescent="0.25">
      <c r="D39" s="12" t="s">
        <v>236</v>
      </c>
      <c r="E39" s="12">
        <v>1574953</v>
      </c>
      <c r="F39" s="12" t="s">
        <v>98</v>
      </c>
      <c r="G39" s="12" t="s">
        <v>351</v>
      </c>
      <c r="H39" s="12" t="s">
        <v>48</v>
      </c>
      <c r="I39" s="1">
        <f>SUMIFS('Total data'!D:D,'Total data'!B:B,Totalll!E:E)</f>
        <v>156</v>
      </c>
      <c r="J39" s="2">
        <f>I39/SUBTOTAL(4,Table1[Number of loans])*J$4</f>
        <v>0</v>
      </c>
      <c r="K39" s="5">
        <f>SUMIFS('Total data'!E:E,'Total data'!B:B,Totalll!E:E)</f>
        <v>2183800</v>
      </c>
      <c r="L39" s="2">
        <f>K39/SUBTOTAL(4,Table1[Amount of loans])*L$4</f>
        <v>0</v>
      </c>
      <c r="M39" s="3">
        <f t="shared" si="0"/>
        <v>13</v>
      </c>
      <c r="N39" s="2">
        <f>M39/SUBTOTAL(4,Table1[Av. Number])*N$4</f>
        <v>0.87150837988826824</v>
      </c>
      <c r="O39" s="4">
        <f t="shared" si="1"/>
        <v>181983.33333333334</v>
      </c>
      <c r="P39" s="2">
        <f>O39/SUBTOTAL(4,Table1[Av. Amount])*P$4</f>
        <v>2.0131518298866116</v>
      </c>
      <c r="Q39" s="5">
        <f>SUMIFS('Total data'!F:F,'Total data'!B:B,Totalll!E:E,'Total data'!A:A,"Dekabr")</f>
        <v>2107053.36</v>
      </c>
      <c r="R39" s="2">
        <f>Q39/SUBTOTAL(4,Table1[Portfolio])*R$4</f>
        <v>1.033313727079243</v>
      </c>
      <c r="S39" s="9">
        <f>SUMIFS('Total data'!G:G,'Total data'!A:A,"Dekabr",'Total data'!B:B,Totalll!E:E)-SUMIFS('Total data'!G:G,'Total data'!A:A,"Sabit",'Total data'!B:B,Totalll!E:E)</f>
        <v>7</v>
      </c>
      <c r="T39" s="2">
        <f>(S39-SUBTOTAL(5,Table1[Customer increase]))/(SUBTOTAL(4,Table1[Customer increase])-SUBTOTAL(5,Table1[Customer increase]))*T$4</f>
        <v>0.17553191489361702</v>
      </c>
      <c r="U39" s="4">
        <f>Table1[[#This Row],[Portfolio]]-SUMIFS('Total data'!H:H,'Total data'!A:A,"Sabit",'Total data'!B:B,Totalll!E:E)</f>
        <v>588476.86999999965</v>
      </c>
      <c r="V39" s="2">
        <f>(U39-SUBTOTAL(4,Table1[Portfel increase]))/(SUBTOTAL(4,Table1[Portfel increase])-SUBTOTAL(5,Table1[Portfel increase]))*V$4</f>
        <v>0</v>
      </c>
      <c r="W39" s="4">
        <f t="shared" si="2"/>
        <v>49039.739166666637</v>
      </c>
      <c r="X39" s="2">
        <f>(W39-SUBTOTAL(5,Table1[Av. Portfolio increase]))/(SUBTOTAL(4,Table1[Av. Portfolio increase])-SUBTOTAL(5,Table1[Av. Portfolio increase]))*X$4</f>
        <v>1.1371776053814842</v>
      </c>
      <c r="Y39" s="6">
        <f>SUMIFS('Total data'!I:I,'Total data'!B:B,Totalll!E:E)/SUMIFS('Total data'!F:F,'Total data'!B:B,Totalll!E:E)</f>
        <v>2.2789156973740555E-3</v>
      </c>
      <c r="Z39" s="2">
        <f>IFERROR(Y39/SUBTOTAL(4,Table1[PAR])*Z$4,0)</f>
        <v>-5.9003162979123273E-2</v>
      </c>
      <c r="AA39" s="6">
        <f>IFERROR(SUMIFS('Data PKİD'!L:L,'Data PKİD'!B:B,Totalll!E:E)/Table1[[#This Row],[Portfolio]],0)</f>
        <v>0</v>
      </c>
      <c r="AB39" s="2">
        <f>IFERROR(AA39/SUBTOTAL(4,Table1[PKID])*AB$4,0)</f>
        <v>0</v>
      </c>
      <c r="AC39" s="25">
        <f t="shared" si="3"/>
        <v>5.171680294150101</v>
      </c>
    </row>
    <row r="40" spans="4:29" x14ac:dyDescent="0.25">
      <c r="D40" s="12" t="s">
        <v>236</v>
      </c>
      <c r="E40" s="12">
        <v>1484739</v>
      </c>
      <c r="F40" s="12" t="s">
        <v>310</v>
      </c>
      <c r="G40" s="12" t="s">
        <v>362</v>
      </c>
      <c r="H40" s="12" t="s">
        <v>44</v>
      </c>
      <c r="I40" s="1">
        <f>SUMIFS('Total data'!D:D,'Total data'!B:B,Totalll!E:E)</f>
        <v>106</v>
      </c>
      <c r="J40" s="2">
        <f>I40/SUBTOTAL(4,Table1[Number of loans])*J$4</f>
        <v>0</v>
      </c>
      <c r="K40" s="5">
        <f>SUMIFS('Total data'!E:E,'Total data'!B:B,Totalll!E:E)</f>
        <v>1866900</v>
      </c>
      <c r="L40" s="2">
        <f>K40/SUBTOTAL(4,Table1[Amount of loans])*L$4</f>
        <v>0</v>
      </c>
      <c r="M40" s="3">
        <f t="shared" si="0"/>
        <v>8.8333333333333339</v>
      </c>
      <c r="N40" s="2">
        <f>M40/SUBTOTAL(4,Table1[Av. Number])*N$4</f>
        <v>0.59217877094972071</v>
      </c>
      <c r="O40" s="4">
        <f t="shared" si="1"/>
        <v>155575</v>
      </c>
      <c r="P40" s="2">
        <f>O40/SUBTOTAL(4,Table1[Av. Amount])*P$4</f>
        <v>1.721015272101527</v>
      </c>
      <c r="Q40" s="5">
        <f>SUMIFS('Total data'!F:F,'Total data'!B:B,Totalll!E:E,'Total data'!A:A,"Dekabr")</f>
        <v>1559032.61</v>
      </c>
      <c r="R40" s="2">
        <f>Q40/SUBTOTAL(4,Table1[Portfolio])*R$4</f>
        <v>0.76456051254306168</v>
      </c>
      <c r="S40" s="9">
        <f>SUMIFS('Total data'!G:G,'Total data'!A:A,"Dekabr",'Total data'!B:B,Totalll!E:E)-SUMIFS('Total data'!G:G,'Total data'!A:A,"Sabit",'Total data'!B:B,Totalll!E:E)</f>
        <v>60</v>
      </c>
      <c r="T40" s="2">
        <f>(S40-SUBTOTAL(5,Table1[Customer increase]))/(SUBTOTAL(4,Table1[Customer increase])-SUBTOTAL(5,Table1[Customer increase]))*T$4</f>
        <v>0.45744680851063829</v>
      </c>
      <c r="U40" s="4">
        <f>Table1[[#This Row],[Portfolio]]-SUMIFS('Total data'!H:H,'Total data'!A:A,"Sabit",'Total data'!B:B,Totalll!E:E)</f>
        <v>866641.82000000018</v>
      </c>
      <c r="V40" s="2">
        <f>(U40-SUBTOTAL(4,Table1[Portfel increase]))/(SUBTOTAL(4,Table1[Portfel increase])-SUBTOTAL(5,Table1[Portfel increase]))*V$4</f>
        <v>0</v>
      </c>
      <c r="W40" s="4">
        <f t="shared" si="2"/>
        <v>72220.151666666687</v>
      </c>
      <c r="X40" s="2">
        <f>(W40-SUBTOTAL(5,Table1[Av. Portfolio increase]))/(SUBTOTAL(4,Table1[Av. Portfolio increase])-SUBTOTAL(5,Table1[Av. Portfolio increase]))*X$4</f>
        <v>1.5997536375246924</v>
      </c>
      <c r="Y40" s="6">
        <f>SUMIFS('Total data'!I:I,'Total data'!B:B,Totalll!E:E)/SUMIFS('Total data'!F:F,'Total data'!B:B,Totalll!E:E)</f>
        <v>2.8866867565487841E-4</v>
      </c>
      <c r="Z40" s="2">
        <f>IFERROR(Y40/SUBTOTAL(4,Table1[PAR])*Z$4,0)</f>
        <v>-7.4738898574697099E-3</v>
      </c>
      <c r="AA40" s="6">
        <f>IFERROR(SUMIFS('Data PKİD'!L:L,'Data PKİD'!B:B,Totalll!E:E)/Table1[[#This Row],[Portfolio]],0)</f>
        <v>0</v>
      </c>
      <c r="AB40" s="2">
        <f>IFERROR(AA40/SUBTOTAL(4,Table1[PKID])*AB$4,0)</f>
        <v>0</v>
      </c>
      <c r="AC40" s="25">
        <f t="shared" si="3"/>
        <v>5.1274811117721697</v>
      </c>
    </row>
    <row r="41" spans="4:29" x14ac:dyDescent="0.25">
      <c r="D41" s="12" t="s">
        <v>236</v>
      </c>
      <c r="E41" s="12">
        <v>1211382</v>
      </c>
      <c r="F41" s="12" t="s">
        <v>153</v>
      </c>
      <c r="G41" s="12" t="s">
        <v>12</v>
      </c>
      <c r="H41" s="12" t="s">
        <v>48</v>
      </c>
      <c r="I41" s="1">
        <f>SUMIFS('Total data'!D:D,'Total data'!B:B,Totalll!E:E)</f>
        <v>289</v>
      </c>
      <c r="J41" s="2">
        <f>I41/SUBTOTAL(4,Table1[Number of loans])*J$4</f>
        <v>0</v>
      </c>
      <c r="K41" s="5">
        <f>SUMIFS('Total data'!E:E,'Total data'!B:B,Totalll!E:E)</f>
        <v>1991050</v>
      </c>
      <c r="L41" s="2">
        <f>K41/SUBTOTAL(4,Table1[Amount of loans])*L$4</f>
        <v>0</v>
      </c>
      <c r="M41" s="3">
        <f t="shared" si="0"/>
        <v>24.083333333333332</v>
      </c>
      <c r="N41" s="2">
        <f>M41/SUBTOTAL(4,Table1[Av. Number])*N$4</f>
        <v>1.6145251396648044</v>
      </c>
      <c r="O41" s="4">
        <f t="shared" si="1"/>
        <v>165920.83333333334</v>
      </c>
      <c r="P41" s="2">
        <f>O41/SUBTOTAL(4,Table1[Av. Amount])*P$4</f>
        <v>1.835463847832099</v>
      </c>
      <c r="Q41" s="5">
        <f>SUMIFS('Total data'!F:F,'Total data'!B:B,Totalll!E:E,'Total data'!A:A,"Dekabr")</f>
        <v>1883921.71</v>
      </c>
      <c r="R41" s="2">
        <f>Q41/SUBTOTAL(4,Table1[Portfolio])*R$4</f>
        <v>0.92388840294277164</v>
      </c>
      <c r="S41" s="9">
        <f>SUMIFS('Total data'!G:G,'Total data'!A:A,"Dekabr",'Total data'!B:B,Totalll!E:E)-SUMIFS('Total data'!G:G,'Total data'!A:A,"Sabit",'Total data'!B:B,Totalll!E:E)</f>
        <v>11</v>
      </c>
      <c r="T41" s="2">
        <f>(S41-SUBTOTAL(5,Table1[Customer increase]))/(SUBTOTAL(4,Table1[Customer increase])-SUBTOTAL(5,Table1[Customer increase]))*T$4</f>
        <v>0.19680851063829788</v>
      </c>
      <c r="U41" s="4">
        <f>Table1[[#This Row],[Portfolio]]-SUMIFS('Total data'!H:H,'Total data'!A:A,"Sabit",'Total data'!B:B,Totalll!E:E)</f>
        <v>190686.43999999901</v>
      </c>
      <c r="V41" s="2">
        <f>(U41-SUBTOTAL(4,Table1[Portfel increase]))/(SUBTOTAL(4,Table1[Portfel increase])-SUBTOTAL(5,Table1[Portfel increase]))*V$4</f>
        <v>0</v>
      </c>
      <c r="W41" s="4">
        <f t="shared" si="2"/>
        <v>15890.536666666585</v>
      </c>
      <c r="X41" s="2">
        <f>(W41-SUBTOTAL(5,Table1[Av. Portfolio increase]))/(SUBTOTAL(4,Table1[Av. Portfolio increase])-SUBTOTAL(5,Table1[Av. Portfolio increase]))*X$4</f>
        <v>0.47566968091457884</v>
      </c>
      <c r="Y41" s="6">
        <f>SUMIFS('Total data'!I:I,'Total data'!B:B,Totalll!E:E)/SUMIFS('Total data'!F:F,'Total data'!B:B,Totalll!E:E)</f>
        <v>0</v>
      </c>
      <c r="Z41" s="2">
        <f>IFERROR(Y41/SUBTOTAL(4,Table1[PAR])*Z$4,0)</f>
        <v>0</v>
      </c>
      <c r="AA41" s="6">
        <f>IFERROR(SUMIFS('Data PKİD'!L:L,'Data PKİD'!B:B,Totalll!E:E)/Table1[[#This Row],[Portfolio]],0)</f>
        <v>0</v>
      </c>
      <c r="AB41" s="2">
        <f>IFERROR(AA41/SUBTOTAL(4,Table1[PKID])*AB$4,0)</f>
        <v>0</v>
      </c>
      <c r="AC41" s="25">
        <f t="shared" si="3"/>
        <v>5.0463555819925512</v>
      </c>
    </row>
    <row r="42" spans="4:29" x14ac:dyDescent="0.25">
      <c r="D42" s="12" t="s">
        <v>252</v>
      </c>
      <c r="E42" s="12">
        <v>1553788</v>
      </c>
      <c r="F42" s="12" t="s">
        <v>35</v>
      </c>
      <c r="G42" s="12" t="s">
        <v>18</v>
      </c>
      <c r="H42" s="12" t="s">
        <v>48</v>
      </c>
      <c r="I42" s="1">
        <f>SUMIFS('Total data'!D:D,'Total data'!B:B,Totalll!E:E)</f>
        <v>121</v>
      </c>
      <c r="J42" s="2">
        <f>I42/SUBTOTAL(4,Table1[Number of loans])*J$4</f>
        <v>0</v>
      </c>
      <c r="K42" s="5">
        <f>SUMIFS('Total data'!E:E,'Total data'!B:B,Totalll!E:E)</f>
        <v>2578450</v>
      </c>
      <c r="L42" s="2">
        <f>K42/SUBTOTAL(4,Table1[Amount of loans])*L$4</f>
        <v>0</v>
      </c>
      <c r="M42" s="3">
        <f t="shared" si="0"/>
        <v>10.083333333333334</v>
      </c>
      <c r="N42" s="2">
        <f>M42/SUBTOTAL(4,Table1[Av. Number])*N$4</f>
        <v>0.67597765363128504</v>
      </c>
      <c r="O42" s="4">
        <f t="shared" si="1"/>
        <v>214870.83333333334</v>
      </c>
      <c r="P42" s="2">
        <f>O42/SUBTOTAL(4,Table1[Av. Amount])*P$4</f>
        <v>2.3769627876962787</v>
      </c>
      <c r="Q42" s="5">
        <f>SUMIFS('Total data'!F:F,'Total data'!B:B,Totalll!E:E,'Total data'!A:A,"Dekabr")</f>
        <v>2307898.2799999998</v>
      </c>
      <c r="R42" s="2">
        <f>Q42/SUBTOTAL(4,Table1[Portfolio])*R$4</f>
        <v>1.1318094827112373</v>
      </c>
      <c r="S42" s="9">
        <f>SUMIFS('Total data'!G:G,'Total data'!A:A,"Dekabr",'Total data'!B:B,Totalll!E:E)-SUMIFS('Total data'!G:G,'Total data'!A:A,"Sabit",'Total data'!B:B,Totalll!E:E)</f>
        <v>10</v>
      </c>
      <c r="T42" s="2">
        <f>(S42-SUBTOTAL(5,Table1[Customer increase]))/(SUBTOTAL(4,Table1[Customer increase])-SUBTOTAL(5,Table1[Customer increase]))*T$4</f>
        <v>0.19148936170212766</v>
      </c>
      <c r="U42" s="4">
        <f>Table1[[#This Row],[Portfolio]]-SUMIFS('Total data'!H:H,'Total data'!A:A,"Sabit",'Total data'!B:B,Totalll!E:E)</f>
        <v>378203.99000000069</v>
      </c>
      <c r="V42" s="2">
        <f>(U42-SUBTOTAL(4,Table1[Portfel increase]))/(SUBTOTAL(4,Table1[Portfel increase])-SUBTOTAL(5,Table1[Portfel increase]))*V$4</f>
        <v>0</v>
      </c>
      <c r="W42" s="4">
        <f t="shared" si="2"/>
        <v>31516.999166666723</v>
      </c>
      <c r="X42" s="2">
        <f>(W42-SUBTOTAL(5,Table1[Av. Portfolio increase]))/(SUBTOTAL(4,Table1[Av. Portfolio increase])-SUBTOTAL(5,Table1[Av. Portfolio increase]))*X$4</f>
        <v>0.78750308852476203</v>
      </c>
      <c r="Y42" s="6">
        <f>SUMIFS('Total data'!I:I,'Total data'!B:B,Totalll!E:E)/SUMIFS('Total data'!F:F,'Total data'!B:B,Totalll!E:E)</f>
        <v>2.5953059365019186E-3</v>
      </c>
      <c r="Z42" s="2">
        <f>IFERROR(Y42/SUBTOTAL(4,Table1[PAR])*Z$4,0)</f>
        <v>-6.7194788876376005E-2</v>
      </c>
      <c r="AA42" s="6">
        <f>IFERROR(SUMIFS('Data PKİD'!L:L,'Data PKİD'!B:B,Totalll!E:E)/Table1[[#This Row],[Portfolio]],0)</f>
        <v>4.1030491170520739E-3</v>
      </c>
      <c r="AB42" s="2">
        <f>IFERROR(AA42/SUBTOTAL(4,Table1[PKID])*AB$4,0)</f>
        <v>-5.6108833085425053E-2</v>
      </c>
      <c r="AC42" s="25">
        <f t="shared" si="3"/>
        <v>5.0404387523038894</v>
      </c>
    </row>
    <row r="43" spans="4:29" x14ac:dyDescent="0.25">
      <c r="D43" s="12" t="s">
        <v>252</v>
      </c>
      <c r="E43" s="12">
        <v>1799635</v>
      </c>
      <c r="F43" s="12" t="s">
        <v>347</v>
      </c>
      <c r="G43" s="12" t="s">
        <v>10</v>
      </c>
      <c r="H43" s="12" t="s">
        <v>48</v>
      </c>
      <c r="I43" s="1">
        <f>SUMIFS('Total data'!D:D,'Total data'!B:B,Totalll!E:E)</f>
        <v>99</v>
      </c>
      <c r="J43" s="2">
        <f>I43/SUBTOTAL(4,Table1[Number of loans])*J$4</f>
        <v>0</v>
      </c>
      <c r="K43" s="5">
        <f>SUMIFS('Total data'!E:E,'Total data'!B:B,Totalll!E:E)</f>
        <v>2691000</v>
      </c>
      <c r="L43" s="2">
        <f>K43/SUBTOTAL(4,Table1[Amount of loans])*L$4</f>
        <v>0</v>
      </c>
      <c r="M43" s="3">
        <f t="shared" si="0"/>
        <v>8.25</v>
      </c>
      <c r="N43" s="2">
        <f>M43/SUBTOTAL(4,Table1[Av. Number])*N$4</f>
        <v>0.55307262569832405</v>
      </c>
      <c r="O43" s="4">
        <f t="shared" si="1"/>
        <v>224250</v>
      </c>
      <c r="P43" s="2">
        <f>O43/SUBTOTAL(4,Table1[Av. Amount])*P$4</f>
        <v>2.4807178195003532</v>
      </c>
      <c r="Q43" s="5">
        <f>SUMIFS('Total data'!F:F,'Total data'!B:B,Totalll!E:E,'Total data'!A:A,"Dekabr")</f>
        <v>2392660.21</v>
      </c>
      <c r="R43" s="2">
        <f>Q43/SUBTOTAL(4,Table1[Portfolio])*R$4</f>
        <v>1.1733773269174845</v>
      </c>
      <c r="S43" s="9">
        <f>SUMIFS('Total data'!G:G,'Total data'!A:A,"Dekabr",'Total data'!B:B,Totalll!E:E)-SUMIFS('Total data'!G:G,'Total data'!A:A,"Sabit",'Total data'!B:B,Totalll!E:E)</f>
        <v>26</v>
      </c>
      <c r="T43" s="2">
        <f>(S43-SUBTOTAL(5,Table1[Customer increase]))/(SUBTOTAL(4,Table1[Customer increase])-SUBTOTAL(5,Table1[Customer increase]))*T$4</f>
        <v>0.27659574468085107</v>
      </c>
      <c r="U43" s="4">
        <f>Table1[[#This Row],[Portfolio]]-SUMIFS('Total data'!H:H,'Total data'!A:A,"Sabit",'Total data'!B:B,Totalll!E:E)</f>
        <v>330190.60999999987</v>
      </c>
      <c r="V43" s="2">
        <f>(U43-SUBTOTAL(4,Table1[Portfel increase]))/(SUBTOTAL(4,Table1[Portfel increase])-SUBTOTAL(5,Table1[Portfel increase]))*V$4</f>
        <v>0</v>
      </c>
      <c r="W43" s="4">
        <f t="shared" si="2"/>
        <v>27515.884166666656</v>
      </c>
      <c r="X43" s="2">
        <f>(W43-SUBTOTAL(5,Table1[Av. Portfolio increase]))/(SUBTOTAL(4,Table1[Av. Portfolio increase])-SUBTOTAL(5,Table1[Av. Portfolio increase]))*X$4</f>
        <v>0.7076589571552836</v>
      </c>
      <c r="Y43" s="6">
        <f>SUMIFS('Total data'!I:I,'Total data'!B:B,Totalll!E:E)/SUMIFS('Total data'!F:F,'Total data'!B:B,Totalll!E:E)</f>
        <v>5.9935184292809422E-3</v>
      </c>
      <c r="Z43" s="2">
        <f>IFERROR(Y43/SUBTOTAL(4,Table1[PAR])*Z$4,0)</f>
        <v>-0.15517754566732325</v>
      </c>
      <c r="AA43" s="6">
        <f>IFERROR(SUMIFS('Data PKİD'!L:L,'Data PKİD'!B:B,Totalll!E:E)/Table1[[#This Row],[Portfolio]],0)</f>
        <v>0</v>
      </c>
      <c r="AB43" s="2">
        <f>IFERROR(AA43/SUBTOTAL(4,Table1[PKID])*AB$4,0)</f>
        <v>0</v>
      </c>
      <c r="AC43" s="25">
        <f t="shared" si="3"/>
        <v>5.0362449282849724</v>
      </c>
    </row>
    <row r="44" spans="4:29" x14ac:dyDescent="0.25">
      <c r="D44" s="12" t="s">
        <v>236</v>
      </c>
      <c r="E44" s="12">
        <v>1452881</v>
      </c>
      <c r="F44" s="12" t="s">
        <v>63</v>
      </c>
      <c r="G44" s="12" t="s">
        <v>22</v>
      </c>
      <c r="H44" s="12" t="s">
        <v>48</v>
      </c>
      <c r="I44" s="1">
        <f>SUMIFS('Total data'!D:D,'Total data'!B:B,Totalll!E:E)</f>
        <v>231</v>
      </c>
      <c r="J44" s="2">
        <f>I44/SUBTOTAL(4,Table1[Number of loans])*J$4</f>
        <v>0</v>
      </c>
      <c r="K44" s="5">
        <f>SUMIFS('Total data'!E:E,'Total data'!B:B,Totalll!E:E)</f>
        <v>1800000</v>
      </c>
      <c r="L44" s="2">
        <f>K44/SUBTOTAL(4,Table1[Amount of loans])*L$4</f>
        <v>0</v>
      </c>
      <c r="M44" s="3">
        <f t="shared" si="0"/>
        <v>19.25</v>
      </c>
      <c r="N44" s="2">
        <f>M44/SUBTOTAL(4,Table1[Av. Number])*N$4</f>
        <v>1.2905027932960895</v>
      </c>
      <c r="O44" s="4">
        <f t="shared" si="1"/>
        <v>150000</v>
      </c>
      <c r="P44" s="2">
        <f>O44/SUBTOTAL(4,Table1[Av. Amount])*P$4</f>
        <v>1.6593430230771593</v>
      </c>
      <c r="Q44" s="5">
        <f>SUMIFS('Total data'!F:F,'Total data'!B:B,Totalll!E:E,'Total data'!A:A,"Dekabr")</f>
        <v>1677399.33</v>
      </c>
      <c r="R44" s="2">
        <f>Q44/SUBTOTAL(4,Table1[Portfolio])*R$4</f>
        <v>0.82260838115771551</v>
      </c>
      <c r="S44" s="9">
        <f>SUMIFS('Total data'!G:G,'Total data'!A:A,"Dekabr",'Total data'!B:B,Totalll!E:E)-SUMIFS('Total data'!G:G,'Total data'!A:A,"Sabit",'Total data'!B:B,Totalll!E:E)</f>
        <v>21</v>
      </c>
      <c r="T44" s="2">
        <f>(S44-SUBTOTAL(5,Table1[Customer increase]))/(SUBTOTAL(4,Table1[Customer increase])-SUBTOTAL(5,Table1[Customer increase]))*T$4</f>
        <v>0.25</v>
      </c>
      <c r="U44" s="4">
        <f>Table1[[#This Row],[Portfolio]]-SUMIFS('Total data'!H:H,'Total data'!A:A,"Sabit",'Total data'!B:B,Totalll!E:E)</f>
        <v>510227.25000000023</v>
      </c>
      <c r="V44" s="2">
        <f>(U44-SUBTOTAL(4,Table1[Portfel increase]))/(SUBTOTAL(4,Table1[Portfel increase])-SUBTOTAL(5,Table1[Portfel increase]))*V$4</f>
        <v>0</v>
      </c>
      <c r="W44" s="4">
        <f t="shared" si="2"/>
        <v>42518.937500000022</v>
      </c>
      <c r="X44" s="2">
        <f>(W44-SUBTOTAL(5,Table1[Av. Portfolio increase]))/(SUBTOTAL(4,Table1[Av. Portfolio increase])-SUBTOTAL(5,Table1[Av. Portfolio increase]))*X$4</f>
        <v>1.0070519416833315</v>
      </c>
      <c r="Y44" s="6">
        <f>SUMIFS('Total data'!I:I,'Total data'!B:B,Totalll!E:E)/SUMIFS('Total data'!F:F,'Total data'!B:B,Totalll!E:E)</f>
        <v>3.1570782448572732E-6</v>
      </c>
      <c r="Z44" s="2">
        <f>IFERROR(Y44/SUBTOTAL(4,Table1[PAR])*Z$4,0)</f>
        <v>-8.173957572621125E-5</v>
      </c>
      <c r="AA44" s="6">
        <f>IFERROR(SUMIFS('Data PKİD'!L:L,'Data PKİD'!B:B,Totalll!E:E)/Table1[[#This Row],[Portfolio]],0)</f>
        <v>2.1132117657397657E-4</v>
      </c>
      <c r="AB44" s="2">
        <f>IFERROR(AA44/SUBTOTAL(4,Table1[PKID])*AB$4,0)</f>
        <v>-2.8897983634969984E-3</v>
      </c>
      <c r="AC44" s="25">
        <f t="shared" si="3"/>
        <v>5.0265346012750731</v>
      </c>
    </row>
    <row r="45" spans="4:29" x14ac:dyDescent="0.25">
      <c r="D45" s="12" t="s">
        <v>236</v>
      </c>
      <c r="E45" s="12">
        <v>1360042</v>
      </c>
      <c r="F45" s="12" t="s">
        <v>318</v>
      </c>
      <c r="G45" s="12" t="s">
        <v>12</v>
      </c>
      <c r="H45" s="12" t="s">
        <v>44</v>
      </c>
      <c r="I45" s="1">
        <f>SUMIFS('Total data'!D:D,'Total data'!B:B,Totalll!E:E)</f>
        <v>158</v>
      </c>
      <c r="J45" s="2">
        <f>I45/SUBTOTAL(4,Table1[Number of loans])*J$4</f>
        <v>0</v>
      </c>
      <c r="K45" s="5">
        <f>SUMIFS('Total data'!E:E,'Total data'!B:B,Totalll!E:E)</f>
        <v>1504000</v>
      </c>
      <c r="L45" s="2">
        <f>K45/SUBTOTAL(4,Table1[Amount of loans])*L$4</f>
        <v>0</v>
      </c>
      <c r="M45" s="3">
        <f t="shared" si="0"/>
        <v>13.166666666666666</v>
      </c>
      <c r="N45" s="2">
        <f>M45/SUBTOTAL(4,Table1[Av. Number])*N$4</f>
        <v>0.88268156424581001</v>
      </c>
      <c r="O45" s="4">
        <f t="shared" si="1"/>
        <v>125333.33333333333</v>
      </c>
      <c r="P45" s="2">
        <f>O45/SUBTOTAL(4,Table1[Av. Amount])*P$4</f>
        <v>1.3864732815044709</v>
      </c>
      <c r="Q45" s="5">
        <f>SUMIFS('Total data'!F:F,'Total data'!B:B,Totalll!E:E,'Total data'!A:A,"Dekabr")</f>
        <v>1354399.49</v>
      </c>
      <c r="R45" s="2">
        <f>Q45/SUBTOTAL(4,Table1[Portfolio])*R$4</f>
        <v>0.66420699709575737</v>
      </c>
      <c r="S45" s="9">
        <f>SUMIFS('Total data'!G:G,'Total data'!A:A,"Dekabr",'Total data'!B:B,Totalll!E:E)-SUMIFS('Total data'!G:G,'Total data'!A:A,"Sabit",'Total data'!B:B,Totalll!E:E)</f>
        <v>95</v>
      </c>
      <c r="T45" s="2">
        <f>(S45-SUBTOTAL(5,Table1[Customer increase]))/(SUBTOTAL(4,Table1[Customer increase])-SUBTOTAL(5,Table1[Customer increase]))*T$4</f>
        <v>0.6436170212765957</v>
      </c>
      <c r="U45" s="4">
        <f>Table1[[#This Row],[Portfolio]]-SUMIFS('Total data'!H:H,'Total data'!A:A,"Sabit",'Total data'!B:B,Totalll!E:E)</f>
        <v>771357.63000000012</v>
      </c>
      <c r="V45" s="2">
        <f>(U45-SUBTOTAL(4,Table1[Portfel increase]))/(SUBTOTAL(4,Table1[Portfel increase])-SUBTOTAL(5,Table1[Portfel increase]))*V$4</f>
        <v>0</v>
      </c>
      <c r="W45" s="4">
        <f t="shared" si="2"/>
        <v>64279.802500000013</v>
      </c>
      <c r="X45" s="2">
        <f>(W45-SUBTOTAL(5,Table1[Av. Portfolio increase]))/(SUBTOTAL(4,Table1[Av. Portfolio increase])-SUBTOTAL(5,Table1[Av. Portfolio increase]))*X$4</f>
        <v>1.4413002359146785</v>
      </c>
      <c r="Y45" s="6">
        <f>SUMIFS('Total data'!I:I,'Total data'!B:B,Totalll!E:E)/SUMIFS('Total data'!F:F,'Total data'!B:B,Totalll!E:E)</f>
        <v>0</v>
      </c>
      <c r="Z45" s="2">
        <f>IFERROR(Y45/SUBTOTAL(4,Table1[PAR])*Z$4,0)</f>
        <v>0</v>
      </c>
      <c r="AA45" s="6">
        <f>IFERROR(SUMIFS('Data PKİD'!L:L,'Data PKİD'!B:B,Totalll!E:E)/Table1[[#This Row],[Portfolio]],0)</f>
        <v>0</v>
      </c>
      <c r="AB45" s="2">
        <f>IFERROR(AA45/SUBTOTAL(4,Table1[PKID])*AB$4,0)</f>
        <v>0</v>
      </c>
      <c r="AC45" s="25">
        <f t="shared" si="3"/>
        <v>5.0182791000373115</v>
      </c>
    </row>
    <row r="46" spans="4:29" x14ac:dyDescent="0.25">
      <c r="D46" s="12" t="s">
        <v>236</v>
      </c>
      <c r="E46" s="12">
        <v>1561801</v>
      </c>
      <c r="F46" s="12" t="s">
        <v>31</v>
      </c>
      <c r="G46" s="12" t="s">
        <v>350</v>
      </c>
      <c r="H46" s="12" t="s">
        <v>48</v>
      </c>
      <c r="I46" s="1">
        <f>SUMIFS('Total data'!D:D,'Total data'!B:B,Totalll!E:E)</f>
        <v>143</v>
      </c>
      <c r="J46" s="2">
        <f>I46/SUBTOTAL(4,Table1[Number of loans])*J$4</f>
        <v>0</v>
      </c>
      <c r="K46" s="5">
        <f>SUMIFS('Total data'!E:E,'Total data'!B:B,Totalll!E:E)</f>
        <v>2489200</v>
      </c>
      <c r="L46" s="2">
        <f>K46/SUBTOTAL(4,Table1[Amount of loans])*L$4</f>
        <v>0</v>
      </c>
      <c r="M46" s="27">
        <f t="shared" si="0"/>
        <v>11.916666666666666</v>
      </c>
      <c r="N46" s="26">
        <f>M46/SUBTOTAL(4,Table1[Av. Number])*N$4</f>
        <v>0.7988826815642458</v>
      </c>
      <c r="O46" s="28">
        <f t="shared" si="1"/>
        <v>207433.33333333334</v>
      </c>
      <c r="P46" s="26">
        <f>O46/SUBTOTAL(4,Table1[Av. Amount])*P$4</f>
        <v>2.2946870294687027</v>
      </c>
      <c r="Q46" s="5">
        <f>SUMIFS('Total data'!F:F,'Total data'!B:B,Totalll!E:E,'Total data'!A:A,"Dekabr")</f>
        <v>2535032.69</v>
      </c>
      <c r="R46" s="26">
        <f>Q46/SUBTOTAL(4,Table1[Portfolio])*R$4</f>
        <v>1.2431977883899528</v>
      </c>
      <c r="S46" s="9">
        <f>SUMIFS('Total data'!G:G,'Total data'!A:A,"Dekabr",'Total data'!B:B,Totalll!E:E)-SUMIFS('Total data'!G:G,'Total data'!A:A,"Sabit",'Total data'!B:B,Totalll!E:E)</f>
        <v>-12</v>
      </c>
      <c r="T46" s="26">
        <f>(S46-SUBTOTAL(5,Table1[Customer increase]))/(SUBTOTAL(4,Table1[Customer increase])-SUBTOTAL(5,Table1[Customer increase]))*T$4</f>
        <v>7.4468085106382975E-2</v>
      </c>
      <c r="U46" s="4">
        <f>Table1[[#This Row],[Portfolio]]-SUMIFS('Total data'!H:H,'Total data'!A:A,"Sabit",'Total data'!B:B,Totalll!E:E)</f>
        <v>307394.33000000101</v>
      </c>
      <c r="V46" s="26">
        <f>(U46-SUBTOTAL(4,Table1[Portfel increase]))/(SUBTOTAL(4,Table1[Portfel increase])-SUBTOTAL(5,Table1[Portfel increase]))*V$4</f>
        <v>0</v>
      </c>
      <c r="W46" s="28">
        <f t="shared" si="2"/>
        <v>25616.194166666752</v>
      </c>
      <c r="X46" s="26">
        <f>(W46-SUBTOTAL(5,Table1[Av. Portfolio increase]))/(SUBTOTAL(4,Table1[Av. Portfolio increase])-SUBTOTAL(5,Table1[Av. Portfolio increase]))*X$4</f>
        <v>0.66974974986649694</v>
      </c>
      <c r="Y46" s="6">
        <f>SUMIFS('Total data'!I:I,'Total data'!B:B,Totalll!E:E)/SUMIFS('Total data'!F:F,'Total data'!B:B,Totalll!E:E)</f>
        <v>2.9072449016882634E-3</v>
      </c>
      <c r="Z46" s="26">
        <f>IFERROR(Y46/SUBTOTAL(4,Table1[PAR])*Z$4,0)</f>
        <v>-7.5271167315313914E-2</v>
      </c>
      <c r="AA46" s="6">
        <f>IFERROR(SUMIFS('Data PKİD'!L:L,'Data PKİD'!B:B,Totalll!E:E)/Table1[[#This Row],[Portfolio]],0)</f>
        <v>0</v>
      </c>
      <c r="AB46" s="26">
        <f>IFERROR(AA46/SUBTOTAL(4,Table1[PKID])*AB$4,0)</f>
        <v>0</v>
      </c>
      <c r="AC46" s="29">
        <f t="shared" si="3"/>
        <v>5.005714167080467</v>
      </c>
    </row>
    <row r="47" spans="4:29" x14ac:dyDescent="0.25">
      <c r="D47" s="12" t="s">
        <v>252</v>
      </c>
      <c r="E47" s="12">
        <v>1745613</v>
      </c>
      <c r="F47" s="12" t="s">
        <v>47</v>
      </c>
      <c r="G47" s="12" t="s">
        <v>10</v>
      </c>
      <c r="H47" s="12" t="s">
        <v>48</v>
      </c>
      <c r="I47" s="1">
        <f>SUMIFS('Total data'!D:D,'Total data'!B:B,Totalll!E:E)</f>
        <v>102</v>
      </c>
      <c r="J47" s="2">
        <f>I47/SUBTOTAL(4,Table1[Number of loans])*J$4</f>
        <v>0</v>
      </c>
      <c r="K47" s="5">
        <f>SUMIFS('Total data'!E:E,'Total data'!B:B,Totalll!E:E)</f>
        <v>2801000</v>
      </c>
      <c r="L47" s="2">
        <f>K47/SUBTOTAL(4,Table1[Amount of loans])*L$4</f>
        <v>0</v>
      </c>
      <c r="M47" s="3">
        <f t="shared" si="0"/>
        <v>8.5</v>
      </c>
      <c r="N47" s="2">
        <f>M47/SUBTOTAL(4,Table1[Av. Number])*N$4</f>
        <v>0.56983240223463694</v>
      </c>
      <c r="O47" s="4">
        <f t="shared" si="1"/>
        <v>233416.66666666666</v>
      </c>
      <c r="P47" s="2">
        <f>O47/SUBTOTAL(4,Table1[Av. Amount])*P$4</f>
        <v>2.5821221153550682</v>
      </c>
      <c r="Q47" s="5">
        <f>SUMIFS('Total data'!F:F,'Total data'!B:B,Totalll!E:E,'Total data'!A:A,"Dekabr")</f>
        <v>2359021.6800000002</v>
      </c>
      <c r="R47" s="2">
        <f>Q47/SUBTOTAL(4,Table1[Portfolio])*R$4</f>
        <v>1.1568807561767385</v>
      </c>
      <c r="S47" s="9">
        <f>SUMIFS('Total data'!G:G,'Total data'!A:A,"Dekabr",'Total data'!B:B,Totalll!E:E)-SUMIFS('Total data'!G:G,'Total data'!A:A,"Sabit",'Total data'!B:B,Totalll!E:E)</f>
        <v>3</v>
      </c>
      <c r="T47" s="2">
        <f>(S47-SUBTOTAL(5,Table1[Customer increase]))/(SUBTOTAL(4,Table1[Customer increase])-SUBTOTAL(5,Table1[Customer increase]))*T$4</f>
        <v>0.15425531914893617</v>
      </c>
      <c r="U47" s="4">
        <f>Table1[[#This Row],[Portfolio]]-SUMIFS('Total data'!H:H,'Total data'!A:A,"Sabit",'Total data'!B:B,Totalll!E:E)</f>
        <v>311720.89000000036</v>
      </c>
      <c r="V47" s="2">
        <f>(U47-SUBTOTAL(4,Table1[Portfel increase]))/(SUBTOTAL(4,Table1[Portfel increase])-SUBTOTAL(5,Table1[Portfel increase]))*V$4</f>
        <v>0</v>
      </c>
      <c r="W47" s="4">
        <f t="shared" si="2"/>
        <v>25976.740833333362</v>
      </c>
      <c r="X47" s="2">
        <f>(W47-SUBTOTAL(5,Table1[Av. Portfolio increase]))/(SUBTOTAL(4,Table1[Av. Portfolio increase])-SUBTOTAL(5,Table1[Av. Portfolio increase]))*X$4</f>
        <v>0.67694462814871459</v>
      </c>
      <c r="Y47" s="6">
        <f>SUMIFS('Total data'!I:I,'Total data'!B:B,Totalll!E:E)/SUMIFS('Total data'!F:F,'Total data'!B:B,Totalll!E:E)</f>
        <v>5.1944303520057361E-3</v>
      </c>
      <c r="Z47" s="2">
        <f>IFERROR(Y47/SUBTOTAL(4,Table1[PAR])*Z$4,0)</f>
        <v>-0.13448844158485471</v>
      </c>
      <c r="AA47" s="6">
        <f>IFERROR(SUMIFS('Data PKİD'!L:L,'Data PKİD'!B:B,Totalll!E:E)/Table1[[#This Row],[Portfolio]],0)</f>
        <v>0</v>
      </c>
      <c r="AB47" s="2">
        <f>IFERROR(AA47/SUBTOTAL(4,Table1[PKID])*AB$4,0)</f>
        <v>0</v>
      </c>
      <c r="AC47" s="25">
        <f t="shared" si="3"/>
        <v>5.0055467794792392</v>
      </c>
    </row>
    <row r="48" spans="4:29" x14ac:dyDescent="0.25">
      <c r="D48" s="12" t="s">
        <v>236</v>
      </c>
      <c r="E48" s="12">
        <v>1655294</v>
      </c>
      <c r="F48" s="12" t="s">
        <v>99</v>
      </c>
      <c r="G48" s="12" t="s">
        <v>351</v>
      </c>
      <c r="H48" s="12" t="s">
        <v>48</v>
      </c>
      <c r="I48" s="1">
        <f>SUMIFS('Total data'!D:D,'Total data'!B:B,Totalll!E:E)</f>
        <v>169</v>
      </c>
      <c r="J48" s="2">
        <f>I48/SUBTOTAL(4,Table1[Number of loans])*J$4</f>
        <v>0</v>
      </c>
      <c r="K48" s="5">
        <f>SUMIFS('Total data'!E:E,'Total data'!B:B,Totalll!E:E)</f>
        <v>1874300</v>
      </c>
      <c r="L48" s="2">
        <f>K48/SUBTOTAL(4,Table1[Amount of loans])*L$4</f>
        <v>0</v>
      </c>
      <c r="M48" s="3">
        <f t="shared" si="0"/>
        <v>14.083333333333334</v>
      </c>
      <c r="N48" s="2">
        <f>M48/SUBTOTAL(4,Table1[Av. Number])*N$4</f>
        <v>0.94413407821229056</v>
      </c>
      <c r="O48" s="4">
        <f t="shared" si="1"/>
        <v>156191.66666666666</v>
      </c>
      <c r="P48" s="2">
        <f>O48/SUBTOTAL(4,Table1[Av. Amount])*P$4</f>
        <v>1.7278370156408442</v>
      </c>
      <c r="Q48" s="5">
        <f>SUMIFS('Total data'!F:F,'Total data'!B:B,Totalll!E:E,'Total data'!A:A,"Dekabr")</f>
        <v>1935618.99</v>
      </c>
      <c r="R48" s="2">
        <f>Q48/SUBTOTAL(4,Table1[Portfolio])*R$4</f>
        <v>0.94924111118014587</v>
      </c>
      <c r="S48" s="9">
        <f>SUMIFS('Total data'!G:G,'Total data'!A:A,"Dekabr",'Total data'!B:B,Totalll!E:E)-SUMIFS('Total data'!G:G,'Total data'!A:A,"Sabit",'Total data'!B:B,Totalll!E:E)</f>
        <v>31</v>
      </c>
      <c r="T48" s="2">
        <f>(S48-SUBTOTAL(5,Table1[Customer increase]))/(SUBTOTAL(4,Table1[Customer increase])-SUBTOTAL(5,Table1[Customer increase]))*T$4</f>
        <v>0.30319148936170215</v>
      </c>
      <c r="U48" s="4">
        <f>Table1[[#This Row],[Portfolio]]-SUMIFS('Total data'!H:H,'Total data'!A:A,"Sabit",'Total data'!B:B,Totalll!E:E)</f>
        <v>545029.28000000026</v>
      </c>
      <c r="V48" s="2">
        <f>(U48-SUBTOTAL(4,Table1[Portfel increase]))/(SUBTOTAL(4,Table1[Portfel increase])-SUBTOTAL(5,Table1[Portfel increase]))*V$4</f>
        <v>0</v>
      </c>
      <c r="W48" s="4">
        <f t="shared" si="2"/>
        <v>45419.106666666688</v>
      </c>
      <c r="X48" s="2">
        <f>(W48-SUBTOTAL(5,Table1[Av. Portfolio increase]))/(SUBTOTAL(4,Table1[Av. Portfolio increase])-SUBTOTAL(5,Table1[Av. Portfolio increase]))*X$4</f>
        <v>1.0649261812233197</v>
      </c>
      <c r="Y48" s="6">
        <f>SUMIFS('Total data'!I:I,'Total data'!B:B,Totalll!E:E)/SUMIFS('Total data'!F:F,'Total data'!B:B,Totalll!E:E)</f>
        <v>1.8151565447823006E-4</v>
      </c>
      <c r="Z48" s="2">
        <f>IFERROR(Y48/SUBTOTAL(4,Table1[PAR])*Z$4,0)</f>
        <v>-4.6996024279362903E-3</v>
      </c>
      <c r="AA48" s="6">
        <f>IFERROR(SUMIFS('Data PKİD'!L:L,'Data PKİD'!B:B,Totalll!E:E)/Table1[[#This Row],[Portfolio]],0)</f>
        <v>0</v>
      </c>
      <c r="AB48" s="2">
        <f>IFERROR(AA48/SUBTOTAL(4,Table1[PKID])*AB$4,0)</f>
        <v>0</v>
      </c>
      <c r="AC48" s="25">
        <f t="shared" si="3"/>
        <v>4.9846302731903656</v>
      </c>
    </row>
    <row r="49" spans="4:29" x14ac:dyDescent="0.25">
      <c r="D49" s="12" t="s">
        <v>236</v>
      </c>
      <c r="E49" s="12">
        <v>1636127</v>
      </c>
      <c r="F49" s="12" t="s">
        <v>175</v>
      </c>
      <c r="G49" s="12" t="s">
        <v>13</v>
      </c>
      <c r="H49" s="12" t="s">
        <v>48</v>
      </c>
      <c r="I49" s="1">
        <f>SUMIFS('Total data'!D:D,'Total data'!B:B,Totalll!E:E)</f>
        <v>294</v>
      </c>
      <c r="J49" s="2">
        <f>I49/SUBTOTAL(4,Table1[Number of loans])*J$4</f>
        <v>0</v>
      </c>
      <c r="K49" s="5">
        <f>SUMIFS('Total data'!E:E,'Total data'!B:B,Totalll!E:E)</f>
        <v>1871820</v>
      </c>
      <c r="L49" s="2">
        <f>K49/SUBTOTAL(4,Table1[Amount of loans])*L$4</f>
        <v>0</v>
      </c>
      <c r="M49" s="3">
        <f t="shared" si="0"/>
        <v>24.5</v>
      </c>
      <c r="N49" s="2">
        <f>M49/SUBTOTAL(4,Table1[Av. Number])*N$4</f>
        <v>1.6424581005586594</v>
      </c>
      <c r="O49" s="4">
        <f t="shared" si="1"/>
        <v>155985</v>
      </c>
      <c r="P49" s="2">
        <f>O49/SUBTOTAL(4,Table1[Av. Amount])*P$4</f>
        <v>1.7255508096979377</v>
      </c>
      <c r="Q49" s="5">
        <f>SUMIFS('Total data'!F:F,'Total data'!B:B,Totalll!E:E,'Total data'!A:A,"Dekabr")</f>
        <v>1744558.57</v>
      </c>
      <c r="R49" s="2">
        <f>Q49/SUBTOTAL(4,Table1[Portfolio])*R$4</f>
        <v>0.85554374288591084</v>
      </c>
      <c r="S49" s="9">
        <f>SUMIFS('Total data'!G:G,'Total data'!A:A,"Dekabr",'Total data'!B:B,Totalll!E:E)-SUMIFS('Total data'!G:G,'Total data'!A:A,"Sabit",'Total data'!B:B,Totalll!E:E)</f>
        <v>14</v>
      </c>
      <c r="T49" s="2">
        <f>(S49-SUBTOTAL(5,Table1[Customer increase]))/(SUBTOTAL(4,Table1[Customer increase])-SUBTOTAL(5,Table1[Customer increase]))*T$4</f>
        <v>0.21276595744680851</v>
      </c>
      <c r="U49" s="4">
        <f>Table1[[#This Row],[Portfolio]]-SUMIFS('Total data'!H:H,'Total data'!A:A,"Sabit",'Total data'!B:B,Totalll!E:E)</f>
        <v>230190.55000000098</v>
      </c>
      <c r="V49" s="2">
        <f>(U49-SUBTOTAL(4,Table1[Portfel increase]))/(SUBTOTAL(4,Table1[Portfel increase])-SUBTOTAL(5,Table1[Portfel increase]))*V$4</f>
        <v>0</v>
      </c>
      <c r="W49" s="4">
        <f t="shared" si="2"/>
        <v>19182.545833333414</v>
      </c>
      <c r="X49" s="2">
        <f>(W49-SUBTOTAL(5,Table1[Av. Portfolio increase]))/(SUBTOTAL(4,Table1[Av. Portfolio increase])-SUBTOTAL(5,Table1[Av. Portfolio increase]))*X$4</f>
        <v>0.54136327191930356</v>
      </c>
      <c r="Y49" s="6">
        <f>SUMIFS('Total data'!I:I,'Total data'!B:B,Totalll!E:E)/SUMIFS('Total data'!F:F,'Total data'!B:B,Totalll!E:E)</f>
        <v>0</v>
      </c>
      <c r="Z49" s="2">
        <f>IFERROR(Y49/SUBTOTAL(4,Table1[PAR])*Z$4,0)</f>
        <v>0</v>
      </c>
      <c r="AA49" s="6">
        <f>IFERROR(SUMIFS('Data PKİD'!L:L,'Data PKİD'!B:B,Totalll!E:E)/Table1[[#This Row],[Portfolio]],0)</f>
        <v>0</v>
      </c>
      <c r="AB49" s="2">
        <f>IFERROR(AA49/SUBTOTAL(4,Table1[PKID])*AB$4,0)</f>
        <v>0</v>
      </c>
      <c r="AC49" s="25">
        <f t="shared" si="3"/>
        <v>4.9776818825086195</v>
      </c>
    </row>
    <row r="50" spans="4:29" x14ac:dyDescent="0.25">
      <c r="D50" s="12" t="s">
        <v>236</v>
      </c>
      <c r="E50" s="12">
        <v>1438066</v>
      </c>
      <c r="F50" s="12" t="s">
        <v>148</v>
      </c>
      <c r="G50" s="12" t="s">
        <v>25</v>
      </c>
      <c r="H50" s="12" t="s">
        <v>48</v>
      </c>
      <c r="I50" s="1">
        <f>SUMIFS('Total data'!D:D,'Total data'!B:B,Totalll!E:E)</f>
        <v>202</v>
      </c>
      <c r="J50" s="2">
        <f>I50/SUBTOTAL(4,Table1[Number of loans])*J$4</f>
        <v>0</v>
      </c>
      <c r="K50" s="5">
        <f>SUMIFS('Total data'!E:E,'Total data'!B:B,Totalll!E:E)</f>
        <v>1947130</v>
      </c>
      <c r="L50" s="2">
        <f>K50/SUBTOTAL(4,Table1[Amount of loans])*L$4</f>
        <v>0</v>
      </c>
      <c r="M50" s="3">
        <f t="shared" si="0"/>
        <v>16.833333333333332</v>
      </c>
      <c r="N50" s="2">
        <f>M50/SUBTOTAL(4,Table1[Av. Number])*N$4</f>
        <v>1.1284916201117319</v>
      </c>
      <c r="O50" s="4">
        <f t="shared" si="1"/>
        <v>162260.83333333334</v>
      </c>
      <c r="P50" s="2">
        <f>O50/SUBTOTAL(4,Table1[Av. Amount])*P$4</f>
        <v>1.7949758780690166</v>
      </c>
      <c r="Q50" s="5">
        <f>SUMIFS('Total data'!F:F,'Total data'!B:B,Totalll!E:E,'Total data'!A:A,"Dekabr")</f>
        <v>2116073.94</v>
      </c>
      <c r="R50" s="2">
        <f>Q50/SUBTOTAL(4,Table1[Portfolio])*R$4</f>
        <v>1.0377374826979504</v>
      </c>
      <c r="S50" s="9">
        <f>SUMIFS('Total data'!G:G,'Total data'!A:A,"Dekabr",'Total data'!B:B,Totalll!E:E)-SUMIFS('Total data'!G:G,'Total data'!A:A,"Sabit",'Total data'!B:B,Totalll!E:E)</f>
        <v>26</v>
      </c>
      <c r="T50" s="2">
        <f>(S50-SUBTOTAL(5,Table1[Customer increase]))/(SUBTOTAL(4,Table1[Customer increase])-SUBTOTAL(5,Table1[Customer increase]))*T$4</f>
        <v>0.27659574468085107</v>
      </c>
      <c r="U50" s="4">
        <f>Table1[[#This Row],[Portfolio]]-SUMIFS('Total data'!H:H,'Total data'!A:A,"Sabit",'Total data'!B:B,Totalll!E:E)</f>
        <v>384714.88000000152</v>
      </c>
      <c r="V50" s="2">
        <f>(U50-SUBTOTAL(4,Table1[Portfel increase]))/(SUBTOTAL(4,Table1[Portfel increase])-SUBTOTAL(5,Table1[Portfel increase]))*V$4</f>
        <v>0</v>
      </c>
      <c r="W50" s="4">
        <f t="shared" si="2"/>
        <v>32059.573333333461</v>
      </c>
      <c r="X50" s="2">
        <f>(W50-SUBTOTAL(5,Table1[Av. Portfolio increase]))/(SUBTOTAL(4,Table1[Av. Portfolio increase])-SUBTOTAL(5,Table1[Av. Portfolio increase]))*X$4</f>
        <v>0.79833041116883097</v>
      </c>
      <c r="Y50" s="6">
        <f>SUMIFS('Total data'!I:I,'Total data'!B:B,Totalll!E:E)/SUMIFS('Total data'!F:F,'Total data'!B:B,Totalll!E:E)</f>
        <v>3.0296941328726472E-3</v>
      </c>
      <c r="Z50" s="2">
        <f>IFERROR(Y50/SUBTOTAL(4,Table1[PAR])*Z$4,0)</f>
        <v>-7.8441487284835215E-2</v>
      </c>
      <c r="AA50" s="6">
        <f>IFERROR(SUMIFS('Data PKİD'!L:L,'Data PKİD'!B:B,Totalll!E:E)/Table1[[#This Row],[Portfolio]],0)</f>
        <v>0</v>
      </c>
      <c r="AB50" s="2">
        <f>IFERROR(AA50/SUBTOTAL(4,Table1[PKID])*AB$4,0)</f>
        <v>0</v>
      </c>
      <c r="AC50" s="25">
        <f t="shared" si="3"/>
        <v>4.9576896494435454</v>
      </c>
    </row>
    <row r="51" spans="4:29" x14ac:dyDescent="0.25">
      <c r="D51" s="12" t="s">
        <v>236</v>
      </c>
      <c r="E51" s="12">
        <v>1263319</v>
      </c>
      <c r="F51" s="12" t="s">
        <v>257</v>
      </c>
      <c r="G51" s="12" t="s">
        <v>21</v>
      </c>
      <c r="H51" s="12" t="s">
        <v>43</v>
      </c>
      <c r="I51" s="1">
        <f>SUMIFS('Total data'!D:D,'Total data'!B:B,Totalll!E:E)</f>
        <v>188</v>
      </c>
      <c r="J51" s="2">
        <f>I51/SUBTOTAL(4,Table1[Number of loans])*J$4</f>
        <v>0</v>
      </c>
      <c r="K51" s="5">
        <f>SUMIFS('Total data'!E:E,'Total data'!B:B,Totalll!E:E)</f>
        <v>1521250</v>
      </c>
      <c r="L51" s="2">
        <f>K51/SUBTOTAL(4,Table1[Amount of loans])*L$4</f>
        <v>0</v>
      </c>
      <c r="M51" s="3">
        <f t="shared" si="0"/>
        <v>15.666666666666666</v>
      </c>
      <c r="N51" s="2">
        <f>M51/SUBTOTAL(4,Table1[Av. Number])*N$4</f>
        <v>1.0502793296089385</v>
      </c>
      <c r="O51" s="4">
        <f t="shared" si="1"/>
        <v>126770.83333333333</v>
      </c>
      <c r="P51" s="2">
        <f>O51/SUBTOTAL(4,Table1[Av. Amount])*P$4</f>
        <v>1.4023753188089603</v>
      </c>
      <c r="Q51" s="5">
        <f>SUMIFS('Total data'!F:F,'Total data'!B:B,Totalll!E:E,'Total data'!A:A,"Dekabr")</f>
        <v>1430311.46</v>
      </c>
      <c r="R51" s="2">
        <f>Q51/SUBTOTAL(4,Table1[Portfolio])*R$4</f>
        <v>0.70143475892644391</v>
      </c>
      <c r="S51" s="9">
        <f>SUMIFS('Total data'!G:G,'Total data'!A:A,"Dekabr",'Total data'!B:B,Totalll!E:E)-SUMIFS('Total data'!G:G,'Total data'!A:A,"Sabit",'Total data'!B:B,Totalll!E:E)</f>
        <v>73</v>
      </c>
      <c r="T51" s="2">
        <f>(S51-SUBTOTAL(5,Table1[Customer increase]))/(SUBTOTAL(4,Table1[Customer increase])-SUBTOTAL(5,Table1[Customer increase]))*T$4</f>
        <v>0.52659574468085102</v>
      </c>
      <c r="U51" s="4">
        <f>Table1[[#This Row],[Portfolio]]-SUMIFS('Total data'!H:H,'Total data'!A:A,"Sabit",'Total data'!B:B,Totalll!E:E)</f>
        <v>683523.72999999975</v>
      </c>
      <c r="V51" s="2">
        <f>(U51-SUBTOTAL(4,Table1[Portfel increase]))/(SUBTOTAL(4,Table1[Portfel increase])-SUBTOTAL(5,Table1[Portfel increase]))*V$4</f>
        <v>0</v>
      </c>
      <c r="W51" s="4">
        <f t="shared" si="2"/>
        <v>56960.310833333315</v>
      </c>
      <c r="X51" s="2">
        <f>(W51-SUBTOTAL(5,Table1[Av. Portfolio increase]))/(SUBTOTAL(4,Table1[Av. Portfolio increase])-SUBTOTAL(5,Table1[Av. Portfolio increase]))*X$4</f>
        <v>1.2952363376785296</v>
      </c>
      <c r="Y51" s="6">
        <f>SUMIFS('Total data'!I:I,'Total data'!B:B,Totalll!E:E)/SUMIFS('Total data'!F:F,'Total data'!B:B,Totalll!E:E)</f>
        <v>1.227503572966381E-3</v>
      </c>
      <c r="Z51" s="2">
        <f>IFERROR(Y51/SUBTOTAL(4,Table1[PAR])*Z$4,0)</f>
        <v>-3.1781163935395713E-2</v>
      </c>
      <c r="AA51" s="6">
        <f>IFERROR(SUMIFS('Data PKİD'!L:L,'Data PKİD'!B:B,Totalll!E:E)/Table1[[#This Row],[Portfolio]],0)</f>
        <v>0</v>
      </c>
      <c r="AB51" s="2">
        <f>IFERROR(AA51/SUBTOTAL(4,Table1[PKID])*AB$4,0)</f>
        <v>0</v>
      </c>
      <c r="AC51" s="25">
        <f t="shared" si="3"/>
        <v>4.944140325768327</v>
      </c>
    </row>
    <row r="52" spans="4:29" x14ac:dyDescent="0.25">
      <c r="D52" s="12" t="s">
        <v>252</v>
      </c>
      <c r="E52" s="12">
        <v>1620618</v>
      </c>
      <c r="F52" s="12" t="s">
        <v>146</v>
      </c>
      <c r="G52" s="12" t="s">
        <v>8</v>
      </c>
      <c r="H52" s="12" t="s">
        <v>48</v>
      </c>
      <c r="I52" s="1">
        <f>SUMIFS('Total data'!D:D,'Total data'!B:B,Totalll!E:E)</f>
        <v>103</v>
      </c>
      <c r="J52" s="2">
        <f>I52/SUBTOTAL(4,Table1[Number of loans])*J$4</f>
        <v>0</v>
      </c>
      <c r="K52" s="5">
        <f>SUMIFS('Total data'!E:E,'Total data'!B:B,Totalll!E:E)</f>
        <v>2425300</v>
      </c>
      <c r="L52" s="2">
        <f>K52/SUBTOTAL(4,Table1[Amount of loans])*L$4</f>
        <v>0</v>
      </c>
      <c r="M52" s="3">
        <f t="shared" si="0"/>
        <v>8.5833333333333339</v>
      </c>
      <c r="N52" s="2">
        <f>M52/SUBTOTAL(4,Table1[Av. Number])*N$4</f>
        <v>0.57541899441340794</v>
      </c>
      <c r="O52" s="4">
        <f t="shared" si="1"/>
        <v>202108.33333333334</v>
      </c>
      <c r="P52" s="2">
        <f>O52/SUBTOTAL(4,Table1[Av. Amount])*P$4</f>
        <v>2.2357803521494635</v>
      </c>
      <c r="Q52" s="5">
        <f>SUMIFS('Total data'!F:F,'Total data'!B:B,Totalll!E:E,'Total data'!A:A,"Dekabr")</f>
        <v>2233070.1</v>
      </c>
      <c r="R52" s="2">
        <f>Q52/SUBTOTAL(4,Table1[Portfolio])*R$4</f>
        <v>1.0951132190882049</v>
      </c>
      <c r="S52" s="9">
        <f>SUMIFS('Total data'!G:G,'Total data'!A:A,"Dekabr",'Total data'!B:B,Totalll!E:E)-SUMIFS('Total data'!G:G,'Total data'!A:A,"Sabit",'Total data'!B:B,Totalll!E:E)</f>
        <v>9</v>
      </c>
      <c r="T52" s="2">
        <f>(S52-SUBTOTAL(5,Table1[Customer increase]))/(SUBTOTAL(4,Table1[Customer increase])-SUBTOTAL(5,Table1[Customer increase]))*T$4</f>
        <v>0.18617021276595744</v>
      </c>
      <c r="U52" s="4">
        <f>Table1[[#This Row],[Portfolio]]-SUMIFS('Total data'!H:H,'Total data'!A:A,"Sabit",'Total data'!B:B,Totalll!E:E)</f>
        <v>463747.5399999998</v>
      </c>
      <c r="V52" s="2">
        <f>(U52-SUBTOTAL(4,Table1[Portfel increase]))/(SUBTOTAL(4,Table1[Portfel increase])-SUBTOTAL(5,Table1[Portfel increase]))*V$4</f>
        <v>0</v>
      </c>
      <c r="W52" s="4">
        <f t="shared" si="2"/>
        <v>38645.628333333319</v>
      </c>
      <c r="X52" s="2">
        <f>(W52-SUBTOTAL(5,Table1[Av. Portfolio increase]))/(SUBTOTAL(4,Table1[Av. Portfolio increase])-SUBTOTAL(5,Table1[Av. Portfolio increase]))*X$4</f>
        <v>0.92975823581935724</v>
      </c>
      <c r="Y52" s="6">
        <f>SUMIFS('Total data'!I:I,'Total data'!B:B,Totalll!E:E)/SUMIFS('Total data'!F:F,'Total data'!B:B,Totalll!E:E)</f>
        <v>1.3841652989747817E-3</v>
      </c>
      <c r="Z52" s="2">
        <f>IFERROR(Y52/SUBTOTAL(4,Table1[PAR])*Z$4,0)</f>
        <v>-3.5837275955210905E-2</v>
      </c>
      <c r="AA52" s="6">
        <f>IFERROR(SUMIFS('Data PKİD'!L:L,'Data PKİD'!B:B,Totalll!E:E)/Table1[[#This Row],[Portfolio]],0)</f>
        <v>3.8858923416689871E-3</v>
      </c>
      <c r="AB52" s="2">
        <f>IFERROR(AA52/SUBTOTAL(4,Table1[PKID])*AB$4,0)</f>
        <v>-5.313923342533302E-2</v>
      </c>
      <c r="AC52" s="25">
        <f t="shared" si="3"/>
        <v>4.9332645048558472</v>
      </c>
    </row>
    <row r="53" spans="4:29" x14ac:dyDescent="0.25">
      <c r="D53" s="12" t="s">
        <v>236</v>
      </c>
      <c r="E53" s="12">
        <v>1618157</v>
      </c>
      <c r="F53" s="12" t="s">
        <v>131</v>
      </c>
      <c r="G53" s="12" t="s">
        <v>473</v>
      </c>
      <c r="H53" s="12" t="s">
        <v>48</v>
      </c>
      <c r="I53" s="1">
        <f>SUMIFS('Total data'!D:D,'Total data'!B:B,Totalll!E:E)</f>
        <v>260</v>
      </c>
      <c r="J53" s="2">
        <f>I53/SUBTOTAL(4,Table1[Number of loans])*J$4</f>
        <v>0</v>
      </c>
      <c r="K53" s="5">
        <f>SUMIFS('Total data'!E:E,'Total data'!B:B,Totalll!E:E)</f>
        <v>2094580</v>
      </c>
      <c r="L53" s="2">
        <f>K53/SUBTOTAL(4,Table1[Amount of loans])*L$4</f>
        <v>0</v>
      </c>
      <c r="M53" s="3">
        <f t="shared" si="0"/>
        <v>21.666666666666668</v>
      </c>
      <c r="N53" s="2">
        <f>M53/SUBTOTAL(4,Table1[Av. Number])*N$4</f>
        <v>1.4525139664804472</v>
      </c>
      <c r="O53" s="4">
        <f t="shared" si="1"/>
        <v>174548.33333333334</v>
      </c>
      <c r="P53" s="2">
        <f>O53/SUBTOTAL(4,Table1[Av. Amount])*P$4</f>
        <v>1.930903727376087</v>
      </c>
      <c r="Q53" s="5">
        <f>SUMIFS('Total data'!F:F,'Total data'!B:B,Totalll!E:E,'Total data'!A:A,"Dekabr")</f>
        <v>2059291.19</v>
      </c>
      <c r="R53" s="2">
        <f>Q53/SUBTOTAL(4,Table1[Portfolio])*R$4</f>
        <v>1.0098908243502431</v>
      </c>
      <c r="S53" s="9">
        <f>SUMIFS('Total data'!G:G,'Total data'!A:A,"Dekabr",'Total data'!B:B,Totalll!E:E)-SUMIFS('Total data'!G:G,'Total data'!A:A,"Sabit",'Total data'!B:B,Totalll!E:E)</f>
        <v>-19</v>
      </c>
      <c r="T53" s="2">
        <f>(S53-SUBTOTAL(5,Table1[Customer increase]))/(SUBTOTAL(4,Table1[Customer increase])-SUBTOTAL(5,Table1[Customer increase]))*T$4</f>
        <v>3.7234042553191488E-2</v>
      </c>
      <c r="U53" s="4">
        <f>Table1[[#This Row],[Portfolio]]-SUMIFS('Total data'!H:H,'Total data'!A:A,"Sabit",'Total data'!B:B,Totalll!E:E)</f>
        <v>250259.33000000124</v>
      </c>
      <c r="V53" s="2">
        <f>(U53-SUBTOTAL(4,Table1[Portfel increase]))/(SUBTOTAL(4,Table1[Portfel increase])-SUBTOTAL(5,Table1[Portfel increase]))*V$4</f>
        <v>0</v>
      </c>
      <c r="W53" s="4">
        <f t="shared" si="2"/>
        <v>20854.94416666677</v>
      </c>
      <c r="X53" s="2">
        <f>(W53-SUBTOTAL(5,Table1[Av. Portfolio increase]))/(SUBTOTAL(4,Table1[Av. Portfolio increase])-SUBTOTAL(5,Table1[Av. Portfolio increase]))*X$4</f>
        <v>0.57473676711470856</v>
      </c>
      <c r="Y53" s="6">
        <f>SUMIFS('Total data'!I:I,'Total data'!B:B,Totalll!E:E)/SUMIFS('Total data'!F:F,'Total data'!B:B,Totalll!E:E)</f>
        <v>2.6964359565021419E-3</v>
      </c>
      <c r="Z53" s="2">
        <f>IFERROR(Y53/SUBTOTAL(4,Table1[PAR])*Z$4,0)</f>
        <v>-6.9813135425583955E-2</v>
      </c>
      <c r="AA53" s="6">
        <f>IFERROR(SUMIFS('Data PKİD'!L:L,'Data PKİD'!B:B,Totalll!E:E)/Table1[[#This Row],[Portfolio]],0)</f>
        <v>5.7939838998679932E-4</v>
      </c>
      <c r="AB53" s="2">
        <f>IFERROR(AA53/SUBTOTAL(4,Table1[PKID])*AB$4,0)</f>
        <v>-7.9232216398838554E-3</v>
      </c>
      <c r="AC53" s="25">
        <f t="shared" si="3"/>
        <v>4.9275429708092098</v>
      </c>
    </row>
    <row r="54" spans="4:29" x14ac:dyDescent="0.25">
      <c r="D54" s="12" t="s">
        <v>236</v>
      </c>
      <c r="E54" s="12">
        <v>1304868</v>
      </c>
      <c r="F54" s="12" t="s">
        <v>71</v>
      </c>
      <c r="G54" s="12" t="s">
        <v>350</v>
      </c>
      <c r="H54" s="12" t="s">
        <v>48</v>
      </c>
      <c r="I54" s="1">
        <f>SUMIFS('Total data'!D:D,'Total data'!B:B,Totalll!E:E)</f>
        <v>233</v>
      </c>
      <c r="J54" s="2">
        <f>I54/SUBTOTAL(4,Table1[Number of loans])*J$4</f>
        <v>0</v>
      </c>
      <c r="K54" s="5">
        <f>SUMIFS('Total data'!E:E,'Total data'!B:B,Totalll!E:E)</f>
        <v>1833100</v>
      </c>
      <c r="L54" s="2">
        <f>K54/SUBTOTAL(4,Table1[Amount of loans])*L$4</f>
        <v>0</v>
      </c>
      <c r="M54" s="3">
        <f t="shared" si="0"/>
        <v>19.416666666666668</v>
      </c>
      <c r="N54" s="2">
        <f>M54/SUBTOTAL(4,Table1[Av. Number])*N$4</f>
        <v>1.3016759776536315</v>
      </c>
      <c r="O54" s="4">
        <f t="shared" si="1"/>
        <v>152758.33333333334</v>
      </c>
      <c r="P54" s="2">
        <f>O54/SUBTOTAL(4,Table1[Av. Amount])*P$4</f>
        <v>1.6898564975570785</v>
      </c>
      <c r="Q54" s="5">
        <f>SUMIFS('Total data'!F:F,'Total data'!B:B,Totalll!E:E,'Total data'!A:A,"Dekabr")</f>
        <v>1997552.16</v>
      </c>
      <c r="R54" s="2">
        <f>Q54/SUBTOTAL(4,Table1[Portfolio])*R$4</f>
        <v>0.97961357157314333</v>
      </c>
      <c r="S54" s="9">
        <f>SUMIFS('Total data'!G:G,'Total data'!A:A,"Dekabr",'Total data'!B:B,Totalll!E:E)-SUMIFS('Total data'!G:G,'Total data'!A:A,"Sabit",'Total data'!B:B,Totalll!E:E)</f>
        <v>6</v>
      </c>
      <c r="T54" s="2">
        <f>(S54-SUBTOTAL(5,Table1[Customer increase]))/(SUBTOTAL(4,Table1[Customer increase])-SUBTOTAL(5,Table1[Customer increase]))*T$4</f>
        <v>0.1702127659574468</v>
      </c>
      <c r="U54" s="4">
        <f>Table1[[#This Row],[Portfolio]]-SUMIFS('Total data'!H:H,'Total data'!A:A,"Sabit",'Total data'!B:B,Totalll!E:E)</f>
        <v>389314.79000000004</v>
      </c>
      <c r="V54" s="2">
        <f>(U54-SUBTOTAL(4,Table1[Portfel increase]))/(SUBTOTAL(4,Table1[Portfel increase])-SUBTOTAL(5,Table1[Portfel increase]))*V$4</f>
        <v>0</v>
      </c>
      <c r="W54" s="4">
        <f t="shared" si="2"/>
        <v>32442.89916666667</v>
      </c>
      <c r="X54" s="2">
        <f>(W54-SUBTOTAL(5,Table1[Av. Portfolio increase]))/(SUBTOTAL(4,Table1[Av. Portfolio increase])-SUBTOTAL(5,Table1[Av. Portfolio increase]))*X$4</f>
        <v>0.80597985843389852</v>
      </c>
      <c r="Y54" s="6">
        <f>SUMIFS('Total data'!I:I,'Total data'!B:B,Totalll!E:E)/SUMIFS('Total data'!F:F,'Total data'!B:B,Totalll!E:E)</f>
        <v>7.8601241245437718E-4</v>
      </c>
      <c r="Z54" s="2">
        <f>IFERROR(Y54/SUBTOTAL(4,Table1[PAR])*Z$4,0)</f>
        <v>-2.035056344080605E-2</v>
      </c>
      <c r="AA54" s="6">
        <f>IFERROR(SUMIFS('Data PKİD'!L:L,'Data PKİD'!B:B,Totalll!E:E)/Table1[[#This Row],[Portfolio]],0)</f>
        <v>0</v>
      </c>
      <c r="AB54" s="2">
        <f>IFERROR(AA54/SUBTOTAL(4,Table1[PKID])*AB$4,0)</f>
        <v>0</v>
      </c>
      <c r="AC54" s="25">
        <f t="shared" si="3"/>
        <v>4.9269881077343936</v>
      </c>
    </row>
    <row r="55" spans="4:29" x14ac:dyDescent="0.25">
      <c r="D55" s="12" t="s">
        <v>506</v>
      </c>
      <c r="E55" s="12">
        <v>1157928</v>
      </c>
      <c r="F55" s="12" t="s">
        <v>224</v>
      </c>
      <c r="G55" s="12" t="s">
        <v>359</v>
      </c>
      <c r="H55" s="12" t="s">
        <v>44</v>
      </c>
      <c r="I55" s="1">
        <f>SUMIFS('Total data'!D:D,'Total data'!B:B,Totalll!E:E)</f>
        <v>197</v>
      </c>
      <c r="J55" s="2">
        <f>I55/SUBTOTAL(4,Table1[Number of loans])*J$4</f>
        <v>0</v>
      </c>
      <c r="K55" s="5">
        <f>SUMIFS('Total data'!E:E,'Total data'!B:B,Totalll!E:E)</f>
        <v>1671770</v>
      </c>
      <c r="L55" s="2">
        <f>K55/SUBTOTAL(4,Table1[Amount of loans])*L$4</f>
        <v>0</v>
      </c>
      <c r="M55" s="3">
        <f t="shared" si="0"/>
        <v>16.416666666666668</v>
      </c>
      <c r="N55" s="2">
        <f>M55/SUBTOTAL(4,Table1[Av. Number])*N$4</f>
        <v>1.1005586592178773</v>
      </c>
      <c r="O55" s="4">
        <f t="shared" si="1"/>
        <v>139314.16666666666</v>
      </c>
      <c r="P55" s="2">
        <f>O55/SUBTOTAL(4,Table1[Av. Amount])*P$4</f>
        <v>1.5411332698276123</v>
      </c>
      <c r="Q55" s="5">
        <f>SUMIFS('Total data'!F:F,'Total data'!B:B,Totalll!E:E,'Total data'!A:A,"Dekabr")</f>
        <v>1511379.16</v>
      </c>
      <c r="R55" s="2">
        <f>Q55/SUBTOTAL(4,Table1[Portfolio])*R$4</f>
        <v>0.74119092686361565</v>
      </c>
      <c r="S55" s="9">
        <f>SUMIFS('Total data'!G:G,'Total data'!A:A,"Dekabr",'Total data'!B:B,Totalll!E:E)-SUMIFS('Total data'!G:G,'Total data'!A:A,"Sabit",'Total data'!B:B,Totalll!E:E)</f>
        <v>48</v>
      </c>
      <c r="T55" s="2">
        <f>(S55-SUBTOTAL(5,Table1[Customer increase]))/(SUBTOTAL(4,Table1[Customer increase])-SUBTOTAL(5,Table1[Customer increase]))*T$4</f>
        <v>0.39361702127659576</v>
      </c>
      <c r="U55" s="4">
        <f>Table1[[#This Row],[Portfolio]]-SUMIFS('Total data'!H:H,'Total data'!A:A,"Sabit",'Total data'!B:B,Totalll!E:E)</f>
        <v>590904.53000000014</v>
      </c>
      <c r="V55" s="2">
        <f>(U55-SUBTOTAL(4,Table1[Portfel increase]))/(SUBTOTAL(4,Table1[Portfel increase])-SUBTOTAL(5,Table1[Portfel increase]))*V$4</f>
        <v>0</v>
      </c>
      <c r="W55" s="4">
        <f t="shared" si="2"/>
        <v>49242.044166666681</v>
      </c>
      <c r="X55" s="2">
        <f>(W55-SUBTOTAL(5,Table1[Av. Portfolio increase]))/(SUBTOTAL(4,Table1[Av. Portfolio increase])-SUBTOTAL(5,Table1[Av. Portfolio increase]))*X$4</f>
        <v>1.1412146967914301</v>
      </c>
      <c r="Y55" s="6">
        <f>SUMIFS('Total data'!I:I,'Total data'!B:B,Totalll!E:E)/SUMIFS('Total data'!F:F,'Total data'!B:B,Totalll!E:E)</f>
        <v>6.3163664029904499E-5</v>
      </c>
      <c r="Z55" s="2">
        <f>IFERROR(Y55/SUBTOTAL(4,Table1[PAR])*Z$4,0)</f>
        <v>-1.6353636808107538E-3</v>
      </c>
      <c r="AA55" s="6">
        <f>IFERROR(SUMIFS('Data PKİD'!L:L,'Data PKİD'!B:B,Totalll!E:E)/Table1[[#This Row],[Portfolio]],0)</f>
        <v>0</v>
      </c>
      <c r="AB55" s="2">
        <f>IFERROR(AA55/SUBTOTAL(4,Table1[PKID])*AB$4,0)</f>
        <v>0</v>
      </c>
      <c r="AC55" s="25">
        <f t="shared" si="3"/>
        <v>4.9160792102963198</v>
      </c>
    </row>
    <row r="56" spans="4:29" x14ac:dyDescent="0.25">
      <c r="D56" s="12" t="s">
        <v>236</v>
      </c>
      <c r="E56" s="12">
        <v>1665133</v>
      </c>
      <c r="F56" s="12" t="s">
        <v>155</v>
      </c>
      <c r="G56" s="12" t="s">
        <v>12</v>
      </c>
      <c r="H56" s="12" t="s">
        <v>43</v>
      </c>
      <c r="I56" s="1">
        <f>SUMIFS('Total data'!D:D,'Total data'!B:B,Totalll!E:E)</f>
        <v>223</v>
      </c>
      <c r="J56" s="2">
        <f>I56/SUBTOTAL(4,Table1[Number of loans])*J$4</f>
        <v>0</v>
      </c>
      <c r="K56" s="5">
        <f>SUMIFS('Total data'!E:E,'Total data'!B:B,Totalll!E:E)</f>
        <v>1694500</v>
      </c>
      <c r="L56" s="2">
        <f>K56/SUBTOTAL(4,Table1[Amount of loans])*L$4</f>
        <v>0</v>
      </c>
      <c r="M56" s="3">
        <f t="shared" si="0"/>
        <v>18.583333333333332</v>
      </c>
      <c r="N56" s="2">
        <f>M56/SUBTOTAL(4,Table1[Av. Number])*N$4</f>
        <v>1.2458100558659218</v>
      </c>
      <c r="O56" s="4">
        <f t="shared" si="1"/>
        <v>141208.33333333334</v>
      </c>
      <c r="P56" s="2">
        <f>O56/SUBTOTAL(4,Table1[Av. Amount])*P$4</f>
        <v>1.5620870847801369</v>
      </c>
      <c r="Q56" s="5">
        <f>SUMIFS('Total data'!F:F,'Total data'!B:B,Totalll!E:E,'Total data'!A:A,"Dekabr")</f>
        <v>1481871.07</v>
      </c>
      <c r="R56" s="2">
        <f>Q56/SUBTOTAL(4,Table1[Portfolio])*R$4</f>
        <v>0.72671995283147739</v>
      </c>
      <c r="S56" s="9">
        <f>SUMIFS('Total data'!G:G,'Total data'!A:A,"Dekabr",'Total data'!B:B,Totalll!E:E)-SUMIFS('Total data'!G:G,'Total data'!A:A,"Sabit",'Total data'!B:B,Totalll!E:E)</f>
        <v>21</v>
      </c>
      <c r="T56" s="2">
        <f>(S56-SUBTOTAL(5,Table1[Customer increase]))/(SUBTOTAL(4,Table1[Customer increase])-SUBTOTAL(5,Table1[Customer increase]))*T$4</f>
        <v>0.25</v>
      </c>
      <c r="U56" s="4">
        <f>Table1[[#This Row],[Portfolio]]-SUMIFS('Total data'!H:H,'Total data'!A:A,"Sabit",'Total data'!B:B,Totalll!E:E)</f>
        <v>581146.87</v>
      </c>
      <c r="V56" s="2">
        <f>(U56-SUBTOTAL(4,Table1[Portfel increase]))/(SUBTOTAL(4,Table1[Portfel increase])-SUBTOTAL(5,Table1[Portfel increase]))*V$4</f>
        <v>0</v>
      </c>
      <c r="W56" s="4">
        <f t="shared" si="2"/>
        <v>48428.905833333331</v>
      </c>
      <c r="X56" s="2">
        <f>(W56-SUBTOTAL(5,Table1[Av. Portfolio increase]))/(SUBTOTAL(4,Table1[Av. Portfolio increase])-SUBTOTAL(5,Table1[Av. Portfolio increase]))*X$4</f>
        <v>1.124988138967367</v>
      </c>
      <c r="Y56" s="6">
        <f>SUMIFS('Total data'!I:I,'Total data'!B:B,Totalll!E:E)/SUMIFS('Total data'!F:F,'Total data'!B:B,Totalll!E:E)</f>
        <v>0</v>
      </c>
      <c r="Z56" s="2">
        <f>IFERROR(Y56/SUBTOTAL(4,Table1[PAR])*Z$4,0)</f>
        <v>0</v>
      </c>
      <c r="AA56" s="6">
        <f>IFERROR(SUMIFS('Data PKİD'!L:L,'Data PKİD'!B:B,Totalll!E:E)/Table1[[#This Row],[Portfolio]],0)</f>
        <v>0</v>
      </c>
      <c r="AB56" s="2">
        <f>IFERROR(AA56/SUBTOTAL(4,Table1[PKID])*AB$4,0)</f>
        <v>0</v>
      </c>
      <c r="AC56" s="25">
        <f t="shared" si="3"/>
        <v>4.9096052324449033</v>
      </c>
    </row>
    <row r="57" spans="4:29" x14ac:dyDescent="0.25">
      <c r="D57" s="12" t="s">
        <v>252</v>
      </c>
      <c r="E57" s="12">
        <v>1616399</v>
      </c>
      <c r="F57" s="12" t="s">
        <v>67</v>
      </c>
      <c r="G57" s="12" t="s">
        <v>20</v>
      </c>
      <c r="H57" s="12" t="s">
        <v>48</v>
      </c>
      <c r="I57" s="1">
        <f>SUMIFS('Total data'!D:D,'Total data'!B:B,Totalll!E:E)</f>
        <v>117</v>
      </c>
      <c r="J57" s="2">
        <f>I57/SUBTOTAL(4,Table1[Number of loans])*J$4</f>
        <v>0</v>
      </c>
      <c r="K57" s="5">
        <f>SUMIFS('Total data'!E:E,'Total data'!B:B,Totalll!E:E)</f>
        <v>2816900</v>
      </c>
      <c r="L57" s="2">
        <f>K57/SUBTOTAL(4,Table1[Amount of loans])*L$4</f>
        <v>0</v>
      </c>
      <c r="M57" s="3">
        <f t="shared" si="0"/>
        <v>9.75</v>
      </c>
      <c r="N57" s="2">
        <f>M57/SUBTOTAL(4,Table1[Av. Number])*N$4</f>
        <v>0.65363128491620115</v>
      </c>
      <c r="O57" s="4">
        <f t="shared" si="1"/>
        <v>234741.66666666666</v>
      </c>
      <c r="P57" s="2">
        <f>O57/SUBTOTAL(4,Table1[Av. Amount])*P$4</f>
        <v>2.5967796453922496</v>
      </c>
      <c r="Q57" s="5">
        <f>SUMIFS('Total data'!F:F,'Total data'!B:B,Totalll!E:E,'Total data'!A:A,"Dekabr")</f>
        <v>2441754.13</v>
      </c>
      <c r="R57" s="2">
        <f>Q57/SUBTOTAL(4,Table1[Portfolio])*R$4</f>
        <v>1.1974533291750307</v>
      </c>
      <c r="S57" s="9">
        <f>SUMIFS('Total data'!G:G,'Total data'!A:A,"Dekabr",'Total data'!B:B,Totalll!E:E)-SUMIFS('Total data'!G:G,'Total data'!A:A,"Sabit",'Total data'!B:B,Totalll!E:E)</f>
        <v>-11</v>
      </c>
      <c r="T57" s="2">
        <f>(S57-SUBTOTAL(5,Table1[Customer increase]))/(SUBTOTAL(4,Table1[Customer increase])-SUBTOTAL(5,Table1[Customer increase]))*T$4</f>
        <v>7.9787234042553196E-2</v>
      </c>
      <c r="U57" s="4">
        <f>Table1[[#This Row],[Portfolio]]-SUMIFS('Total data'!H:H,'Total data'!A:A,"Sabit",'Total data'!B:B,Totalll!E:E)</f>
        <v>252535.04999999935</v>
      </c>
      <c r="V57" s="2">
        <f>(U57-SUBTOTAL(4,Table1[Portfel increase]))/(SUBTOTAL(4,Table1[Portfel increase])-SUBTOTAL(5,Table1[Portfel increase]))*V$4</f>
        <v>0</v>
      </c>
      <c r="W57" s="4">
        <f t="shared" si="2"/>
        <v>21044.587499999947</v>
      </c>
      <c r="X57" s="2">
        <f>(W57-SUBTOTAL(5,Table1[Av. Portfolio increase]))/(SUBTOTAL(4,Table1[Av. Portfolio increase])-SUBTOTAL(5,Table1[Av. Portfolio increase]))*X$4</f>
        <v>0.5785211890121047</v>
      </c>
      <c r="Y57" s="6">
        <f>SUMIFS('Total data'!I:I,'Total data'!B:B,Totalll!E:E)/SUMIFS('Total data'!F:F,'Total data'!B:B,Totalll!E:E)</f>
        <v>6.0452179624875379E-3</v>
      </c>
      <c r="Z57" s="2">
        <f>IFERROR(Y57/SUBTOTAL(4,Table1[PAR])*Z$4,0)</f>
        <v>-0.15651609276112244</v>
      </c>
      <c r="AA57" s="6">
        <f>IFERROR(SUMIFS('Data PKİD'!L:L,'Data PKİD'!B:B,Totalll!E:E)/Table1[[#This Row],[Portfolio]],0)</f>
        <v>3.2689982590507591E-3</v>
      </c>
      <c r="AB57" s="2">
        <f>IFERROR(AA57/SUBTOTAL(4,Table1[PKID])*AB$4,0)</f>
        <v>-4.4703261511382063E-2</v>
      </c>
      <c r="AC57" s="25">
        <f t="shared" si="3"/>
        <v>4.9049533282656341</v>
      </c>
    </row>
    <row r="58" spans="4:29" x14ac:dyDescent="0.25">
      <c r="D58" s="12" t="s">
        <v>236</v>
      </c>
      <c r="E58" s="12">
        <v>1792467</v>
      </c>
      <c r="F58" s="12" t="s">
        <v>60</v>
      </c>
      <c r="G58" s="12" t="s">
        <v>21</v>
      </c>
      <c r="H58" s="12" t="s">
        <v>43</v>
      </c>
      <c r="I58" s="1">
        <f>SUMIFS('Total data'!D:D,'Total data'!B:B,Totalll!E:E)</f>
        <v>241</v>
      </c>
      <c r="J58" s="2">
        <f>I58/SUBTOTAL(4,Table1[Number of loans])*J$4</f>
        <v>0</v>
      </c>
      <c r="K58" s="5">
        <f>SUMIFS('Total data'!E:E,'Total data'!B:B,Totalll!E:E)</f>
        <v>1744500</v>
      </c>
      <c r="L58" s="2">
        <f>K58/SUBTOTAL(4,Table1[Amount of loans])*L$4</f>
        <v>0</v>
      </c>
      <c r="M58" s="3">
        <f t="shared" si="0"/>
        <v>20.083333333333332</v>
      </c>
      <c r="N58" s="2">
        <f>M58/SUBTOTAL(4,Table1[Av. Number])*N$4</f>
        <v>1.3463687150837989</v>
      </c>
      <c r="O58" s="4">
        <f t="shared" si="1"/>
        <v>145375</v>
      </c>
      <c r="P58" s="2">
        <f>O58/SUBTOTAL(4,Table1[Av. Amount])*P$4</f>
        <v>1.6081799465322804</v>
      </c>
      <c r="Q58" s="5">
        <f>SUMIFS('Total data'!F:F,'Total data'!B:B,Totalll!E:E,'Total data'!A:A,"Dekabr")</f>
        <v>1475036</v>
      </c>
      <c r="R58" s="2">
        <f>Q58/SUBTOTAL(4,Table1[Portfolio])*R$4</f>
        <v>0.72336798662567248</v>
      </c>
      <c r="S58" s="9">
        <f>SUMIFS('Total data'!G:G,'Total data'!A:A,"Dekabr",'Total data'!B:B,Totalll!E:E)-SUMIFS('Total data'!G:G,'Total data'!A:A,"Sabit",'Total data'!B:B,Totalll!E:E)</f>
        <v>22</v>
      </c>
      <c r="T58" s="2">
        <f>(S58-SUBTOTAL(5,Table1[Customer increase]))/(SUBTOTAL(4,Table1[Customer increase])-SUBTOTAL(5,Table1[Customer increase]))*T$4</f>
        <v>0.25531914893617019</v>
      </c>
      <c r="U58" s="4">
        <f>Table1[[#This Row],[Portfolio]]-SUMIFS('Total data'!H:H,'Total data'!A:A,"Sabit",'Total data'!B:B,Totalll!E:E)</f>
        <v>472771.85000000009</v>
      </c>
      <c r="V58" s="2">
        <f>(U58-SUBTOTAL(4,Table1[Portfel increase]))/(SUBTOTAL(4,Table1[Portfel increase])-SUBTOTAL(5,Table1[Portfel increase]))*V$4</f>
        <v>0</v>
      </c>
      <c r="W58" s="4">
        <f t="shared" si="2"/>
        <v>39397.654166666674</v>
      </c>
      <c r="X58" s="2">
        <f>(W58-SUBTOTAL(5,Table1[Av. Portfolio increase]))/(SUBTOTAL(4,Table1[Av. Portfolio increase])-SUBTOTAL(5,Table1[Av. Portfolio increase]))*X$4</f>
        <v>0.94476526496745927</v>
      </c>
      <c r="Y58" s="6">
        <f>SUMIFS('Total data'!I:I,'Total data'!B:B,Totalll!E:E)/SUMIFS('Total data'!F:F,'Total data'!B:B,Totalll!E:E)</f>
        <v>7.8984058247593802E-5</v>
      </c>
      <c r="Z58" s="2">
        <f>IFERROR(Y58/SUBTOTAL(4,Table1[PAR])*Z$4,0)</f>
        <v>-2.0449678182064019E-3</v>
      </c>
      <c r="AA58" s="6">
        <f>IFERROR(SUMIFS('Data PKİD'!L:L,'Data PKİD'!B:B,Totalll!E:E)/Table1[[#This Row],[Portfolio]],0)</f>
        <v>0</v>
      </c>
      <c r="AB58" s="2">
        <f>IFERROR(AA58/SUBTOTAL(4,Table1[PKID])*AB$4,0)</f>
        <v>0</v>
      </c>
      <c r="AC58" s="25">
        <f t="shared" si="3"/>
        <v>4.875956094327174</v>
      </c>
    </row>
    <row r="59" spans="4:29" x14ac:dyDescent="0.25">
      <c r="D59" s="12" t="s">
        <v>236</v>
      </c>
      <c r="E59" s="12">
        <v>1583861</v>
      </c>
      <c r="F59" s="12" t="s">
        <v>166</v>
      </c>
      <c r="G59" s="12" t="s">
        <v>368</v>
      </c>
      <c r="H59" s="12" t="s">
        <v>48</v>
      </c>
      <c r="I59" s="1">
        <f>SUMIFS('Total data'!D:D,'Total data'!B:B,Totalll!E:E)</f>
        <v>179</v>
      </c>
      <c r="J59" s="2">
        <f>I59/SUBTOTAL(4,Table1[Number of loans])*J$4</f>
        <v>0</v>
      </c>
      <c r="K59" s="5">
        <f>SUMIFS('Total data'!E:E,'Total data'!B:B,Totalll!E:E)</f>
        <v>1935900</v>
      </c>
      <c r="L59" s="2">
        <f>K59/SUBTOTAL(4,Table1[Amount of loans])*L$4</f>
        <v>0</v>
      </c>
      <c r="M59" s="3">
        <f t="shared" si="0"/>
        <v>14.916666666666666</v>
      </c>
      <c r="N59" s="2">
        <f>M59/SUBTOTAL(4,Table1[Av. Number])*N$4</f>
        <v>1</v>
      </c>
      <c r="O59" s="4">
        <f t="shared" si="1"/>
        <v>161325</v>
      </c>
      <c r="P59" s="2">
        <f>O59/SUBTOTAL(4,Table1[Av. Amount])*P$4</f>
        <v>1.7846234213194849</v>
      </c>
      <c r="Q59" s="5">
        <f>SUMIFS('Total data'!F:F,'Total data'!B:B,Totalll!E:E,'Total data'!A:A,"Dekabr")</f>
        <v>1896556.09</v>
      </c>
      <c r="R59" s="2">
        <f>Q59/SUBTOTAL(4,Table1[Portfolio])*R$4</f>
        <v>0.93008439139516452</v>
      </c>
      <c r="S59" s="9">
        <f>SUMIFS('Total data'!G:G,'Total data'!A:A,"Dekabr",'Total data'!B:B,Totalll!E:E)-SUMIFS('Total data'!G:G,'Total data'!A:A,"Sabit",'Total data'!B:B,Totalll!E:E)</f>
        <v>25</v>
      </c>
      <c r="T59" s="2">
        <f>(S59-SUBTOTAL(5,Table1[Customer increase]))/(SUBTOTAL(4,Table1[Customer increase])-SUBTOTAL(5,Table1[Customer increase]))*T$4</f>
        <v>0.27127659574468083</v>
      </c>
      <c r="U59" s="4">
        <f>Table1[[#This Row],[Portfolio]]-SUMIFS('Total data'!H:H,'Total data'!A:A,"Sabit",'Total data'!B:B,Totalll!E:E)</f>
        <v>557753.8899999999</v>
      </c>
      <c r="V59" s="2">
        <f>(U59-SUBTOTAL(4,Table1[Portfel increase]))/(SUBTOTAL(4,Table1[Portfel increase])-SUBTOTAL(5,Table1[Portfel increase]))*V$4</f>
        <v>0</v>
      </c>
      <c r="W59" s="4">
        <f t="shared" si="2"/>
        <v>46479.490833333322</v>
      </c>
      <c r="X59" s="2">
        <f>(W59-SUBTOTAL(5,Table1[Av. Portfolio increase]))/(SUBTOTAL(4,Table1[Av. Portfolio increase])-SUBTOTAL(5,Table1[Av. Portfolio increase]))*X$4</f>
        <v>1.0860866459201466</v>
      </c>
      <c r="Y59" s="6">
        <f>SUMIFS('Total data'!I:I,'Total data'!B:B,Totalll!E:E)/SUMIFS('Total data'!F:F,'Total data'!B:B,Totalll!E:E)</f>
        <v>9.3160044968943444E-6</v>
      </c>
      <c r="Z59" s="2">
        <f>IFERROR(Y59/SUBTOTAL(4,Table1[PAR])*Z$4,0)</f>
        <v>-2.4119967767034087E-4</v>
      </c>
      <c r="AA59" s="6">
        <f>IFERROR(SUMIFS('Data PKİD'!L:L,'Data PKİD'!B:B,Totalll!E:E)/Table1[[#This Row],[Portfolio]],0)</f>
        <v>1.883680118313822E-2</v>
      </c>
      <c r="AB59" s="2">
        <f>IFERROR(AA59/SUBTOTAL(4,Table1[PKID])*AB$4,0)</f>
        <v>-0.25759158696286838</v>
      </c>
      <c r="AC59" s="25">
        <f t="shared" si="3"/>
        <v>4.8142382677389373</v>
      </c>
    </row>
    <row r="60" spans="4:29" x14ac:dyDescent="0.25">
      <c r="D60" s="12" t="s">
        <v>236</v>
      </c>
      <c r="E60" s="12">
        <v>1190250</v>
      </c>
      <c r="F60" s="12" t="s">
        <v>170</v>
      </c>
      <c r="G60" s="12" t="s">
        <v>13</v>
      </c>
      <c r="H60" s="12" t="s">
        <v>48</v>
      </c>
      <c r="I60" s="1">
        <f>SUMIFS('Total data'!D:D,'Total data'!B:B,Totalll!E:E)</f>
        <v>252</v>
      </c>
      <c r="J60" s="2">
        <f>I60/SUBTOTAL(4,Table1[Number of loans])*J$4</f>
        <v>0</v>
      </c>
      <c r="K60" s="5">
        <f>SUMIFS('Total data'!E:E,'Total data'!B:B,Totalll!E:E)</f>
        <v>1882750</v>
      </c>
      <c r="L60" s="2">
        <f>K60/SUBTOTAL(4,Table1[Amount of loans])*L$4</f>
        <v>0</v>
      </c>
      <c r="M60" s="3">
        <f t="shared" si="0"/>
        <v>21</v>
      </c>
      <c r="N60" s="2">
        <f>M60/SUBTOTAL(4,Table1[Av. Number])*N$4</f>
        <v>1.4078212290502794</v>
      </c>
      <c r="O60" s="4">
        <f t="shared" si="1"/>
        <v>156895.83333333334</v>
      </c>
      <c r="P60" s="2">
        <f>O60/SUBTOTAL(4,Table1[Av. Amount])*P$4</f>
        <v>1.7356267092769566</v>
      </c>
      <c r="Q60" s="5">
        <f>SUMIFS('Total data'!F:F,'Total data'!B:B,Totalll!E:E,'Total data'!A:A,"Dekabr")</f>
        <v>2008447.97</v>
      </c>
      <c r="R60" s="2">
        <f>Q60/SUBTOTAL(4,Table1[Portfolio])*R$4</f>
        <v>0.98495695311932652</v>
      </c>
      <c r="S60" s="9">
        <f>SUMIFS('Total data'!G:G,'Total data'!A:A,"Dekabr",'Total data'!B:B,Totalll!E:E)-SUMIFS('Total data'!G:G,'Total data'!A:A,"Sabit",'Total data'!B:B,Totalll!E:E)</f>
        <v>-3</v>
      </c>
      <c r="T60" s="2">
        <f>(S60-SUBTOTAL(5,Table1[Customer increase]))/(SUBTOTAL(4,Table1[Customer increase])-SUBTOTAL(5,Table1[Customer increase]))*T$4</f>
        <v>0.12234042553191489</v>
      </c>
      <c r="U60" s="4">
        <f>Table1[[#This Row],[Portfolio]]-SUMIFS('Total data'!H:H,'Total data'!A:A,"Sabit",'Total data'!B:B,Totalll!E:E)</f>
        <v>256883.82999999914</v>
      </c>
      <c r="V60" s="2">
        <f>(U60-SUBTOTAL(4,Table1[Portfel increase]))/(SUBTOTAL(4,Table1[Portfel increase])-SUBTOTAL(5,Table1[Portfel increase]))*V$4</f>
        <v>0</v>
      </c>
      <c r="W60" s="4">
        <f t="shared" si="2"/>
        <v>21406.985833333263</v>
      </c>
      <c r="X60" s="2">
        <f>(W60-SUBTOTAL(5,Table1[Av. Portfolio increase]))/(SUBTOTAL(4,Table1[Av. Portfolio increase])-SUBTOTAL(5,Table1[Av. Portfolio increase]))*X$4</f>
        <v>0.58575301817341208</v>
      </c>
      <c r="Y60" s="6">
        <f>SUMIFS('Total data'!I:I,'Total data'!B:B,Totalll!E:E)/SUMIFS('Total data'!F:F,'Total data'!B:B,Totalll!E:E)</f>
        <v>8.7872062833749655E-4</v>
      </c>
      <c r="Z60" s="2">
        <f>IFERROR(Y60/SUBTOTAL(4,Table1[PAR])*Z$4,0)</f>
        <v>-2.2750861958894492E-2</v>
      </c>
      <c r="AA60" s="6">
        <f>IFERROR(SUMIFS('Data PKİD'!L:L,'Data PKİD'!B:B,Totalll!E:E)/Table1[[#This Row],[Portfolio]],0)</f>
        <v>0</v>
      </c>
      <c r="AB60" s="2">
        <f>IFERROR(AA60/SUBTOTAL(4,Table1[PKID])*AB$4,0)</f>
        <v>0</v>
      </c>
      <c r="AC60" s="25">
        <f t="shared" si="3"/>
        <v>4.8137474731929943</v>
      </c>
    </row>
    <row r="61" spans="4:29" x14ac:dyDescent="0.25">
      <c r="D61" s="12" t="s">
        <v>236</v>
      </c>
      <c r="E61" s="12">
        <v>1438957</v>
      </c>
      <c r="F61" s="12" t="s">
        <v>275</v>
      </c>
      <c r="G61" s="12" t="s">
        <v>14</v>
      </c>
      <c r="H61" s="12" t="s">
        <v>44</v>
      </c>
      <c r="I61" s="1">
        <f>SUMIFS('Total data'!D:D,'Total data'!B:B,Totalll!E:E)</f>
        <v>201</v>
      </c>
      <c r="J61" s="2">
        <f>I61/SUBTOTAL(4,Table1[Number of loans])*J$4</f>
        <v>0</v>
      </c>
      <c r="K61" s="5">
        <f>SUMIFS('Total data'!E:E,'Total data'!B:B,Totalll!E:E)</f>
        <v>1369300</v>
      </c>
      <c r="L61" s="2">
        <f>K61/SUBTOTAL(4,Table1[Amount of loans])*L$4</f>
        <v>0</v>
      </c>
      <c r="M61" s="3">
        <f t="shared" si="0"/>
        <v>16.75</v>
      </c>
      <c r="N61" s="2">
        <f>M61/SUBTOTAL(4,Table1[Av. Number])*N$4</f>
        <v>1.1229050279329609</v>
      </c>
      <c r="O61" s="4">
        <f t="shared" si="1"/>
        <v>114108.33333333333</v>
      </c>
      <c r="P61" s="2">
        <f>O61/SUBTOTAL(4,Table1[Av. Amount])*P$4</f>
        <v>1.2622991119441969</v>
      </c>
      <c r="Q61" s="5">
        <f>SUMIFS('Total data'!F:F,'Total data'!B:B,Totalll!E:E,'Total data'!A:A,"Dekabr")</f>
        <v>1284107.17</v>
      </c>
      <c r="R61" s="2">
        <f>Q61/SUBTOTAL(4,Table1[Portfolio])*R$4</f>
        <v>0.62973515098918953</v>
      </c>
      <c r="S61" s="9">
        <f>SUMIFS('Total data'!G:G,'Total data'!A:A,"Dekabr",'Total data'!B:B,Totalll!E:E)-SUMIFS('Total data'!G:G,'Total data'!A:A,"Sabit",'Total data'!B:B,Totalll!E:E)</f>
        <v>87</v>
      </c>
      <c r="T61" s="2">
        <f>(S61-SUBTOTAL(5,Table1[Customer increase]))/(SUBTOTAL(4,Table1[Customer increase])-SUBTOTAL(5,Table1[Customer increase]))*T$4</f>
        <v>0.60106382978723405</v>
      </c>
      <c r="U61" s="4">
        <f>Table1[[#This Row],[Portfolio]]-SUMIFS('Total data'!H:H,'Total data'!A:A,"Sabit",'Total data'!B:B,Totalll!E:E)</f>
        <v>608385.89999999967</v>
      </c>
      <c r="V61" s="2">
        <f>(U61-SUBTOTAL(4,Table1[Portfel increase]))/(SUBTOTAL(4,Table1[Portfel increase])-SUBTOTAL(5,Table1[Portfel increase]))*V$4</f>
        <v>0</v>
      </c>
      <c r="W61" s="4">
        <f t="shared" si="2"/>
        <v>50698.824999999975</v>
      </c>
      <c r="X61" s="2">
        <f>(W61-SUBTOTAL(5,Table1[Av. Portfolio increase]))/(SUBTOTAL(4,Table1[Av. Portfolio increase])-SUBTOTAL(5,Table1[Av. Portfolio increase]))*X$4</f>
        <v>1.1702854433791188</v>
      </c>
      <c r="Y61" s="6">
        <f>SUMIFS('Total data'!I:I,'Total data'!B:B,Totalll!E:E)/SUMIFS('Total data'!F:F,'Total data'!B:B,Totalll!E:E)</f>
        <v>0</v>
      </c>
      <c r="Z61" s="2">
        <f>IFERROR(Y61/SUBTOTAL(4,Table1[PAR])*Z$4,0)</f>
        <v>0</v>
      </c>
      <c r="AA61" s="6">
        <f>IFERROR(SUMIFS('Data PKİD'!L:L,'Data PKİD'!B:B,Totalll!E:E)/Table1[[#This Row],[Portfolio]],0)</f>
        <v>0</v>
      </c>
      <c r="AB61" s="2">
        <f>IFERROR(AA61/SUBTOTAL(4,Table1[PKID])*AB$4,0)</f>
        <v>0</v>
      </c>
      <c r="AC61" s="25">
        <f t="shared" si="3"/>
        <v>4.7862885640327004</v>
      </c>
    </row>
    <row r="62" spans="4:29" x14ac:dyDescent="0.25">
      <c r="D62" s="12" t="s">
        <v>236</v>
      </c>
      <c r="E62" s="12">
        <v>1554870</v>
      </c>
      <c r="F62" s="12" t="s">
        <v>100</v>
      </c>
      <c r="G62" s="12" t="s">
        <v>352</v>
      </c>
      <c r="H62" s="12" t="s">
        <v>48</v>
      </c>
      <c r="I62" s="1">
        <f>SUMIFS('Total data'!D:D,'Total data'!B:B,Totalll!E:E)</f>
        <v>248</v>
      </c>
      <c r="J62" s="2">
        <f>I62/SUBTOTAL(4,Table1[Number of loans])*J$4</f>
        <v>0</v>
      </c>
      <c r="K62" s="5">
        <f>SUMIFS('Total data'!E:E,'Total data'!B:B,Totalll!E:E)</f>
        <v>2100800</v>
      </c>
      <c r="L62" s="2">
        <f>K62/SUBTOTAL(4,Table1[Amount of loans])*L$4</f>
        <v>0</v>
      </c>
      <c r="M62" s="3">
        <f t="shared" si="0"/>
        <v>20.666666666666668</v>
      </c>
      <c r="N62" s="2">
        <f>M62/SUBTOTAL(4,Table1[Av. Number])*N$4</f>
        <v>1.3854748603351956</v>
      </c>
      <c r="O62" s="4">
        <f t="shared" si="1"/>
        <v>175066.66666666666</v>
      </c>
      <c r="P62" s="2">
        <f>O62/SUBTOTAL(4,Table1[Av. Amount])*P$4</f>
        <v>1.9366376793780535</v>
      </c>
      <c r="Q62" s="5">
        <f>SUMIFS('Total data'!F:F,'Total data'!B:B,Totalll!E:E,'Total data'!A:A,"Dekabr")</f>
        <v>2131606.35</v>
      </c>
      <c r="R62" s="2">
        <f>Q62/SUBTOTAL(4,Table1[Portfolio])*R$4</f>
        <v>1.0453546853622546</v>
      </c>
      <c r="S62" s="9">
        <f>SUMIFS('Total data'!G:G,'Total data'!A:A,"Dekabr",'Total data'!B:B,Totalll!E:E)-SUMIFS('Total data'!G:G,'Total data'!A:A,"Sabit",'Total data'!B:B,Totalll!E:E)</f>
        <v>5</v>
      </c>
      <c r="T62" s="2">
        <f>(S62-SUBTOTAL(5,Table1[Customer increase]))/(SUBTOTAL(4,Table1[Customer increase])-SUBTOTAL(5,Table1[Customer increase]))*T$4</f>
        <v>0.16489361702127658</v>
      </c>
      <c r="U62" s="4">
        <f>Table1[[#This Row],[Portfolio]]-SUMIFS('Total data'!H:H,'Total data'!A:A,"Sabit",'Total data'!B:B,Totalll!E:E)</f>
        <v>447744.87999999942</v>
      </c>
      <c r="V62" s="2">
        <f>(U62-SUBTOTAL(4,Table1[Portfel increase]))/(SUBTOTAL(4,Table1[Portfel increase])-SUBTOTAL(5,Table1[Portfel increase]))*V$4</f>
        <v>0</v>
      </c>
      <c r="W62" s="4">
        <f t="shared" si="2"/>
        <v>37312.073333333283</v>
      </c>
      <c r="X62" s="2">
        <f>(W62-SUBTOTAL(5,Table1[Av. Portfolio increase]))/(SUBTOTAL(4,Table1[Av. Portfolio increase])-SUBTOTAL(5,Table1[Av. Portfolio increase]))*X$4</f>
        <v>0.90314651868340223</v>
      </c>
      <c r="Y62" s="6">
        <f>SUMIFS('Total data'!I:I,'Total data'!B:B,Totalll!E:E)/SUMIFS('Total data'!F:F,'Total data'!B:B,Totalll!E:E)</f>
        <v>6.828683604137414E-3</v>
      </c>
      <c r="Z62" s="2">
        <f>IFERROR(Y62/SUBTOTAL(4,Table1[PAR])*Z$4,0)</f>
        <v>-0.17680071803097219</v>
      </c>
      <c r="AA62" s="6">
        <f>IFERROR(SUMIFS('Data PKİD'!L:L,'Data PKİD'!B:B,Totalll!E:E)/Table1[[#This Row],[Portfolio]],0)</f>
        <v>3.6563308229964689E-2</v>
      </c>
      <c r="AB62" s="2">
        <f>IFERROR(AA62/SUBTOTAL(4,Table1[PKID])*AB$4,0)</f>
        <v>-0.5</v>
      </c>
      <c r="AC62" s="25">
        <f t="shared" si="3"/>
        <v>4.7587066427492104</v>
      </c>
    </row>
    <row r="63" spans="4:29" x14ac:dyDescent="0.25">
      <c r="D63" s="12" t="s">
        <v>252</v>
      </c>
      <c r="E63" s="12">
        <v>1604501</v>
      </c>
      <c r="F63" s="12" t="s">
        <v>449</v>
      </c>
      <c r="G63" s="12" t="s">
        <v>18</v>
      </c>
      <c r="H63" s="12" t="s">
        <v>43</v>
      </c>
      <c r="I63" s="1">
        <f>SUMIFS('Total data'!D:D,'Total data'!B:B,Totalll!E:E)</f>
        <v>100</v>
      </c>
      <c r="J63" s="2">
        <f>I63/SUBTOTAL(4,Table1[Number of loans])*J$4</f>
        <v>0</v>
      </c>
      <c r="K63" s="5">
        <f>SUMIFS('Total data'!E:E,'Total data'!B:B,Totalll!E:E)</f>
        <v>1587700</v>
      </c>
      <c r="L63" s="2">
        <f>K63/SUBTOTAL(4,Table1[Amount of loans])*L$4</f>
        <v>0</v>
      </c>
      <c r="M63" s="3">
        <f t="shared" si="0"/>
        <v>8.3333333333333339</v>
      </c>
      <c r="N63" s="2">
        <f>M63/SUBTOTAL(4,Table1[Av. Number])*N$4</f>
        <v>0.55865921787709505</v>
      </c>
      <c r="O63" s="4">
        <f t="shared" si="1"/>
        <v>132308.33333333334</v>
      </c>
      <c r="P63" s="2">
        <f>O63/SUBTOTAL(4,Table1[Av. Amount])*P$4</f>
        <v>1.4636327320775588</v>
      </c>
      <c r="Q63" s="5">
        <f>SUMIFS('Total data'!F:F,'Total data'!B:B,Totalll!E:E,'Total data'!A:A,"Dekabr")</f>
        <v>1104421.18</v>
      </c>
      <c r="R63" s="2">
        <f>Q63/SUBTOTAL(4,Table1[Portfolio])*R$4</f>
        <v>0.54161588284174034</v>
      </c>
      <c r="S63" s="9">
        <f>SUMIFS('Total data'!G:G,'Total data'!A:A,"Dekabr",'Total data'!B:B,Totalll!E:E)-SUMIFS('Total data'!G:G,'Total data'!A:A,"Sabit",'Total data'!B:B,Totalll!E:E)</f>
        <v>19</v>
      </c>
      <c r="T63" s="2">
        <f>(S63-SUBTOTAL(5,Table1[Customer increase]))/(SUBTOTAL(4,Table1[Customer increase])-SUBTOTAL(5,Table1[Customer increase]))*T$4</f>
        <v>0.23936170212765959</v>
      </c>
      <c r="U63" s="4">
        <f>Table1[[#This Row],[Portfolio]]-SUMIFS('Total data'!H:H,'Total data'!A:A,"Sabit",'Total data'!B:B,Totalll!E:E)</f>
        <v>1067999.5999999999</v>
      </c>
      <c r="V63" s="2">
        <f>(U63-SUBTOTAL(4,Table1[Portfel increase]))/(SUBTOTAL(4,Table1[Portfel increase])-SUBTOTAL(5,Table1[Portfel increase]))*V$4</f>
        <v>0</v>
      </c>
      <c r="W63" s="4">
        <f t="shared" si="2"/>
        <v>88999.96666666666</v>
      </c>
      <c r="X63" s="2">
        <f>(W63-SUBTOTAL(5,Table1[Av. Portfolio increase]))/(SUBTOTAL(4,Table1[Av. Portfolio increase])-SUBTOTAL(5,Table1[Av. Portfolio increase]))*X$4</f>
        <v>1.9346027366421934</v>
      </c>
      <c r="Y63" s="6">
        <f>SUMIFS('Total data'!I:I,'Total data'!B:B,Totalll!E:E)/SUMIFS('Total data'!F:F,'Total data'!B:B,Totalll!E:E)</f>
        <v>3.4823111363376002E-4</v>
      </c>
      <c r="Z63" s="2">
        <f>IFERROR(Y63/SUBTOTAL(4,Table1[PAR])*Z$4,0)</f>
        <v>-9.0160145791307201E-3</v>
      </c>
      <c r="AA63" s="6">
        <f>IFERROR(SUMIFS('Data PKİD'!L:L,'Data PKİD'!B:B,Totalll!E:E)/Table1[[#This Row],[Portfolio]],0)</f>
        <v>0</v>
      </c>
      <c r="AB63" s="2">
        <f>IFERROR(AA63/SUBTOTAL(4,Table1[PKID])*AB$4,0)</f>
        <v>0</v>
      </c>
      <c r="AC63" s="25">
        <f t="shared" si="3"/>
        <v>4.7288562569871164</v>
      </c>
    </row>
    <row r="64" spans="4:29" x14ac:dyDescent="0.25">
      <c r="D64" s="12" t="s">
        <v>236</v>
      </c>
      <c r="E64" s="12">
        <v>1761419</v>
      </c>
      <c r="F64" s="12" t="s">
        <v>157</v>
      </c>
      <c r="G64" s="12" t="s">
        <v>12</v>
      </c>
      <c r="H64" s="12" t="s">
        <v>43</v>
      </c>
      <c r="I64" s="1">
        <f>SUMIFS('Total data'!D:D,'Total data'!B:B,Totalll!E:E)</f>
        <v>250</v>
      </c>
      <c r="J64" s="2">
        <f>I64/SUBTOTAL(4,Table1[Number of loans])*J$4</f>
        <v>0</v>
      </c>
      <c r="K64" s="5">
        <f>SUMIFS('Total data'!E:E,'Total data'!B:B,Totalll!E:E)</f>
        <v>1654600</v>
      </c>
      <c r="L64" s="2">
        <f>K64/SUBTOTAL(4,Table1[Amount of loans])*L$4</f>
        <v>0</v>
      </c>
      <c r="M64" s="3">
        <f t="shared" si="0"/>
        <v>20.833333333333332</v>
      </c>
      <c r="N64" s="2">
        <f>M64/SUBTOTAL(4,Table1[Av. Number])*N$4</f>
        <v>1.3966480446927374</v>
      </c>
      <c r="O64" s="4">
        <f t="shared" si="1"/>
        <v>137883.33333333334</v>
      </c>
      <c r="P64" s="2">
        <f>O64/SUBTOTAL(4,Table1[Av. Amount])*P$4</f>
        <v>1.5253049811019268</v>
      </c>
      <c r="Q64" s="5">
        <f>SUMIFS('Total data'!F:F,'Total data'!B:B,Totalll!E:E,'Total data'!A:A,"Dekabr")</f>
        <v>1291107.92</v>
      </c>
      <c r="R64" s="2">
        <f>Q64/SUBTOTAL(4,Table1[Portfolio])*R$4</f>
        <v>0.63316836782753771</v>
      </c>
      <c r="S64" s="9">
        <f>SUMIFS('Total data'!G:G,'Total data'!A:A,"Dekabr",'Total data'!B:B,Totalll!E:E)-SUMIFS('Total data'!G:G,'Total data'!A:A,"Sabit",'Total data'!B:B,Totalll!E:E)</f>
        <v>33</v>
      </c>
      <c r="T64" s="2">
        <f>(S64-SUBTOTAL(5,Table1[Customer increase]))/(SUBTOTAL(4,Table1[Customer increase])-SUBTOTAL(5,Table1[Customer increase]))*T$4</f>
        <v>0.31382978723404253</v>
      </c>
      <c r="U64" s="4">
        <f>Table1[[#This Row],[Portfolio]]-SUMIFS('Total data'!H:H,'Total data'!A:A,"Sabit",'Total data'!B:B,Totalll!E:E)</f>
        <v>411357.28000000014</v>
      </c>
      <c r="V64" s="2">
        <f>(U64-SUBTOTAL(4,Table1[Portfel increase]))/(SUBTOTAL(4,Table1[Portfel increase])-SUBTOTAL(5,Table1[Portfel increase]))*V$4</f>
        <v>0</v>
      </c>
      <c r="W64" s="4">
        <f t="shared" si="2"/>
        <v>34279.773333333345</v>
      </c>
      <c r="X64" s="2">
        <f>(W64-SUBTOTAL(5,Table1[Av. Portfolio increase]))/(SUBTOTAL(4,Table1[Av. Portfolio increase])-SUBTOTAL(5,Table1[Av. Portfolio increase]))*X$4</f>
        <v>0.8426355462290589</v>
      </c>
      <c r="Y64" s="6">
        <f>SUMIFS('Total data'!I:I,'Total data'!B:B,Totalll!E:E)/SUMIFS('Total data'!F:F,'Total data'!B:B,Totalll!E:E)</f>
        <v>0</v>
      </c>
      <c r="Z64" s="2">
        <f>IFERROR(Y64/SUBTOTAL(4,Table1[PAR])*Z$4,0)</f>
        <v>0</v>
      </c>
      <c r="AA64" s="6">
        <f>IFERROR(SUMIFS('Data PKİD'!L:L,'Data PKİD'!B:B,Totalll!E:E)/Table1[[#This Row],[Portfolio]],0)</f>
        <v>0</v>
      </c>
      <c r="AB64" s="2">
        <f>IFERROR(AA64/SUBTOTAL(4,Table1[PKID])*AB$4,0)</f>
        <v>0</v>
      </c>
      <c r="AC64" s="25">
        <f t="shared" si="3"/>
        <v>4.7115867270853036</v>
      </c>
    </row>
    <row r="65" spans="4:29" x14ac:dyDescent="0.25">
      <c r="D65" s="12" t="s">
        <v>236</v>
      </c>
      <c r="E65" s="12">
        <v>1291343</v>
      </c>
      <c r="F65" s="12" t="s">
        <v>285</v>
      </c>
      <c r="G65" s="12" t="s">
        <v>13</v>
      </c>
      <c r="H65" s="12" t="s">
        <v>44</v>
      </c>
      <c r="I65" s="1">
        <f>SUMIFS('Total data'!D:D,'Total data'!B:B,Totalll!E:E)</f>
        <v>142</v>
      </c>
      <c r="J65" s="2">
        <f>I65/SUBTOTAL(4,Table1[Number of loans])*J$4</f>
        <v>0</v>
      </c>
      <c r="K65" s="5">
        <f>SUMIFS('Total data'!E:E,'Total data'!B:B,Totalll!E:E)</f>
        <v>1508300</v>
      </c>
      <c r="L65" s="2">
        <f>K65/SUBTOTAL(4,Table1[Amount of loans])*L$4</f>
        <v>0</v>
      </c>
      <c r="M65" s="3">
        <f t="shared" si="0"/>
        <v>11.833333333333334</v>
      </c>
      <c r="N65" s="2">
        <f>M65/SUBTOTAL(4,Table1[Av. Number])*N$4</f>
        <v>0.79329608938547491</v>
      </c>
      <c r="O65" s="4">
        <f t="shared" si="1"/>
        <v>125691.66666666667</v>
      </c>
      <c r="P65" s="2">
        <f>O65/SUBTOTAL(4,Table1[Av. Amount])*P$4</f>
        <v>1.3904372676151553</v>
      </c>
      <c r="Q65" s="5">
        <f>SUMIFS('Total data'!F:F,'Total data'!B:B,Totalll!E:E,'Total data'!A:A,"Dekabr")</f>
        <v>1469571.53</v>
      </c>
      <c r="R65" s="2">
        <f>Q65/SUBTOTAL(4,Table1[Portfolio])*R$4</f>
        <v>0.7206881722605476</v>
      </c>
      <c r="S65" s="9">
        <f>SUMIFS('Total data'!G:G,'Total data'!A:A,"Dekabr",'Total data'!B:B,Totalll!E:E)-SUMIFS('Total data'!G:G,'Total data'!A:A,"Sabit",'Total data'!B:B,Totalll!E:E)</f>
        <v>51</v>
      </c>
      <c r="T65" s="2">
        <f>(S65-SUBTOTAL(5,Table1[Customer increase]))/(SUBTOTAL(4,Table1[Customer increase])-SUBTOTAL(5,Table1[Customer increase]))*T$4</f>
        <v>0.40957446808510639</v>
      </c>
      <c r="U65" s="4">
        <f>Table1[[#This Row],[Portfolio]]-SUMIFS('Total data'!H:H,'Total data'!A:A,"Sabit",'Total data'!B:B,Totalll!E:E)</f>
        <v>744603.75000000012</v>
      </c>
      <c r="V65" s="2">
        <f>(U65-SUBTOTAL(4,Table1[Portfel increase]))/(SUBTOTAL(4,Table1[Portfel increase])-SUBTOTAL(5,Table1[Portfel increase]))*V$4</f>
        <v>0</v>
      </c>
      <c r="W65" s="4">
        <f t="shared" si="2"/>
        <v>62050.312500000007</v>
      </c>
      <c r="X65" s="2">
        <f>(W65-SUBTOTAL(5,Table1[Av. Portfolio increase]))/(SUBTOTAL(4,Table1[Av. Portfolio increase])-SUBTOTAL(5,Table1[Av. Portfolio increase]))*X$4</f>
        <v>1.3968097145357785</v>
      </c>
      <c r="Y65" s="6">
        <f>SUMIFS('Total data'!I:I,'Total data'!B:B,Totalll!E:E)/SUMIFS('Total data'!F:F,'Total data'!B:B,Totalll!E:E)</f>
        <v>0</v>
      </c>
      <c r="Z65" s="2">
        <f>IFERROR(Y65/SUBTOTAL(4,Table1[PAR])*Z$4,0)</f>
        <v>0</v>
      </c>
      <c r="AA65" s="6">
        <f>IFERROR(SUMIFS('Data PKİD'!L:L,'Data PKİD'!B:B,Totalll!E:E)/Table1[[#This Row],[Portfolio]],0)</f>
        <v>0</v>
      </c>
      <c r="AB65" s="2">
        <f>IFERROR(AA65/SUBTOTAL(4,Table1[PKID])*AB$4,0)</f>
        <v>0</v>
      </c>
      <c r="AC65" s="25">
        <f t="shared" si="3"/>
        <v>4.7108057118820632</v>
      </c>
    </row>
    <row r="66" spans="4:29" x14ac:dyDescent="0.25">
      <c r="D66" s="12" t="s">
        <v>236</v>
      </c>
      <c r="E66" s="12">
        <v>1561831</v>
      </c>
      <c r="F66" s="12" t="s">
        <v>90</v>
      </c>
      <c r="G66" s="12" t="s">
        <v>351</v>
      </c>
      <c r="H66" s="12" t="s">
        <v>48</v>
      </c>
      <c r="I66" s="1">
        <f>SUMIFS('Total data'!D:D,'Total data'!B:B,Totalll!E:E)</f>
        <v>143</v>
      </c>
      <c r="J66" s="2">
        <f>I66/SUBTOTAL(4,Table1[Number of loans])*J$4</f>
        <v>0</v>
      </c>
      <c r="K66" s="5">
        <f>SUMIFS('Total data'!E:E,'Total data'!B:B,Totalll!E:E)</f>
        <v>1895350</v>
      </c>
      <c r="L66" s="2">
        <f>K66/SUBTOTAL(4,Table1[Amount of loans])*L$4</f>
        <v>0</v>
      </c>
      <c r="M66" s="3">
        <f t="shared" si="0"/>
        <v>11.916666666666666</v>
      </c>
      <c r="N66" s="2">
        <f>M66/SUBTOTAL(4,Table1[Av. Number])*N$4</f>
        <v>0.7988826815642458</v>
      </c>
      <c r="O66" s="4">
        <f t="shared" si="1"/>
        <v>157945.83333333334</v>
      </c>
      <c r="P66" s="2">
        <f>O66/SUBTOTAL(4,Table1[Av. Amount])*P$4</f>
        <v>1.7472421104384965</v>
      </c>
      <c r="Q66" s="5">
        <f>SUMIFS('Total data'!F:F,'Total data'!B:B,Totalll!E:E,'Total data'!A:A,"Dekabr")</f>
        <v>1979424.39</v>
      </c>
      <c r="R66" s="2">
        <f>Q66/SUBTOTAL(4,Table1[Portfolio])*R$4</f>
        <v>0.97072358618504895</v>
      </c>
      <c r="S66" s="9">
        <f>SUMIFS('Total data'!G:G,'Total data'!A:A,"Dekabr",'Total data'!B:B,Totalll!E:E)-SUMIFS('Total data'!G:G,'Total data'!A:A,"Sabit",'Total data'!B:B,Totalll!E:E)</f>
        <v>9</v>
      </c>
      <c r="T66" s="2">
        <f>(S66-SUBTOTAL(5,Table1[Customer increase]))/(SUBTOTAL(4,Table1[Customer increase])-SUBTOTAL(5,Table1[Customer increase]))*T$4</f>
        <v>0.18617021276595744</v>
      </c>
      <c r="U66" s="4">
        <f>Table1[[#This Row],[Portfolio]]-SUMIFS('Total data'!H:H,'Total data'!A:A,"Sabit",'Total data'!B:B,Totalll!E:E)</f>
        <v>520257.34000000008</v>
      </c>
      <c r="V66" s="2">
        <f>(U66-SUBTOTAL(4,Table1[Portfel increase]))/(SUBTOTAL(4,Table1[Portfel increase])-SUBTOTAL(5,Table1[Portfel increase]))*V$4</f>
        <v>0</v>
      </c>
      <c r="W66" s="4">
        <f t="shared" si="2"/>
        <v>43354.778333333343</v>
      </c>
      <c r="X66" s="2">
        <f>(W66-SUBTOTAL(5,Table1[Av. Portfolio increase]))/(SUBTOTAL(4,Table1[Av. Portfolio increase])-SUBTOTAL(5,Table1[Av. Portfolio increase]))*X$4</f>
        <v>1.023731538570859</v>
      </c>
      <c r="Y66" s="6">
        <f>SUMIFS('Total data'!I:I,'Total data'!B:B,Totalll!E:E)/SUMIFS('Total data'!F:F,'Total data'!B:B,Totalll!E:E)</f>
        <v>7.6167581279119976E-4</v>
      </c>
      <c r="Z66" s="2">
        <f>IFERROR(Y66/SUBTOTAL(4,Table1[PAR])*Z$4,0)</f>
        <v>-1.972046713757784E-2</v>
      </c>
      <c r="AA66" s="6">
        <f>IFERROR(SUMIFS('Data PKİD'!L:L,'Data PKİD'!B:B,Totalll!E:E)/Table1[[#This Row],[Portfolio]],0)</f>
        <v>0</v>
      </c>
      <c r="AB66" s="2">
        <f>IFERROR(AA66/SUBTOTAL(4,Table1[PKID])*AB$4,0)</f>
        <v>0</v>
      </c>
      <c r="AC66" s="25">
        <f t="shared" si="3"/>
        <v>4.70702966238703</v>
      </c>
    </row>
    <row r="67" spans="4:29" x14ac:dyDescent="0.25">
      <c r="D67" s="12" t="s">
        <v>236</v>
      </c>
      <c r="E67" s="12">
        <v>1640523</v>
      </c>
      <c r="F67" s="12" t="s">
        <v>34</v>
      </c>
      <c r="G67" s="12" t="s">
        <v>350</v>
      </c>
      <c r="H67" s="12" t="s">
        <v>48</v>
      </c>
      <c r="I67" s="1">
        <f>SUMIFS('Total data'!D:D,'Total data'!B:B,Totalll!E:E)</f>
        <v>222</v>
      </c>
      <c r="J67" s="2">
        <f>I67/SUBTOTAL(4,Table1[Number of loans])*J$4</f>
        <v>0</v>
      </c>
      <c r="K67" s="5">
        <f>SUMIFS('Total data'!E:E,'Total data'!B:B,Totalll!E:E)</f>
        <v>1936700</v>
      </c>
      <c r="L67" s="2">
        <f>K67/SUBTOTAL(4,Table1[Amount of loans])*L$4</f>
        <v>0</v>
      </c>
      <c r="M67" s="3">
        <f t="shared" si="0"/>
        <v>18.5</v>
      </c>
      <c r="N67" s="2">
        <f>M67/SUBTOTAL(4,Table1[Av. Number])*N$4</f>
        <v>1.240223463687151</v>
      </c>
      <c r="O67" s="4">
        <f t="shared" si="1"/>
        <v>161391.66666666666</v>
      </c>
      <c r="P67" s="2">
        <f>O67/SUBTOTAL(4,Table1[Av. Amount])*P$4</f>
        <v>1.7853609071075192</v>
      </c>
      <c r="Q67" s="5">
        <f>SUMIFS('Total data'!F:F,'Total data'!B:B,Totalll!E:E,'Total data'!A:A,"Dekabr")</f>
        <v>1812262.03</v>
      </c>
      <c r="R67" s="2">
        <f>Q67/SUBTOTAL(4,Table1[Portfolio])*R$4</f>
        <v>0.88874599391421905</v>
      </c>
      <c r="S67" s="9">
        <f>SUMIFS('Total data'!G:G,'Total data'!A:A,"Dekabr",'Total data'!B:B,Totalll!E:E)-SUMIFS('Total data'!G:G,'Total data'!A:A,"Sabit",'Total data'!B:B,Totalll!E:E)</f>
        <v>6</v>
      </c>
      <c r="T67" s="2">
        <f>(S67-SUBTOTAL(5,Table1[Customer increase]))/(SUBTOTAL(4,Table1[Customer increase])-SUBTOTAL(5,Table1[Customer increase]))*T$4</f>
        <v>0.1702127659574468</v>
      </c>
      <c r="U67" s="4">
        <f>Table1[[#This Row],[Portfolio]]-SUMIFS('Total data'!H:H,'Total data'!A:A,"Sabit",'Total data'!B:B,Totalll!E:E)</f>
        <v>326099.42999999877</v>
      </c>
      <c r="V67" s="2">
        <f>(U67-SUBTOTAL(4,Table1[Portfel increase]))/(SUBTOTAL(4,Table1[Portfel increase])-SUBTOTAL(5,Table1[Portfel increase]))*V$4</f>
        <v>0</v>
      </c>
      <c r="W67" s="4">
        <f t="shared" si="2"/>
        <v>27174.952499999898</v>
      </c>
      <c r="X67" s="2">
        <f>(W67-SUBTOTAL(5,Table1[Av. Portfolio increase]))/(SUBTOTAL(4,Table1[Av. Portfolio increase])-SUBTOTAL(5,Table1[Av. Portfolio increase]))*X$4</f>
        <v>0.7008555054221155</v>
      </c>
      <c r="Y67" s="6">
        <f>SUMIFS('Total data'!I:I,'Total data'!B:B,Totalll!E:E)/SUMIFS('Total data'!F:F,'Total data'!B:B,Totalll!E:E)</f>
        <v>3.2163104754922667E-3</v>
      </c>
      <c r="Z67" s="2">
        <f>IFERROR(Y67/SUBTOTAL(4,Table1[PAR])*Z$4,0)</f>
        <v>-8.3273151084791039E-2</v>
      </c>
      <c r="AA67" s="6">
        <f>IFERROR(SUMIFS('Data PKİD'!L:L,'Data PKİD'!B:B,Totalll!E:E)/Table1[[#This Row],[Portfolio]],0)</f>
        <v>0</v>
      </c>
      <c r="AB67" s="2">
        <f>IFERROR(AA67/SUBTOTAL(4,Table1[PKID])*AB$4,0)</f>
        <v>0</v>
      </c>
      <c r="AC67" s="25">
        <f t="shared" si="3"/>
        <v>4.70212548500366</v>
      </c>
    </row>
    <row r="68" spans="4:29" x14ac:dyDescent="0.25">
      <c r="D68" s="12" t="s">
        <v>236</v>
      </c>
      <c r="E68" s="12">
        <v>1637187</v>
      </c>
      <c r="F68" s="12" t="s">
        <v>75</v>
      </c>
      <c r="G68" s="12" t="s">
        <v>350</v>
      </c>
      <c r="H68" s="12" t="s">
        <v>48</v>
      </c>
      <c r="I68" s="1">
        <f>SUMIFS('Total data'!D:D,'Total data'!B:B,Totalll!E:E)</f>
        <v>198</v>
      </c>
      <c r="J68" s="2">
        <f>I68/SUBTOTAL(4,Table1[Number of loans])*J$4</f>
        <v>0</v>
      </c>
      <c r="K68" s="5">
        <f>SUMIFS('Total data'!E:E,'Total data'!B:B,Totalll!E:E)</f>
        <v>1917650</v>
      </c>
      <c r="L68" s="2">
        <f>K68/SUBTOTAL(4,Table1[Amount of loans])*L$4</f>
        <v>0</v>
      </c>
      <c r="M68" s="3">
        <f t="shared" si="0"/>
        <v>16.5</v>
      </c>
      <c r="N68" s="2">
        <f>M68/SUBTOTAL(4,Table1[Av. Number])*N$4</f>
        <v>1.1061452513966481</v>
      </c>
      <c r="O68" s="4">
        <f t="shared" si="1"/>
        <v>159804.16666666666</v>
      </c>
      <c r="P68" s="2">
        <f>O68/SUBTOTAL(4,Table1[Av. Amount])*P$4</f>
        <v>1.7677995267799522</v>
      </c>
      <c r="Q68" s="5">
        <f>SUMIFS('Total data'!F:F,'Total data'!B:B,Totalll!E:E,'Total data'!A:A,"Dekabr")</f>
        <v>1881109.86</v>
      </c>
      <c r="R68" s="2">
        <f>Q68/SUBTOTAL(4,Table1[Portfolio])*R$4</f>
        <v>0.92250945200652779</v>
      </c>
      <c r="S68" s="9">
        <f>SUMIFS('Total data'!G:G,'Total data'!A:A,"Dekabr",'Total data'!B:B,Totalll!E:E)-SUMIFS('Total data'!G:G,'Total data'!A:A,"Sabit",'Total data'!B:B,Totalll!E:E)</f>
        <v>4</v>
      </c>
      <c r="T68" s="2">
        <f>(S68-SUBTOTAL(5,Table1[Customer increase]))/(SUBTOTAL(4,Table1[Customer increase])-SUBTOTAL(5,Table1[Customer increase]))*T$4</f>
        <v>0.15957446808510639</v>
      </c>
      <c r="U68" s="4">
        <f>Table1[[#This Row],[Portfolio]]-SUMIFS('Total data'!H:H,'Total data'!A:A,"Sabit",'Total data'!B:B,Totalll!E:E)</f>
        <v>392606.77000000072</v>
      </c>
      <c r="V68" s="2">
        <f>(U68-SUBTOTAL(4,Table1[Portfel increase]))/(SUBTOTAL(4,Table1[Portfel increase])-SUBTOTAL(5,Table1[Portfel increase]))*V$4</f>
        <v>0</v>
      </c>
      <c r="W68" s="4">
        <f t="shared" si="2"/>
        <v>32717.230833333393</v>
      </c>
      <c r="X68" s="2">
        <f>(W68-SUBTOTAL(5,Table1[Av. Portfolio increase]))/(SUBTOTAL(4,Table1[Av. Portfolio increase])-SUBTOTAL(5,Table1[Av. Portfolio increase]))*X$4</f>
        <v>0.81145427584808072</v>
      </c>
      <c r="Y68" s="6">
        <f>SUMIFS('Total data'!I:I,'Total data'!B:B,Totalll!E:E)/SUMIFS('Total data'!F:F,'Total data'!B:B,Totalll!E:E)</f>
        <v>2.5646799117893795E-3</v>
      </c>
      <c r="Z68" s="2">
        <f>IFERROR(Y68/SUBTOTAL(4,Table1[PAR])*Z$4,0)</f>
        <v>-6.6401853740776742E-2</v>
      </c>
      <c r="AA68" s="6">
        <f>IFERROR(SUMIFS('Data PKİD'!L:L,'Data PKİD'!B:B,Totalll!E:E)/Table1[[#This Row],[Portfolio]],0)</f>
        <v>0</v>
      </c>
      <c r="AB68" s="2">
        <f>IFERROR(AA68/SUBTOTAL(4,Table1[PKID])*AB$4,0)</f>
        <v>0</v>
      </c>
      <c r="AC68" s="25">
        <f t="shared" si="3"/>
        <v>4.7010811203755392</v>
      </c>
    </row>
    <row r="69" spans="4:29" x14ac:dyDescent="0.25">
      <c r="D69" s="12" t="s">
        <v>236</v>
      </c>
      <c r="E69" s="12">
        <v>1674012</v>
      </c>
      <c r="F69" s="12" t="s">
        <v>115</v>
      </c>
      <c r="G69" s="12" t="s">
        <v>466</v>
      </c>
      <c r="H69" s="12" t="s">
        <v>48</v>
      </c>
      <c r="I69" s="1">
        <f>SUMIFS('Total data'!D:D,'Total data'!B:B,Totalll!E:E)</f>
        <v>270</v>
      </c>
      <c r="J69" s="2">
        <f>I69/SUBTOTAL(4,Table1[Number of loans])*J$4</f>
        <v>0</v>
      </c>
      <c r="K69" s="5">
        <f>SUMIFS('Total data'!E:E,'Total data'!B:B,Totalll!E:E)</f>
        <v>1804600</v>
      </c>
      <c r="L69" s="2">
        <f>K69/SUBTOTAL(4,Table1[Amount of loans])*L$4</f>
        <v>0</v>
      </c>
      <c r="M69" s="3">
        <f t="shared" si="0"/>
        <v>22.5</v>
      </c>
      <c r="N69" s="2">
        <f>M69/SUBTOTAL(4,Table1[Av. Number])*N$4</f>
        <v>1.5083798882681565</v>
      </c>
      <c r="O69" s="4">
        <f t="shared" si="1"/>
        <v>150383.33333333334</v>
      </c>
      <c r="P69" s="2">
        <f>O69/SUBTOTAL(4,Table1[Av. Amount])*P$4</f>
        <v>1.6635835663583565</v>
      </c>
      <c r="Q69" s="5">
        <f>SUMIFS('Total data'!F:F,'Total data'!B:B,Totalll!E:E,'Total data'!A:A,"Dekabr")</f>
        <v>1608311.27</v>
      </c>
      <c r="R69" s="2">
        <f>Q69/SUBTOTAL(4,Table1[Portfolio])*R$4</f>
        <v>0.78872711259066119</v>
      </c>
      <c r="S69" s="9">
        <f>SUMIFS('Total data'!G:G,'Total data'!A:A,"Dekabr",'Total data'!B:B,Totalll!E:E)-SUMIFS('Total data'!G:G,'Total data'!A:A,"Sabit",'Total data'!B:B,Totalll!E:E)</f>
        <v>11</v>
      </c>
      <c r="T69" s="2">
        <f>(S69-SUBTOTAL(5,Table1[Customer increase]))/(SUBTOTAL(4,Table1[Customer increase])-SUBTOTAL(5,Table1[Customer increase]))*T$4</f>
        <v>0.19680851063829788</v>
      </c>
      <c r="U69" s="4">
        <f>Table1[[#This Row],[Portfolio]]-SUMIFS('Total data'!H:H,'Total data'!A:A,"Sabit",'Total data'!B:B,Totalll!E:E)</f>
        <v>260290.66000000015</v>
      </c>
      <c r="V69" s="2">
        <f>(U69-SUBTOTAL(4,Table1[Portfel increase]))/(SUBTOTAL(4,Table1[Portfel increase])-SUBTOTAL(5,Table1[Portfel increase]))*V$4</f>
        <v>0</v>
      </c>
      <c r="W69" s="4">
        <f t="shared" si="2"/>
        <v>21690.888333333347</v>
      </c>
      <c r="X69" s="2">
        <f>(W69-SUBTOTAL(5,Table1[Av. Portfolio increase]))/(SUBTOTAL(4,Table1[Av. Portfolio increase])-SUBTOTAL(5,Table1[Av. Portfolio increase]))*X$4</f>
        <v>0.59141842606749406</v>
      </c>
      <c r="Y69" s="6">
        <f>SUMIFS('Total data'!I:I,'Total data'!B:B,Totalll!E:E)/SUMIFS('Total data'!F:F,'Total data'!B:B,Totalll!E:E)</f>
        <v>0</v>
      </c>
      <c r="Z69" s="2">
        <f>IFERROR(Y69/SUBTOTAL(4,Table1[PAR])*Z$4,0)</f>
        <v>0</v>
      </c>
      <c r="AA69" s="6">
        <f>IFERROR(SUMIFS('Data PKİD'!L:L,'Data PKİD'!B:B,Totalll!E:E)/Table1[[#This Row],[Portfolio]],0)</f>
        <v>4.9646732874041224E-3</v>
      </c>
      <c r="AB69" s="2">
        <f>IFERROR(AA69/SUBTOTAL(4,Table1[PKID])*AB$4,0)</f>
        <v>-6.7891467262464908E-2</v>
      </c>
      <c r="AC69" s="25">
        <f t="shared" si="3"/>
        <v>4.6810260366605014</v>
      </c>
    </row>
    <row r="70" spans="4:29" x14ac:dyDescent="0.25">
      <c r="D70" s="12" t="s">
        <v>506</v>
      </c>
      <c r="E70" s="12">
        <v>1374676</v>
      </c>
      <c r="F70" s="12" t="s">
        <v>303</v>
      </c>
      <c r="G70" s="12" t="s">
        <v>361</v>
      </c>
      <c r="H70" s="12" t="s">
        <v>44</v>
      </c>
      <c r="I70" s="1">
        <f>SUMIFS('Total data'!D:D,'Total data'!B:B,Totalll!E:E)</f>
        <v>204</v>
      </c>
      <c r="J70" s="2">
        <f>I70/SUBTOTAL(4,Table1[Number of loans])*J$4</f>
        <v>0</v>
      </c>
      <c r="K70" s="5">
        <f>SUMIFS('Total data'!E:E,'Total data'!B:B,Totalll!E:E)</f>
        <v>1333240</v>
      </c>
      <c r="L70" s="2">
        <f>K70/SUBTOTAL(4,Table1[Amount of loans])*L$4</f>
        <v>0</v>
      </c>
      <c r="M70" s="3">
        <f t="shared" ref="M70:M133" si="4">I70/12</f>
        <v>17</v>
      </c>
      <c r="N70" s="2">
        <f>M70/SUBTOTAL(4,Table1[Av. Number])*N$4</f>
        <v>1.1396648044692739</v>
      </c>
      <c r="O70" s="4">
        <f t="shared" ref="O70:O133" si="5">K70/12</f>
        <v>111103.33333333333</v>
      </c>
      <c r="P70" s="2">
        <f>O70/SUBTOTAL(4,Table1[Av. Amount])*P$4</f>
        <v>1.2290569400485509</v>
      </c>
      <c r="Q70" s="5">
        <f>SUMIFS('Total data'!F:F,'Total data'!B:B,Totalll!E:E,'Total data'!A:A,"Dekabr")</f>
        <v>1118911.82</v>
      </c>
      <c r="R70" s="2">
        <f>Q70/SUBTOTAL(4,Table1[Portfolio])*R$4</f>
        <v>0.54872219420072921</v>
      </c>
      <c r="S70" s="9">
        <f>SUMIFS('Total data'!G:G,'Total data'!A:A,"Dekabr",'Total data'!B:B,Totalll!E:E)-SUMIFS('Total data'!G:G,'Total data'!A:A,"Sabit",'Total data'!B:B,Totalll!E:E)</f>
        <v>124</v>
      </c>
      <c r="T70" s="2">
        <f>(S70-SUBTOTAL(5,Table1[Customer increase]))/(SUBTOTAL(4,Table1[Customer increase])-SUBTOTAL(5,Table1[Customer increase]))*T$4</f>
        <v>0.7978723404255319</v>
      </c>
      <c r="U70" s="4">
        <f>Table1[[#This Row],[Portfolio]]-SUMIFS('Total data'!H:H,'Total data'!A:A,"Sabit",'Total data'!B:B,Totalll!E:E)</f>
        <v>672504.35999999987</v>
      </c>
      <c r="V70" s="2">
        <f>(U70-SUBTOTAL(4,Table1[Portfel increase]))/(SUBTOTAL(4,Table1[Portfel increase])-SUBTOTAL(5,Table1[Portfel increase]))*V$4</f>
        <v>0</v>
      </c>
      <c r="W70" s="4">
        <f t="shared" ref="W70:W133" si="6">U70/12</f>
        <v>56042.029999999992</v>
      </c>
      <c r="X70" s="2">
        <f>(W70-SUBTOTAL(5,Table1[Av. Portfolio increase]))/(SUBTOTAL(4,Table1[Av. Portfolio increase])-SUBTOTAL(5,Table1[Av. Portfolio increase]))*X$4</f>
        <v>1.2769116118231769</v>
      </c>
      <c r="Y70" s="6">
        <f>SUMIFS('Total data'!I:I,'Total data'!B:B,Totalll!E:E)/SUMIFS('Total data'!F:F,'Total data'!B:B,Totalll!E:E)</f>
        <v>4.9050544456835325E-3</v>
      </c>
      <c r="Z70" s="2">
        <f>IFERROR(Y70/SUBTOTAL(4,Table1[PAR])*Z$4,0)</f>
        <v>-0.12699624089369504</v>
      </c>
      <c r="AA70" s="6">
        <f>IFERROR(SUMIFS('Data PKİD'!L:L,'Data PKİD'!B:B,Totalll!E:E)/Table1[[#This Row],[Portfolio]],0)</f>
        <v>1.3493610247141727E-2</v>
      </c>
      <c r="AB70" s="2">
        <f>IFERROR(AA70/SUBTOTAL(4,Table1[PKID])*AB$4,0)</f>
        <v>-0.1845239243981118</v>
      </c>
      <c r="AC70" s="25">
        <f t="shared" ref="AC70:AC133" si="7">J70+L70+N70+P70+R70+V70+X70+Z70+AB70+T70</f>
        <v>4.6807077256754557</v>
      </c>
    </row>
    <row r="71" spans="4:29" x14ac:dyDescent="0.25">
      <c r="D71" s="12" t="s">
        <v>506</v>
      </c>
      <c r="E71" s="12">
        <v>1599691</v>
      </c>
      <c r="F71" s="12" t="s">
        <v>41</v>
      </c>
      <c r="G71" s="12" t="s">
        <v>355</v>
      </c>
      <c r="H71" s="12" t="s">
        <v>43</v>
      </c>
      <c r="I71" s="1">
        <f>SUMIFS('Total data'!D:D,'Total data'!B:B,Totalll!E:E)</f>
        <v>174</v>
      </c>
      <c r="J71" s="2">
        <f>I71/SUBTOTAL(4,Table1[Number of loans])*J$4</f>
        <v>0</v>
      </c>
      <c r="K71" s="5">
        <f>SUMIFS('Total data'!E:E,'Total data'!B:B,Totalll!E:E)</f>
        <v>1506910</v>
      </c>
      <c r="L71" s="2">
        <f>K71/SUBTOTAL(4,Table1[Amount of loans])*L$4</f>
        <v>0</v>
      </c>
      <c r="M71" s="3">
        <f t="shared" si="4"/>
        <v>14.5</v>
      </c>
      <c r="N71" s="2">
        <f>M71/SUBTOTAL(4,Table1[Av. Number])*N$4</f>
        <v>0.97206703910614534</v>
      </c>
      <c r="O71" s="4">
        <f t="shared" si="5"/>
        <v>125575.83333333333</v>
      </c>
      <c r="P71" s="2">
        <f>O71/SUBTOTAL(4,Table1[Av. Amount])*P$4</f>
        <v>1.3891558860584454</v>
      </c>
      <c r="Q71" s="5">
        <f>SUMIFS('Total data'!F:F,'Total data'!B:B,Totalll!E:E,'Total data'!A:A,"Dekabr")</f>
        <v>1457491.88</v>
      </c>
      <c r="R71" s="2">
        <f>Q71/SUBTOTAL(4,Table1[Portfolio])*R$4</f>
        <v>0.7147642272858874</v>
      </c>
      <c r="S71" s="9">
        <f>SUMIFS('Total data'!G:G,'Total data'!A:A,"Dekabr",'Total data'!B:B,Totalll!E:E)-SUMIFS('Total data'!G:G,'Total data'!A:A,"Sabit",'Total data'!B:B,Totalll!E:E)</f>
        <v>51</v>
      </c>
      <c r="T71" s="2">
        <f>(S71-SUBTOTAL(5,Table1[Customer increase]))/(SUBTOTAL(4,Table1[Customer increase])-SUBTOTAL(5,Table1[Customer increase]))*T$4</f>
        <v>0.40957446808510639</v>
      </c>
      <c r="U71" s="4">
        <f>Table1[[#This Row],[Portfolio]]-SUMIFS('Total data'!H:H,'Total data'!A:A,"Sabit",'Total data'!B:B,Totalll!E:E)</f>
        <v>606249.72</v>
      </c>
      <c r="V71" s="2">
        <f>(U71-SUBTOTAL(4,Table1[Portfel increase]))/(SUBTOTAL(4,Table1[Portfel increase])-SUBTOTAL(5,Table1[Portfel increase]))*V$4</f>
        <v>0</v>
      </c>
      <c r="W71" s="4">
        <f t="shared" si="6"/>
        <v>50520.81</v>
      </c>
      <c r="X71" s="2">
        <f>(W71-SUBTOTAL(5,Table1[Av. Portfolio increase]))/(SUBTOTAL(4,Table1[Av. Portfolio increase])-SUBTOTAL(5,Table1[Av. Portfolio increase]))*X$4</f>
        <v>1.166733070341669</v>
      </c>
      <c r="Y71" s="6">
        <f>SUMIFS('Total data'!I:I,'Total data'!B:B,Totalll!E:E)/SUMIFS('Total data'!F:F,'Total data'!B:B,Totalll!E:E)</f>
        <v>0</v>
      </c>
      <c r="Z71" s="2">
        <f>IFERROR(Y71/SUBTOTAL(4,Table1[PAR])*Z$4,0)</f>
        <v>0</v>
      </c>
      <c r="AA71" s="6">
        <f>IFERROR(SUMIFS('Data PKİD'!L:L,'Data PKİD'!B:B,Totalll!E:E)/Table1[[#This Row],[Portfolio]],0)</f>
        <v>0</v>
      </c>
      <c r="AB71" s="2">
        <f>IFERROR(AA71/SUBTOTAL(4,Table1[PKID])*AB$4,0)</f>
        <v>0</v>
      </c>
      <c r="AC71" s="25">
        <f t="shared" si="7"/>
        <v>4.6522946908772544</v>
      </c>
    </row>
    <row r="72" spans="4:29" x14ac:dyDescent="0.25">
      <c r="D72" s="12" t="s">
        <v>236</v>
      </c>
      <c r="E72" s="12">
        <v>1533889</v>
      </c>
      <c r="F72" s="12" t="s">
        <v>154</v>
      </c>
      <c r="G72" s="12" t="s">
        <v>12</v>
      </c>
      <c r="H72" s="12" t="s">
        <v>48</v>
      </c>
      <c r="I72" s="1">
        <f>SUMIFS('Total data'!D:D,'Total data'!B:B,Totalll!E:E)</f>
        <v>273</v>
      </c>
      <c r="J72" s="2">
        <f>I72/SUBTOTAL(4,Table1[Number of loans])*J$4</f>
        <v>0</v>
      </c>
      <c r="K72" s="5">
        <f>SUMIFS('Total data'!E:E,'Total data'!B:B,Totalll!E:E)</f>
        <v>1862250</v>
      </c>
      <c r="L72" s="2">
        <f>K72/SUBTOTAL(4,Table1[Amount of loans])*L$4</f>
        <v>0</v>
      </c>
      <c r="M72" s="3">
        <f t="shared" si="4"/>
        <v>22.75</v>
      </c>
      <c r="N72" s="2">
        <f>M72/SUBTOTAL(4,Table1[Av. Number])*N$4</f>
        <v>1.5251396648044693</v>
      </c>
      <c r="O72" s="4">
        <f t="shared" si="5"/>
        <v>155187.5</v>
      </c>
      <c r="P72" s="2">
        <f>O72/SUBTOTAL(4,Table1[Av. Amount])*P$4</f>
        <v>1.7167286359585778</v>
      </c>
      <c r="Q72" s="5">
        <f>SUMIFS('Total data'!F:F,'Total data'!B:B,Totalll!E:E,'Total data'!A:A,"Dekabr")</f>
        <v>1690033.57</v>
      </c>
      <c r="R72" s="2">
        <f>Q72/SUBTOTAL(4,Table1[Portfolio])*R$4</f>
        <v>0.82880430095312763</v>
      </c>
      <c r="S72" s="9">
        <f>SUMIFS('Total data'!G:G,'Total data'!A:A,"Dekabr",'Total data'!B:B,Totalll!E:E)-SUMIFS('Total data'!G:G,'Total data'!A:A,"Sabit",'Total data'!B:B,Totalll!E:E)</f>
        <v>-9</v>
      </c>
      <c r="T72" s="2">
        <f>(S72-SUBTOTAL(5,Table1[Customer increase]))/(SUBTOTAL(4,Table1[Customer increase])-SUBTOTAL(5,Table1[Customer increase]))*T$4</f>
        <v>9.0425531914893623E-2</v>
      </c>
      <c r="U72" s="4">
        <f>Table1[[#This Row],[Portfolio]]-SUMIFS('Total data'!H:H,'Total data'!A:A,"Sabit",'Total data'!B:B,Totalll!E:E)</f>
        <v>189036.7799999991</v>
      </c>
      <c r="V72" s="2">
        <f>(U72-SUBTOTAL(4,Table1[Portfel increase]))/(SUBTOTAL(4,Table1[Portfel increase])-SUBTOTAL(5,Table1[Portfel increase]))*V$4</f>
        <v>0</v>
      </c>
      <c r="W72" s="4">
        <f t="shared" si="6"/>
        <v>15753.064999999924</v>
      </c>
      <c r="X72" s="2">
        <f>(W72-SUBTOTAL(5,Table1[Av. Portfolio increase]))/(SUBTOTAL(4,Table1[Av. Portfolio increase])-SUBTOTAL(5,Table1[Av. Portfolio increase]))*X$4</f>
        <v>0.47292636915950204</v>
      </c>
      <c r="Y72" s="6">
        <f>SUMIFS('Total data'!I:I,'Total data'!B:B,Totalll!E:E)/SUMIFS('Total data'!F:F,'Total data'!B:B,Totalll!E:E)</f>
        <v>0</v>
      </c>
      <c r="Z72" s="2">
        <f>IFERROR(Y72/SUBTOTAL(4,Table1[PAR])*Z$4,0)</f>
        <v>0</v>
      </c>
      <c r="AA72" s="6">
        <f>IFERROR(SUMIFS('Data PKİD'!L:L,'Data PKİD'!B:B,Totalll!E:E)/Table1[[#This Row],[Portfolio]],0)</f>
        <v>0</v>
      </c>
      <c r="AB72" s="2">
        <f>IFERROR(AA72/SUBTOTAL(4,Table1[PKID])*AB$4,0)</f>
        <v>0</v>
      </c>
      <c r="AC72" s="25">
        <f t="shared" si="7"/>
        <v>4.6340245027905702</v>
      </c>
    </row>
    <row r="73" spans="4:29" x14ac:dyDescent="0.25">
      <c r="D73" s="12" t="s">
        <v>506</v>
      </c>
      <c r="E73" s="12">
        <v>1530769</v>
      </c>
      <c r="F73" s="12" t="s">
        <v>301</v>
      </c>
      <c r="G73" s="12" t="s">
        <v>358</v>
      </c>
      <c r="H73" s="12" t="s">
        <v>44</v>
      </c>
      <c r="I73" s="1">
        <f>SUMIFS('Total data'!D:D,'Total data'!B:B,Totalll!E:E)</f>
        <v>102</v>
      </c>
      <c r="J73" s="2">
        <f>I73/SUBTOTAL(4,Table1[Number of loans])*J$4</f>
        <v>0</v>
      </c>
      <c r="K73" s="5">
        <f>SUMIFS('Total data'!E:E,'Total data'!B:B,Totalll!E:E)</f>
        <v>1428290</v>
      </c>
      <c r="L73" s="2">
        <f>K73/SUBTOTAL(4,Table1[Amount of loans])*L$4</f>
        <v>0</v>
      </c>
      <c r="M73" s="3">
        <f t="shared" si="4"/>
        <v>8.5</v>
      </c>
      <c r="N73" s="2">
        <f>M73/SUBTOTAL(4,Table1[Av. Number])*N$4</f>
        <v>0.56983240223463694</v>
      </c>
      <c r="O73" s="4">
        <f t="shared" si="5"/>
        <v>119024.16666666667</v>
      </c>
      <c r="P73" s="2">
        <f>O73/SUBTOTAL(4,Table1[Av. Amount])*P$4</f>
        <v>1.3166794702393756</v>
      </c>
      <c r="Q73" s="5">
        <f>SUMIFS('Total data'!F:F,'Total data'!B:B,Totalll!E:E,'Total data'!A:A,"Dekabr")</f>
        <v>1560563.76</v>
      </c>
      <c r="R73" s="2">
        <f>Q73/SUBTOTAL(4,Table1[Portfolio])*R$4</f>
        <v>0.76531139922835056</v>
      </c>
      <c r="S73" s="9">
        <f>SUMIFS('Total data'!G:G,'Total data'!A:A,"Dekabr",'Total data'!B:B,Totalll!E:E)-SUMIFS('Total data'!G:G,'Total data'!A:A,"Sabit",'Total data'!B:B,Totalll!E:E)</f>
        <v>76</v>
      </c>
      <c r="T73" s="2">
        <f>(S73-SUBTOTAL(5,Table1[Customer increase]))/(SUBTOTAL(4,Table1[Customer increase])-SUBTOTAL(5,Table1[Customer increase]))*T$4</f>
        <v>0.54255319148936165</v>
      </c>
      <c r="U73" s="4">
        <f>Table1[[#This Row],[Portfolio]]-SUMIFS('Total data'!H:H,'Total data'!A:A,"Sabit",'Total data'!B:B,Totalll!E:E)</f>
        <v>759463.00999999978</v>
      </c>
      <c r="V73" s="2">
        <f>(U73-SUBTOTAL(4,Table1[Portfel increase]))/(SUBTOTAL(4,Table1[Portfel increase])-SUBTOTAL(5,Table1[Portfel increase]))*V$4</f>
        <v>0</v>
      </c>
      <c r="W73" s="4">
        <f t="shared" si="6"/>
        <v>63288.584166666646</v>
      </c>
      <c r="X73" s="2">
        <f>(W73-SUBTOTAL(5,Table1[Av. Portfolio increase]))/(SUBTOTAL(4,Table1[Av. Portfolio increase])-SUBTOTAL(5,Table1[Av. Portfolio increase]))*X$4</f>
        <v>1.4215200079475983</v>
      </c>
      <c r="Y73" s="6">
        <f>SUMIFS('Total data'!I:I,'Total data'!B:B,Totalll!E:E)/SUMIFS('Total data'!F:F,'Total data'!B:B,Totalll!E:E)</f>
        <v>0</v>
      </c>
      <c r="Z73" s="2">
        <f>IFERROR(Y73/SUBTOTAL(4,Table1[PAR])*Z$4,0)</f>
        <v>0</v>
      </c>
      <c r="AA73" s="6">
        <f>IFERROR(SUMIFS('Data PKİD'!L:L,'Data PKİD'!B:B,Totalll!E:E)/Table1[[#This Row],[Portfolio]],0)</f>
        <v>0</v>
      </c>
      <c r="AB73" s="2">
        <f>IFERROR(AA73/SUBTOTAL(4,Table1[PKID])*AB$4,0)</f>
        <v>0</v>
      </c>
      <c r="AC73" s="25">
        <f t="shared" si="7"/>
        <v>4.6158964711393233</v>
      </c>
    </row>
    <row r="74" spans="4:29" x14ac:dyDescent="0.25">
      <c r="D74" s="12" t="s">
        <v>236</v>
      </c>
      <c r="E74" s="12">
        <v>1635131</v>
      </c>
      <c r="F74" s="12" t="s">
        <v>57</v>
      </c>
      <c r="G74" s="12" t="s">
        <v>21</v>
      </c>
      <c r="H74" s="12" t="s">
        <v>48</v>
      </c>
      <c r="I74" s="1">
        <f>SUMIFS('Total data'!D:D,'Total data'!B:B,Totalll!E:E)</f>
        <v>145</v>
      </c>
      <c r="J74" s="2">
        <f>I74/SUBTOTAL(4,Table1[Number of loans])*J$4</f>
        <v>0</v>
      </c>
      <c r="K74" s="5">
        <f>SUMIFS('Total data'!E:E,'Total data'!B:B,Totalll!E:E)</f>
        <v>1916950</v>
      </c>
      <c r="L74" s="2">
        <f>K74/SUBTOTAL(4,Table1[Amount of loans])*L$4</f>
        <v>0</v>
      </c>
      <c r="M74" s="3">
        <f t="shared" si="4"/>
        <v>12.083333333333334</v>
      </c>
      <c r="N74" s="2">
        <f>M74/SUBTOTAL(4,Table1[Av. Number])*N$4</f>
        <v>0.8100558659217878</v>
      </c>
      <c r="O74" s="4">
        <f t="shared" si="5"/>
        <v>159745.83333333334</v>
      </c>
      <c r="P74" s="2">
        <f>O74/SUBTOTAL(4,Table1[Av. Amount])*P$4</f>
        <v>1.7671542267154225</v>
      </c>
      <c r="Q74" s="5">
        <f>SUMIFS('Total data'!F:F,'Total data'!B:B,Totalll!E:E,'Total data'!A:A,"Dekabr")</f>
        <v>2137424.89</v>
      </c>
      <c r="R74" s="2">
        <f>Q74/SUBTOTAL(4,Table1[Portfolio])*R$4</f>
        <v>1.0482081381355437</v>
      </c>
      <c r="S74" s="9">
        <f>SUMIFS('Total data'!G:G,'Total data'!A:A,"Dekabr",'Total data'!B:B,Totalll!E:E)-SUMIFS('Total data'!G:G,'Total data'!A:A,"Sabit",'Total data'!B:B,Totalll!E:E)</f>
        <v>-5</v>
      </c>
      <c r="T74" s="2">
        <f>(S74-SUBTOTAL(5,Table1[Customer increase]))/(SUBTOTAL(4,Table1[Customer increase])-SUBTOTAL(5,Table1[Customer increase]))*T$4</f>
        <v>0.11170212765957446</v>
      </c>
      <c r="U74" s="4">
        <f>Table1[[#This Row],[Portfolio]]-SUMIFS('Total data'!H:H,'Total data'!A:A,"Sabit",'Total data'!B:B,Totalll!E:E)</f>
        <v>419389.65999999945</v>
      </c>
      <c r="V74" s="2">
        <f>(U74-SUBTOTAL(4,Table1[Portfel increase]))/(SUBTOTAL(4,Table1[Portfel increase])-SUBTOTAL(5,Table1[Portfel increase]))*V$4</f>
        <v>0</v>
      </c>
      <c r="W74" s="4">
        <f t="shared" si="6"/>
        <v>34949.138333333285</v>
      </c>
      <c r="X74" s="2">
        <f>(W74-SUBTOTAL(5,Table1[Av. Portfolio increase]))/(SUBTOTAL(4,Table1[Av. Portfolio increase])-SUBTOTAL(5,Table1[Av. Portfolio increase]))*X$4</f>
        <v>0.85599303957631956</v>
      </c>
      <c r="Y74" s="6">
        <f>SUMIFS('Total data'!I:I,'Total data'!B:B,Totalll!E:E)/SUMIFS('Total data'!F:F,'Total data'!B:B,Totalll!E:E)</f>
        <v>2.1059612147902771E-7</v>
      </c>
      <c r="Z74" s="2">
        <f>IFERROR(Y74/SUBTOTAL(4,Table1[PAR])*Z$4,0)</f>
        <v>-5.452521693854816E-6</v>
      </c>
      <c r="AA74" s="6">
        <f>IFERROR(SUMIFS('Data PKİD'!L:L,'Data PKİD'!B:B,Totalll!E:E)/Table1[[#This Row],[Portfolio]],0)</f>
        <v>0</v>
      </c>
      <c r="AB74" s="2">
        <f>IFERROR(AA74/SUBTOTAL(4,Table1[PKID])*AB$4,0)</f>
        <v>0</v>
      </c>
      <c r="AC74" s="25">
        <f t="shared" si="7"/>
        <v>4.5931079454869543</v>
      </c>
    </row>
    <row r="75" spans="4:29" x14ac:dyDescent="0.25">
      <c r="D75" s="12" t="s">
        <v>236</v>
      </c>
      <c r="E75" s="12">
        <v>1591287</v>
      </c>
      <c r="F75" s="12" t="s">
        <v>74</v>
      </c>
      <c r="G75" s="12" t="s">
        <v>350</v>
      </c>
      <c r="H75" s="12" t="s">
        <v>48</v>
      </c>
      <c r="I75" s="1">
        <f>SUMIFS('Total data'!D:D,'Total data'!B:B,Totalll!E:E)</f>
        <v>182</v>
      </c>
      <c r="J75" s="2">
        <f>I75/SUBTOTAL(4,Table1[Number of loans])*J$4</f>
        <v>0</v>
      </c>
      <c r="K75" s="5">
        <f>SUMIFS('Total data'!E:E,'Total data'!B:B,Totalll!E:E)</f>
        <v>2050900</v>
      </c>
      <c r="L75" s="2">
        <f>K75/SUBTOTAL(4,Table1[Amount of loans])*L$4</f>
        <v>0</v>
      </c>
      <c r="M75" s="3">
        <f t="shared" si="4"/>
        <v>15.166666666666666</v>
      </c>
      <c r="N75" s="2">
        <f>M75/SUBTOTAL(4,Table1[Av. Number])*N$4</f>
        <v>1.0167597765363128</v>
      </c>
      <c r="O75" s="4">
        <f t="shared" si="5"/>
        <v>170908.33333333334</v>
      </c>
      <c r="P75" s="2">
        <f>O75/SUBTOTAL(4,Table1[Av. Amount])*P$4</f>
        <v>1.8906370033494144</v>
      </c>
      <c r="Q75" s="5">
        <f>SUMIFS('Total data'!F:F,'Total data'!B:B,Totalll!E:E,'Total data'!A:A,"Dekabr")</f>
        <v>1956688.89</v>
      </c>
      <c r="R75" s="2">
        <f>Q75/SUBTOTAL(4,Table1[Portfolio])*R$4</f>
        <v>0.95957393772906019</v>
      </c>
      <c r="S75" s="9">
        <f>SUMIFS('Total data'!G:G,'Total data'!A:A,"Dekabr",'Total data'!B:B,Totalll!E:E)-SUMIFS('Total data'!G:G,'Total data'!A:A,"Sabit",'Total data'!B:B,Totalll!E:E)</f>
        <v>-19</v>
      </c>
      <c r="T75" s="2">
        <f>(S75-SUBTOTAL(5,Table1[Customer increase]))/(SUBTOTAL(4,Table1[Customer increase])-SUBTOTAL(5,Table1[Customer increase]))*T$4</f>
        <v>3.7234042553191488E-2</v>
      </c>
      <c r="U75" s="4">
        <f>Table1[[#This Row],[Portfolio]]-SUMIFS('Total data'!H:H,'Total data'!A:A,"Sabit",'Total data'!B:B,Totalll!E:E)</f>
        <v>345780.81999999913</v>
      </c>
      <c r="V75" s="2">
        <f>(U75-SUBTOTAL(4,Table1[Portfel increase]))/(SUBTOTAL(4,Table1[Portfel increase])-SUBTOTAL(5,Table1[Portfel increase]))*V$4</f>
        <v>0</v>
      </c>
      <c r="W75" s="4">
        <f t="shared" si="6"/>
        <v>28815.06833333326</v>
      </c>
      <c r="X75" s="2">
        <f>(W75-SUBTOTAL(5,Table1[Av. Portfolio increase]))/(SUBTOTAL(4,Table1[Av. Portfolio increase])-SUBTOTAL(5,Table1[Av. Portfolio increase]))*X$4</f>
        <v>0.73358478814901229</v>
      </c>
      <c r="Y75" s="6">
        <f>SUMIFS('Total data'!I:I,'Total data'!B:B,Totalll!E:E)/SUMIFS('Total data'!F:F,'Total data'!B:B,Totalll!E:E)</f>
        <v>9.2706859569675567E-4</v>
      </c>
      <c r="Z75" s="2">
        <f>IFERROR(Y75/SUBTOTAL(4,Table1[PAR])*Z$4,0)</f>
        <v>-2.4002634019218965E-2</v>
      </c>
      <c r="AA75" s="6">
        <f>IFERROR(SUMIFS('Data PKİD'!L:L,'Data PKİD'!B:B,Totalll!E:E)/Table1[[#This Row],[Portfolio]],0)</f>
        <v>2.1179657232070245E-3</v>
      </c>
      <c r="AB75" s="2">
        <f>IFERROR(AA75/SUBTOTAL(4,Table1[PKID])*AB$4,0)</f>
        <v>-2.8962993582064469E-2</v>
      </c>
      <c r="AC75" s="25">
        <f t="shared" si="7"/>
        <v>4.5848239207157082</v>
      </c>
    </row>
    <row r="76" spans="4:29" x14ac:dyDescent="0.25">
      <c r="D76" s="12" t="s">
        <v>236</v>
      </c>
      <c r="E76" s="12">
        <v>1502174</v>
      </c>
      <c r="F76" s="12" t="s">
        <v>173</v>
      </c>
      <c r="G76" s="12" t="s">
        <v>13</v>
      </c>
      <c r="H76" s="12" t="s">
        <v>48</v>
      </c>
      <c r="I76" s="1">
        <f>SUMIFS('Total data'!D:D,'Total data'!B:B,Totalll!E:E)</f>
        <v>204</v>
      </c>
      <c r="J76" s="2">
        <f>I76/SUBTOTAL(4,Table1[Number of loans])*J$4</f>
        <v>0</v>
      </c>
      <c r="K76" s="5">
        <f>SUMIFS('Total data'!E:E,'Total data'!B:B,Totalll!E:E)</f>
        <v>2160000</v>
      </c>
      <c r="L76" s="2">
        <f>K76/SUBTOTAL(4,Table1[Amount of loans])*L$4</f>
        <v>0</v>
      </c>
      <c r="M76" s="3">
        <f t="shared" si="4"/>
        <v>17</v>
      </c>
      <c r="N76" s="2">
        <f>M76/SUBTOTAL(4,Table1[Av. Number])*N$4</f>
        <v>1.1396648044692739</v>
      </c>
      <c r="O76" s="4">
        <f t="shared" si="5"/>
        <v>180000</v>
      </c>
      <c r="P76" s="2">
        <f>O76/SUBTOTAL(4,Table1[Av. Amount])*P$4</f>
        <v>1.9912116276925913</v>
      </c>
      <c r="Q76" s="5">
        <f>SUMIFS('Total data'!F:F,'Total data'!B:B,Totalll!E:E,'Total data'!A:A,"Dekabr")</f>
        <v>1939486.8</v>
      </c>
      <c r="R76" s="2">
        <f>Q76/SUBTOTAL(4,Table1[Portfolio])*R$4</f>
        <v>0.95113791229710221</v>
      </c>
      <c r="S76" s="9">
        <f>SUMIFS('Total data'!G:G,'Total data'!A:A,"Dekabr",'Total data'!B:B,Totalll!E:E)-SUMIFS('Total data'!G:G,'Total data'!A:A,"Sabit",'Total data'!B:B,Totalll!E:E)</f>
        <v>-5</v>
      </c>
      <c r="T76" s="2">
        <f>(S76-SUBTOTAL(5,Table1[Customer increase]))/(SUBTOTAL(4,Table1[Customer increase])-SUBTOTAL(5,Table1[Customer increase]))*T$4</f>
        <v>0.11170212765957446</v>
      </c>
      <c r="U76" s="4">
        <f>Table1[[#This Row],[Portfolio]]-SUMIFS('Total data'!H:H,'Total data'!A:A,"Sabit",'Total data'!B:B,Totalll!E:E)</f>
        <v>146638.0399999998</v>
      </c>
      <c r="V76" s="2">
        <f>(U76-SUBTOTAL(4,Table1[Portfel increase]))/(SUBTOTAL(4,Table1[Portfel increase])-SUBTOTAL(5,Table1[Portfel increase]))*V$4</f>
        <v>0</v>
      </c>
      <c r="W76" s="4">
        <f t="shared" si="6"/>
        <v>12219.83666666665</v>
      </c>
      <c r="X76" s="2">
        <f>(W76-SUBTOTAL(5,Table1[Av. Portfolio increase]))/(SUBTOTAL(4,Table1[Av. Portfolio increase])-SUBTOTAL(5,Table1[Av. Portfolio increase]))*X$4</f>
        <v>0.40241913624942061</v>
      </c>
      <c r="Y76" s="6">
        <f>SUMIFS('Total data'!I:I,'Total data'!B:B,Totalll!E:E)/SUMIFS('Total data'!F:F,'Total data'!B:B,Totalll!E:E)</f>
        <v>5.5629720020291575E-4</v>
      </c>
      <c r="Z76" s="2">
        <f>IFERROR(Y76/SUBTOTAL(4,Table1[PAR])*Z$4,0)</f>
        <v>-1.4403031409290026E-2</v>
      </c>
      <c r="AA76" s="6">
        <f>IFERROR(SUMIFS('Data PKİD'!L:L,'Data PKİD'!B:B,Totalll!E:E)/Table1[[#This Row],[Portfolio]],0)</f>
        <v>0</v>
      </c>
      <c r="AB76" s="2">
        <f>IFERROR(AA76/SUBTOTAL(4,Table1[PKID])*AB$4,0)</f>
        <v>0</v>
      </c>
      <c r="AC76" s="25">
        <f t="shared" si="7"/>
        <v>4.5817325769586725</v>
      </c>
    </row>
    <row r="77" spans="4:29" x14ac:dyDescent="0.25">
      <c r="D77" s="12" t="s">
        <v>506</v>
      </c>
      <c r="E77" s="12">
        <v>1294764</v>
      </c>
      <c r="F77" s="12" t="s">
        <v>231</v>
      </c>
      <c r="G77" s="12" t="s">
        <v>357</v>
      </c>
      <c r="H77" s="12" t="s">
        <v>43</v>
      </c>
      <c r="I77" s="1">
        <f>SUMIFS('Total data'!D:D,'Total data'!B:B,Totalll!E:E)</f>
        <v>214</v>
      </c>
      <c r="J77" s="2">
        <f>I77/SUBTOTAL(4,Table1[Number of loans])*J$4</f>
        <v>0</v>
      </c>
      <c r="K77" s="5">
        <f>SUMIFS('Total data'!E:E,'Total data'!B:B,Totalll!E:E)</f>
        <v>1455010</v>
      </c>
      <c r="L77" s="2">
        <f>K77/SUBTOTAL(4,Table1[Amount of loans])*L$4</f>
        <v>0</v>
      </c>
      <c r="M77" s="3">
        <f t="shared" si="4"/>
        <v>17.833333333333332</v>
      </c>
      <c r="N77" s="2">
        <f>M77/SUBTOTAL(4,Table1[Av. Number])*N$4</f>
        <v>1.1955307262569832</v>
      </c>
      <c r="O77" s="4">
        <f t="shared" si="5"/>
        <v>121250.83333333333</v>
      </c>
      <c r="P77" s="2">
        <f>O77/SUBTOTAL(4,Table1[Av. Amount])*P$4</f>
        <v>1.3413114955597207</v>
      </c>
      <c r="Q77" s="5">
        <f>SUMIFS('Total data'!F:F,'Total data'!B:B,Totalll!E:E,'Total data'!A:A,"Dekabr")</f>
        <v>1265221.77</v>
      </c>
      <c r="R77" s="2">
        <f>Q77/SUBTOTAL(4,Table1[Portfolio])*R$4</f>
        <v>0.62047361854210314</v>
      </c>
      <c r="S77" s="9">
        <f>SUMIFS('Total data'!G:G,'Total data'!A:A,"Dekabr",'Total data'!B:B,Totalll!E:E)-SUMIFS('Total data'!G:G,'Total data'!A:A,"Sabit",'Total data'!B:B,Totalll!E:E)</f>
        <v>69</v>
      </c>
      <c r="T77" s="2">
        <f>(S77-SUBTOTAL(5,Table1[Customer increase]))/(SUBTOTAL(4,Table1[Customer increase])-SUBTOTAL(5,Table1[Customer increase]))*T$4</f>
        <v>0.50531914893617025</v>
      </c>
      <c r="U77" s="4">
        <f>Table1[[#This Row],[Portfolio]]-SUMIFS('Total data'!H:H,'Total data'!A:A,"Sabit",'Total data'!B:B,Totalll!E:E)</f>
        <v>451424.41999999958</v>
      </c>
      <c r="V77" s="2">
        <f>(U77-SUBTOTAL(4,Table1[Portfel increase]))/(SUBTOTAL(4,Table1[Portfel increase])-SUBTOTAL(5,Table1[Portfel increase]))*V$4</f>
        <v>0</v>
      </c>
      <c r="W77" s="4">
        <f t="shared" si="6"/>
        <v>37618.701666666631</v>
      </c>
      <c r="X77" s="2">
        <f>(W77-SUBTOTAL(5,Table1[Av. Portfolio increase]))/(SUBTOTAL(4,Table1[Av. Portfolio increase])-SUBTOTAL(5,Table1[Av. Portfolio increase]))*X$4</f>
        <v>0.90926543126858705</v>
      </c>
      <c r="Y77" s="6">
        <f>SUMIFS('Total data'!I:I,'Total data'!B:B,Totalll!E:E)/SUMIFS('Total data'!F:F,'Total data'!B:B,Totalll!E:E)</f>
        <v>0</v>
      </c>
      <c r="Z77" s="2">
        <f>IFERROR(Y77/SUBTOTAL(4,Table1[PAR])*Z$4,0)</f>
        <v>0</v>
      </c>
      <c r="AA77" s="6">
        <f>IFERROR(SUMIFS('Data PKİD'!L:L,'Data PKİD'!B:B,Totalll!E:E)/Table1[[#This Row],[Portfolio]],0)</f>
        <v>0</v>
      </c>
      <c r="AB77" s="2">
        <f>IFERROR(AA77/SUBTOTAL(4,Table1[PKID])*AB$4,0)</f>
        <v>0</v>
      </c>
      <c r="AC77" s="25">
        <f t="shared" si="7"/>
        <v>4.5719004205635638</v>
      </c>
    </row>
    <row r="78" spans="4:29" x14ac:dyDescent="0.25">
      <c r="D78" s="12" t="s">
        <v>236</v>
      </c>
      <c r="E78" s="12">
        <v>1147120</v>
      </c>
      <c r="F78" s="12" t="s">
        <v>152</v>
      </c>
      <c r="G78" s="12" t="s">
        <v>12</v>
      </c>
      <c r="H78" s="12" t="s">
        <v>48</v>
      </c>
      <c r="I78" s="1">
        <f>SUMIFS('Total data'!D:D,'Total data'!B:B,Totalll!E:E)</f>
        <v>224</v>
      </c>
      <c r="J78" s="2">
        <f>I78/SUBTOTAL(4,Table1[Number of loans])*J$4</f>
        <v>0</v>
      </c>
      <c r="K78" s="5">
        <f>SUMIFS('Total data'!E:E,'Total data'!B:B,Totalll!E:E)</f>
        <v>2025700</v>
      </c>
      <c r="L78" s="2">
        <f>K78/SUBTOTAL(4,Table1[Amount of loans])*L$4</f>
        <v>0</v>
      </c>
      <c r="M78" s="3">
        <f t="shared" si="4"/>
        <v>18.666666666666668</v>
      </c>
      <c r="N78" s="2">
        <f>M78/SUBTOTAL(4,Table1[Av. Number])*N$4</f>
        <v>1.251396648044693</v>
      </c>
      <c r="O78" s="4">
        <f t="shared" si="5"/>
        <v>168808.33333333334</v>
      </c>
      <c r="P78" s="2">
        <f>O78/SUBTOTAL(4,Table1[Av. Amount])*P$4</f>
        <v>1.8674062010263341</v>
      </c>
      <c r="Q78" s="5">
        <f>SUMIFS('Total data'!F:F,'Total data'!B:B,Totalll!E:E,'Total data'!A:A,"Dekabr")</f>
        <v>1840114.16</v>
      </c>
      <c r="R78" s="2">
        <f>Q78/SUBTOTAL(4,Table1[Portfolio])*R$4</f>
        <v>0.9024048735628083</v>
      </c>
      <c r="S78" s="9">
        <f>SUMIFS('Total data'!G:G,'Total data'!A:A,"Dekabr",'Total data'!B:B,Totalll!E:E)-SUMIFS('Total data'!G:G,'Total data'!A:A,"Sabit",'Total data'!B:B,Totalll!E:E)</f>
        <v>-9</v>
      </c>
      <c r="T78" s="2">
        <f>(S78-SUBTOTAL(5,Table1[Customer increase]))/(SUBTOTAL(4,Table1[Customer increase])-SUBTOTAL(5,Table1[Customer increase]))*T$4</f>
        <v>9.0425531914893623E-2</v>
      </c>
      <c r="U78" s="4">
        <f>Table1[[#This Row],[Portfolio]]-SUMIFS('Total data'!H:H,'Total data'!A:A,"Sabit",'Total data'!B:B,Totalll!E:E)</f>
        <v>179661.28000000026</v>
      </c>
      <c r="V78" s="2">
        <f>(U78-SUBTOTAL(4,Table1[Portfel increase]))/(SUBTOTAL(4,Table1[Portfel increase])-SUBTOTAL(5,Table1[Portfel increase]))*V$4</f>
        <v>0</v>
      </c>
      <c r="W78" s="4">
        <f t="shared" si="6"/>
        <v>14971.773333333354</v>
      </c>
      <c r="X78" s="2">
        <f>(W78-SUBTOTAL(5,Table1[Av. Portfolio increase]))/(SUBTOTAL(4,Table1[Av. Portfolio increase])-SUBTOTAL(5,Table1[Av. Portfolio increase]))*X$4</f>
        <v>0.45733532654483011</v>
      </c>
      <c r="Y78" s="6">
        <f>SUMIFS('Total data'!I:I,'Total data'!B:B,Totalll!E:E)/SUMIFS('Total data'!F:F,'Total data'!B:B,Totalll!E:E)</f>
        <v>0</v>
      </c>
      <c r="Z78" s="2">
        <f>IFERROR(Y78/SUBTOTAL(4,Table1[PAR])*Z$4,0)</f>
        <v>0</v>
      </c>
      <c r="AA78" s="6">
        <f>IFERROR(SUMIFS('Data PKİD'!L:L,'Data PKİD'!B:B,Totalll!E:E)/Table1[[#This Row],[Portfolio]],0)</f>
        <v>0</v>
      </c>
      <c r="AB78" s="2">
        <f>IFERROR(AA78/SUBTOTAL(4,Table1[PKID])*AB$4,0)</f>
        <v>0</v>
      </c>
      <c r="AC78" s="25">
        <f t="shared" si="7"/>
        <v>4.568968581093559</v>
      </c>
    </row>
    <row r="79" spans="4:29" x14ac:dyDescent="0.25">
      <c r="D79" s="12" t="s">
        <v>236</v>
      </c>
      <c r="E79" s="12">
        <v>1949033</v>
      </c>
      <c r="F79" s="12" t="s">
        <v>80</v>
      </c>
      <c r="G79" s="12" t="s">
        <v>24</v>
      </c>
      <c r="H79" s="12" t="s">
        <v>43</v>
      </c>
      <c r="I79" s="1">
        <f>SUMIFS('Total data'!D:D,'Total data'!B:B,Totalll!E:E)</f>
        <v>235</v>
      </c>
      <c r="J79" s="2">
        <f>I79/SUBTOTAL(4,Table1[Number of loans])*J$4</f>
        <v>0</v>
      </c>
      <c r="K79" s="5">
        <f>SUMIFS('Total data'!E:E,'Total data'!B:B,Totalll!E:E)</f>
        <v>1767750</v>
      </c>
      <c r="L79" s="2">
        <f>K79/SUBTOTAL(4,Table1[Amount of loans])*L$4</f>
        <v>0</v>
      </c>
      <c r="M79" s="3">
        <f t="shared" si="4"/>
        <v>19.583333333333332</v>
      </c>
      <c r="N79" s="2">
        <f>M79/SUBTOTAL(4,Table1[Av. Number])*N$4</f>
        <v>1.3128491620111731</v>
      </c>
      <c r="O79" s="4">
        <f t="shared" si="5"/>
        <v>147312.5</v>
      </c>
      <c r="P79" s="2">
        <f>O79/SUBTOTAL(4,Table1[Av. Amount])*P$4</f>
        <v>1.6296131272470267</v>
      </c>
      <c r="Q79" s="5">
        <f>SUMIFS('Total data'!F:F,'Total data'!B:B,Totalll!E:E,'Total data'!A:A,"Dekabr")</f>
        <v>1515720.22</v>
      </c>
      <c r="R79" s="2">
        <f>Q79/SUBTOTAL(4,Table1[Portfolio])*R$4</f>
        <v>0.74331981309555928</v>
      </c>
      <c r="S79" s="9">
        <f>SUMIFS('Total data'!G:G,'Total data'!A:A,"Dekabr",'Total data'!B:B,Totalll!E:E)-SUMIFS('Total data'!G:G,'Total data'!A:A,"Sabit",'Total data'!B:B,Totalll!E:E)</f>
        <v>8</v>
      </c>
      <c r="T79" s="2">
        <f>(S79-SUBTOTAL(5,Table1[Customer increase]))/(SUBTOTAL(4,Table1[Customer increase])-SUBTOTAL(5,Table1[Customer increase]))*T$4</f>
        <v>0.18085106382978725</v>
      </c>
      <c r="U79" s="4">
        <f>Table1[[#This Row],[Portfolio]]-SUMIFS('Total data'!H:H,'Total data'!A:A,"Sabit",'Total data'!B:B,Totalll!E:E)</f>
        <v>289917.65999999992</v>
      </c>
      <c r="V79" s="2">
        <f>(U79-SUBTOTAL(4,Table1[Portfel increase]))/(SUBTOTAL(4,Table1[Portfel increase])-SUBTOTAL(5,Table1[Portfel increase]))*V$4</f>
        <v>0</v>
      </c>
      <c r="W79" s="4">
        <f t="shared" si="6"/>
        <v>24159.804999999993</v>
      </c>
      <c r="X79" s="2">
        <f>(W79-SUBTOTAL(5,Table1[Av. Portfolio increase]))/(SUBTOTAL(4,Table1[Av. Portfolio increase])-SUBTOTAL(5,Table1[Av. Portfolio increase]))*X$4</f>
        <v>0.64068681917132209</v>
      </c>
      <c r="Y79" s="6">
        <f>SUMIFS('Total data'!I:I,'Total data'!B:B,Totalll!E:E)/SUMIFS('Total data'!F:F,'Total data'!B:B,Totalll!E:E)</f>
        <v>1.4418053372756732E-4</v>
      </c>
      <c r="Z79" s="2">
        <f>IFERROR(Y79/SUBTOTAL(4,Table1[PAR])*Z$4,0)</f>
        <v>-3.7329628032082042E-3</v>
      </c>
      <c r="AA79" s="6">
        <f>IFERROR(SUMIFS('Data PKİD'!L:L,'Data PKİD'!B:B,Totalll!E:E)/Table1[[#This Row],[Portfolio]],0)</f>
        <v>0</v>
      </c>
      <c r="AB79" s="2">
        <f>IFERROR(AA79/SUBTOTAL(4,Table1[PKID])*AB$4,0)</f>
        <v>0</v>
      </c>
      <c r="AC79" s="25">
        <f t="shared" si="7"/>
        <v>4.5035870225516605</v>
      </c>
    </row>
    <row r="80" spans="4:29" x14ac:dyDescent="0.25">
      <c r="D80" s="12" t="s">
        <v>506</v>
      </c>
      <c r="E80" s="12">
        <v>1761447</v>
      </c>
      <c r="F80" s="12" t="s">
        <v>127</v>
      </c>
      <c r="G80" s="12" t="s">
        <v>357</v>
      </c>
      <c r="H80" s="12" t="s">
        <v>48</v>
      </c>
      <c r="I80" s="1">
        <f>SUMIFS('Total data'!D:D,'Total data'!B:B,Totalll!E:E)</f>
        <v>234</v>
      </c>
      <c r="J80" s="2">
        <f>I80/SUBTOTAL(4,Table1[Number of loans])*J$4</f>
        <v>0</v>
      </c>
      <c r="K80" s="5">
        <f>SUMIFS('Total data'!E:E,'Total data'!B:B,Totalll!E:E)</f>
        <v>1916570</v>
      </c>
      <c r="L80" s="2">
        <f>K80/SUBTOTAL(4,Table1[Amount of loans])*L$4</f>
        <v>0</v>
      </c>
      <c r="M80" s="3">
        <f t="shared" si="4"/>
        <v>19.5</v>
      </c>
      <c r="N80" s="2">
        <f>M80/SUBTOTAL(4,Table1[Av. Number])*N$4</f>
        <v>1.3072625698324023</v>
      </c>
      <c r="O80" s="4">
        <f t="shared" si="5"/>
        <v>159714.16666666666</v>
      </c>
      <c r="P80" s="2">
        <f>O80/SUBTOTAL(4,Table1[Av. Amount])*P$4</f>
        <v>1.7668039209661059</v>
      </c>
      <c r="Q80" s="5">
        <f>SUMIFS('Total data'!F:F,'Total data'!B:B,Totalll!E:E,'Total data'!A:A,"Dekabr")</f>
        <v>1548050.29</v>
      </c>
      <c r="R80" s="2">
        <f>Q80/SUBTOTAL(4,Table1[Portfolio])*R$4</f>
        <v>0.75917470588689928</v>
      </c>
      <c r="S80" s="9">
        <f>SUMIFS('Total data'!G:G,'Total data'!A:A,"Dekabr",'Total data'!B:B,Totalll!E:E)-SUMIFS('Total data'!G:G,'Total data'!A:A,"Sabit",'Total data'!B:B,Totalll!E:E)</f>
        <v>19</v>
      </c>
      <c r="T80" s="2">
        <f>(S80-SUBTOTAL(5,Table1[Customer increase]))/(SUBTOTAL(4,Table1[Customer increase])-SUBTOTAL(5,Table1[Customer increase]))*T$4</f>
        <v>0.23936170212765959</v>
      </c>
      <c r="U80" s="4">
        <f>Table1[[#This Row],[Portfolio]]-SUMIFS('Total data'!H:H,'Total data'!A:A,"Sabit",'Total data'!B:B,Totalll!E:E)</f>
        <v>160834.0700000003</v>
      </c>
      <c r="V80" s="2">
        <f>(U80-SUBTOTAL(4,Table1[Portfel increase]))/(SUBTOTAL(4,Table1[Portfel increase])-SUBTOTAL(5,Table1[Portfel increase]))*V$4</f>
        <v>0</v>
      </c>
      <c r="W80" s="4">
        <f t="shared" si="6"/>
        <v>13402.839166666692</v>
      </c>
      <c r="X80" s="2">
        <f>(W80-SUBTOTAL(5,Table1[Av. Portfolio increase]))/(SUBTOTAL(4,Table1[Av. Portfolio increase])-SUBTOTAL(5,Table1[Av. Portfolio increase]))*X$4</f>
        <v>0.42602650744980441</v>
      </c>
      <c r="Y80" s="6">
        <f>SUMIFS('Total data'!I:I,'Total data'!B:B,Totalll!E:E)/SUMIFS('Total data'!F:F,'Total data'!B:B,Totalll!E:E)</f>
        <v>1.853572404015111E-4</v>
      </c>
      <c r="Z80" s="2">
        <f>IFERROR(Y80/SUBTOTAL(4,Table1[PAR])*Z$4,0)</f>
        <v>-4.7990645188731506E-3</v>
      </c>
      <c r="AA80" s="6">
        <f>IFERROR(SUMIFS('Data PKİD'!L:L,'Data PKİD'!B:B,Totalll!E:E)/Table1[[#This Row],[Portfolio]],0)</f>
        <v>0</v>
      </c>
      <c r="AB80" s="2">
        <f>IFERROR(AA80/SUBTOTAL(4,Table1[PKID])*AB$4,0)</f>
        <v>0</v>
      </c>
      <c r="AC80" s="25">
        <f t="shared" si="7"/>
        <v>4.4938303417439984</v>
      </c>
    </row>
    <row r="81" spans="4:29" x14ac:dyDescent="0.25">
      <c r="D81" s="12" t="s">
        <v>236</v>
      </c>
      <c r="E81" s="12">
        <v>1600117</v>
      </c>
      <c r="F81" s="12" t="s">
        <v>64</v>
      </c>
      <c r="G81" s="12" t="s">
        <v>22</v>
      </c>
      <c r="H81" s="12" t="s">
        <v>43</v>
      </c>
      <c r="I81" s="1">
        <f>SUMIFS('Total data'!D:D,'Total data'!B:B,Totalll!E:E)</f>
        <v>236</v>
      </c>
      <c r="J81" s="2">
        <f>I81/SUBTOTAL(4,Table1[Number of loans])*J$4</f>
        <v>0</v>
      </c>
      <c r="K81" s="5">
        <f>SUMIFS('Total data'!E:E,'Total data'!B:B,Totalll!E:E)</f>
        <v>1532750</v>
      </c>
      <c r="L81" s="2">
        <f>K81/SUBTOTAL(4,Table1[Amount of loans])*L$4</f>
        <v>0</v>
      </c>
      <c r="M81" s="3">
        <f t="shared" si="4"/>
        <v>19.666666666666668</v>
      </c>
      <c r="N81" s="2">
        <f>M81/SUBTOTAL(4,Table1[Av. Number])*N$4</f>
        <v>1.3184357541899443</v>
      </c>
      <c r="O81" s="4">
        <f t="shared" si="5"/>
        <v>127729.16666666667</v>
      </c>
      <c r="P81" s="2">
        <f>O81/SUBTOTAL(4,Table1[Av. Amount])*P$4</f>
        <v>1.4129766770119534</v>
      </c>
      <c r="Q81" s="5">
        <f>SUMIFS('Total data'!F:F,'Total data'!B:B,Totalll!E:E,'Total data'!A:A,"Dekabr")</f>
        <v>1355104.38</v>
      </c>
      <c r="R81" s="2">
        <f>Q81/SUBTOTAL(4,Table1[Portfolio])*R$4</f>
        <v>0.66455268008932</v>
      </c>
      <c r="S81" s="9">
        <f>SUMIFS('Total data'!G:G,'Total data'!A:A,"Dekabr",'Total data'!B:B,Totalll!E:E)-SUMIFS('Total data'!G:G,'Total data'!A:A,"Sabit",'Total data'!B:B,Totalll!E:E)</f>
        <v>53</v>
      </c>
      <c r="T81" s="2">
        <f>(S81-SUBTOTAL(5,Table1[Customer increase]))/(SUBTOTAL(4,Table1[Customer increase])-SUBTOTAL(5,Table1[Customer increase]))*T$4</f>
        <v>0.42021276595744683</v>
      </c>
      <c r="U81" s="4">
        <f>Table1[[#This Row],[Portfolio]]-SUMIFS('Total data'!H:H,'Total data'!A:A,"Sabit",'Total data'!B:B,Totalll!E:E)</f>
        <v>329480.32999999973</v>
      </c>
      <c r="V81" s="2">
        <f>(U81-SUBTOTAL(4,Table1[Portfel increase]))/(SUBTOTAL(4,Table1[Portfel increase])-SUBTOTAL(5,Table1[Portfel increase]))*V$4</f>
        <v>0</v>
      </c>
      <c r="W81" s="4">
        <f t="shared" si="6"/>
        <v>27456.694166666643</v>
      </c>
      <c r="X81" s="2">
        <f>(W81-SUBTOTAL(5,Table1[Av. Portfolio increase]))/(SUBTOTAL(4,Table1[Av. Portfolio increase])-SUBTOTAL(5,Table1[Av. Portfolio increase]))*X$4</f>
        <v>0.70647779287088774</v>
      </c>
      <c r="Y81" s="6">
        <f>SUMIFS('Total data'!I:I,'Total data'!B:B,Totalll!E:E)/SUMIFS('Total data'!F:F,'Total data'!B:B,Totalll!E:E)</f>
        <v>1.635181387566175E-3</v>
      </c>
      <c r="Z81" s="2">
        <f>IFERROR(Y81/SUBTOTAL(4,Table1[PAR])*Z$4,0)</f>
        <v>-4.2336306701546159E-2</v>
      </c>
      <c r="AA81" s="6">
        <f>IFERROR(SUMIFS('Data PKİD'!L:L,'Data PKİD'!B:B,Totalll!E:E)/Table1[[#This Row],[Portfolio]],0)</f>
        <v>0</v>
      </c>
      <c r="AB81" s="2">
        <f>IFERROR(AA81/SUBTOTAL(4,Table1[PKID])*AB$4,0)</f>
        <v>0</v>
      </c>
      <c r="AC81" s="25">
        <f t="shared" si="7"/>
        <v>4.4803193634180065</v>
      </c>
    </row>
    <row r="82" spans="4:29" x14ac:dyDescent="0.25">
      <c r="D82" s="12" t="s">
        <v>236</v>
      </c>
      <c r="E82" s="12">
        <v>1534858</v>
      </c>
      <c r="F82" s="12" t="s">
        <v>327</v>
      </c>
      <c r="G82" s="12" t="s">
        <v>466</v>
      </c>
      <c r="H82" s="12" t="s">
        <v>45</v>
      </c>
      <c r="I82" s="1">
        <f>SUMIFS('Total data'!D:D,'Total data'!B:B,Totalll!E:E)</f>
        <v>127</v>
      </c>
      <c r="J82" s="2">
        <f>I82/SUBTOTAL(4,Table1[Number of loans])*J$4</f>
        <v>0</v>
      </c>
      <c r="K82" s="5">
        <f>SUMIFS('Total data'!E:E,'Total data'!B:B,Totalll!E:E)</f>
        <v>1255411</v>
      </c>
      <c r="L82" s="2">
        <f>K82/SUBTOTAL(4,Table1[Amount of loans])*L$4</f>
        <v>0</v>
      </c>
      <c r="M82" s="3">
        <f t="shared" si="4"/>
        <v>10.583333333333334</v>
      </c>
      <c r="N82" s="2">
        <f>M82/SUBTOTAL(4,Table1[Av. Number])*N$4</f>
        <v>0.7094972067039107</v>
      </c>
      <c r="O82" s="4">
        <f t="shared" si="5"/>
        <v>104617.58333333333</v>
      </c>
      <c r="P82" s="2">
        <f>O82/SUBTOTAL(4,Table1[Av. Amount])*P$4</f>
        <v>1.1573097133024</v>
      </c>
      <c r="Q82" s="5">
        <f>SUMIFS('Total data'!F:F,'Total data'!B:B,Totalll!E:E,'Total data'!A:A,"Dekabr")</f>
        <v>996089.58</v>
      </c>
      <c r="R82" s="2">
        <f>Q82/SUBTOTAL(4,Table1[Portfolio])*R$4</f>
        <v>0.48848930736837048</v>
      </c>
      <c r="S82" s="9">
        <f>SUMIFS('Total data'!G:G,'Total data'!A:A,"Dekabr",'Total data'!B:B,Totalll!E:E)-SUMIFS('Total data'!G:G,'Total data'!A:A,"Sabit",'Total data'!B:B,Totalll!E:E)</f>
        <v>82</v>
      </c>
      <c r="T82" s="2">
        <f>(S82-SUBTOTAL(5,Table1[Customer increase]))/(SUBTOTAL(4,Table1[Customer increase])-SUBTOTAL(5,Table1[Customer increase]))*T$4</f>
        <v>0.57446808510638303</v>
      </c>
      <c r="U82" s="4">
        <f>Table1[[#This Row],[Portfolio]]-SUMIFS('Total data'!H:H,'Total data'!A:A,"Sabit",'Total data'!B:B,Totalll!E:E)</f>
        <v>819198.75</v>
      </c>
      <c r="V82" s="2">
        <f>(U82-SUBTOTAL(4,Table1[Portfel increase]))/(SUBTOTAL(4,Table1[Portfel increase])-SUBTOTAL(5,Table1[Portfel increase]))*V$4</f>
        <v>0</v>
      </c>
      <c r="W82" s="4">
        <f t="shared" si="6"/>
        <v>68266.5625</v>
      </c>
      <c r="X82" s="2">
        <f>(W82-SUBTOTAL(5,Table1[Av. Portfolio increase]))/(SUBTOTAL(4,Table1[Av. Portfolio increase])-SUBTOTAL(5,Table1[Av. Portfolio increase]))*X$4</f>
        <v>1.5208579065086441</v>
      </c>
      <c r="Y82" s="6">
        <f>SUMIFS('Total data'!I:I,'Total data'!B:B,Totalll!E:E)/SUMIFS('Total data'!F:F,'Total data'!B:B,Totalll!E:E)</f>
        <v>0</v>
      </c>
      <c r="Z82" s="2">
        <f>IFERROR(Y82/SUBTOTAL(4,Table1[PAR])*Z$4,0)</f>
        <v>0</v>
      </c>
      <c r="AA82" s="6">
        <f>IFERROR(SUMIFS('Data PKİD'!L:L,'Data PKİD'!B:B,Totalll!E:E)/Table1[[#This Row],[Portfolio]],0)</f>
        <v>0</v>
      </c>
      <c r="AB82" s="2">
        <f>IFERROR(AA82/SUBTOTAL(4,Table1[PKID])*AB$4,0)</f>
        <v>0</v>
      </c>
      <c r="AC82" s="25">
        <f t="shared" si="7"/>
        <v>4.4506222189897082</v>
      </c>
    </row>
    <row r="83" spans="4:29" x14ac:dyDescent="0.25">
      <c r="D83" s="12" t="s">
        <v>236</v>
      </c>
      <c r="E83" s="12">
        <v>1470099</v>
      </c>
      <c r="F83" s="12" t="s">
        <v>171</v>
      </c>
      <c r="G83" s="12" t="s">
        <v>13</v>
      </c>
      <c r="H83" s="12" t="s">
        <v>48</v>
      </c>
      <c r="I83" s="1">
        <f>SUMIFS('Total data'!D:D,'Total data'!B:B,Totalll!E:E)</f>
        <v>249</v>
      </c>
      <c r="J83" s="2">
        <f>I83/SUBTOTAL(4,Table1[Number of loans])*J$4</f>
        <v>0</v>
      </c>
      <c r="K83" s="5">
        <f>SUMIFS('Total data'!E:E,'Total data'!B:B,Totalll!E:E)</f>
        <v>1554880</v>
      </c>
      <c r="L83" s="2">
        <f>K83/SUBTOTAL(4,Table1[Amount of loans])*L$4</f>
        <v>0</v>
      </c>
      <c r="M83" s="3">
        <f t="shared" si="4"/>
        <v>20.75</v>
      </c>
      <c r="N83" s="2">
        <f>M83/SUBTOTAL(4,Table1[Av. Number])*N$4</f>
        <v>1.3910614525139666</v>
      </c>
      <c r="O83" s="4">
        <f t="shared" si="5"/>
        <v>129573.33333333333</v>
      </c>
      <c r="P83" s="2">
        <f>O83/SUBTOTAL(4,Table1[Av. Amount])*P$4</f>
        <v>1.433377377623452</v>
      </c>
      <c r="Q83" s="5">
        <f>SUMIFS('Total data'!F:F,'Total data'!B:B,Totalll!E:E,'Total data'!A:A,"Dekabr")</f>
        <v>1574856.34</v>
      </c>
      <c r="R83" s="2">
        <f>Q83/SUBTOTAL(4,Table1[Portfolio])*R$4</f>
        <v>0.77232058057598296</v>
      </c>
      <c r="S83" s="9">
        <f>SUMIFS('Total data'!G:G,'Total data'!A:A,"Dekabr",'Total data'!B:B,Totalll!E:E)-SUMIFS('Total data'!G:G,'Total data'!A:A,"Sabit",'Total data'!B:B,Totalll!E:E)</f>
        <v>36</v>
      </c>
      <c r="T83" s="2">
        <f>(S83-SUBTOTAL(5,Table1[Customer increase]))/(SUBTOTAL(4,Table1[Customer increase])-SUBTOTAL(5,Table1[Customer increase]))*T$4</f>
        <v>0.32978723404255317</v>
      </c>
      <c r="U83" s="4">
        <f>Table1[[#This Row],[Portfolio]]-SUMIFS('Total data'!H:H,'Total data'!A:A,"Sabit",'Total data'!B:B,Totalll!E:E)</f>
        <v>200947.58999999985</v>
      </c>
      <c r="V83" s="2">
        <f>(U83-SUBTOTAL(4,Table1[Portfel increase]))/(SUBTOTAL(4,Table1[Portfel increase])-SUBTOTAL(5,Table1[Portfel increase]))*V$4</f>
        <v>0</v>
      </c>
      <c r="W83" s="4">
        <f t="shared" si="6"/>
        <v>16745.632499999989</v>
      </c>
      <c r="X83" s="2">
        <f>(W83-SUBTOTAL(5,Table1[Av. Portfolio increase]))/(SUBTOTAL(4,Table1[Av. Portfolio increase])-SUBTOTAL(5,Table1[Av. Portfolio increase]))*X$4</f>
        <v>0.49273352038186857</v>
      </c>
      <c r="Y83" s="6">
        <f>SUMIFS('Total data'!I:I,'Total data'!B:B,Totalll!E:E)/SUMIFS('Total data'!F:F,'Total data'!B:B,Totalll!E:E)</f>
        <v>0</v>
      </c>
      <c r="Z83" s="2">
        <f>IFERROR(Y83/SUBTOTAL(4,Table1[PAR])*Z$4,0)</f>
        <v>0</v>
      </c>
      <c r="AA83" s="6">
        <f>IFERROR(SUMIFS('Data PKİD'!L:L,'Data PKİD'!B:B,Totalll!E:E)/Table1[[#This Row],[Portfolio]],0)</f>
        <v>0</v>
      </c>
      <c r="AB83" s="2">
        <f>IFERROR(AA83/SUBTOTAL(4,Table1[PKID])*AB$4,0)</f>
        <v>0</v>
      </c>
      <c r="AC83" s="25">
        <f t="shared" si="7"/>
        <v>4.4192801651378231</v>
      </c>
    </row>
    <row r="84" spans="4:29" x14ac:dyDescent="0.25">
      <c r="D84" s="12" t="s">
        <v>252</v>
      </c>
      <c r="E84" s="12">
        <v>1617819</v>
      </c>
      <c r="F84" s="12" t="s">
        <v>144</v>
      </c>
      <c r="G84" s="12" t="s">
        <v>8</v>
      </c>
      <c r="H84" s="12" t="s">
        <v>48</v>
      </c>
      <c r="I84" s="1">
        <f>SUMIFS('Total data'!D:D,'Total data'!B:B,Totalll!E:E)</f>
        <v>121</v>
      </c>
      <c r="J84" s="2">
        <f>I84/SUBTOTAL(4,Table1[Number of loans])*J$4</f>
        <v>0</v>
      </c>
      <c r="K84" s="5">
        <f>SUMIFS('Total data'!E:E,'Total data'!B:B,Totalll!E:E)</f>
        <v>2221400</v>
      </c>
      <c r="L84" s="2">
        <f>K84/SUBTOTAL(4,Table1[Amount of loans])*L$4</f>
        <v>0</v>
      </c>
      <c r="M84" s="3">
        <f t="shared" si="4"/>
        <v>10.083333333333334</v>
      </c>
      <c r="N84" s="2">
        <f>M84/SUBTOTAL(4,Table1[Av. Number])*N$4</f>
        <v>0.67597765363128504</v>
      </c>
      <c r="O84" s="4">
        <f t="shared" si="5"/>
        <v>185116.66666666666</v>
      </c>
      <c r="P84" s="2">
        <f>O84/SUBTOTAL(4,Table1[Av. Amount])*P$4</f>
        <v>2.0478136619242231</v>
      </c>
      <c r="Q84" s="5">
        <f>SUMIFS('Total data'!F:F,'Total data'!B:B,Totalll!E:E,'Total data'!A:A,"Dekabr")</f>
        <v>1912831.45</v>
      </c>
      <c r="R84" s="2">
        <f>Q84/SUBTOTAL(4,Table1[Portfolio])*R$4</f>
        <v>0.93806594194363102</v>
      </c>
      <c r="S84" s="9">
        <f>SUMIFS('Total data'!G:G,'Total data'!A:A,"Dekabr",'Total data'!B:B,Totalll!E:E)-SUMIFS('Total data'!G:G,'Total data'!A:A,"Sabit",'Total data'!B:B,Totalll!E:E)</f>
        <v>-4</v>
      </c>
      <c r="T84" s="2">
        <f>(S84-SUBTOTAL(5,Table1[Customer increase]))/(SUBTOTAL(4,Table1[Customer increase])-SUBTOTAL(5,Table1[Customer increase]))*T$4</f>
        <v>0.11702127659574468</v>
      </c>
      <c r="U84" s="4">
        <f>Table1[[#This Row],[Portfolio]]-SUMIFS('Total data'!H:H,'Total data'!A:A,"Sabit",'Total data'!B:B,Totalll!E:E)</f>
        <v>414114.11999999941</v>
      </c>
      <c r="V84" s="2">
        <f>(U84-SUBTOTAL(4,Table1[Portfel increase]))/(SUBTOTAL(4,Table1[Portfel increase])-SUBTOTAL(5,Table1[Portfel increase]))*V$4</f>
        <v>0</v>
      </c>
      <c r="W84" s="4">
        <f t="shared" si="6"/>
        <v>34509.509999999951</v>
      </c>
      <c r="X84" s="2">
        <f>(W84-SUBTOTAL(5,Table1[Av. Portfolio increase]))/(SUBTOTAL(4,Table1[Av. Portfolio increase])-SUBTOTAL(5,Table1[Av. Portfolio increase]))*X$4</f>
        <v>0.84722004944721541</v>
      </c>
      <c r="Y84" s="6">
        <f>SUMIFS('Total data'!I:I,'Total data'!B:B,Totalll!E:E)/SUMIFS('Total data'!F:F,'Total data'!B:B,Totalll!E:E)</f>
        <v>3.3339556868823613E-3</v>
      </c>
      <c r="Z84" s="2">
        <f>IFERROR(Y84/SUBTOTAL(4,Table1[PAR])*Z$4,0)</f>
        <v>-8.6319090690789468E-2</v>
      </c>
      <c r="AA84" s="6">
        <f>IFERROR(SUMIFS('Data PKİD'!L:L,'Data PKİD'!B:B,Totalll!E:E)/Table1[[#This Row],[Portfolio]],0)</f>
        <v>8.8685336076003984E-3</v>
      </c>
      <c r="AB84" s="2">
        <f>IFERROR(AA84/SUBTOTAL(4,Table1[PKID])*AB$4,0)</f>
        <v>-0.12127641120193247</v>
      </c>
      <c r="AC84" s="25">
        <f t="shared" si="7"/>
        <v>4.4185030816493773</v>
      </c>
    </row>
    <row r="85" spans="4:29" x14ac:dyDescent="0.25">
      <c r="D85" s="12" t="s">
        <v>236</v>
      </c>
      <c r="E85" s="12">
        <v>1307742</v>
      </c>
      <c r="F85" s="12" t="s">
        <v>276</v>
      </c>
      <c r="G85" s="12" t="s">
        <v>14</v>
      </c>
      <c r="H85" s="12" t="s">
        <v>44</v>
      </c>
      <c r="I85" s="1">
        <f>SUMIFS('Total data'!D:D,'Total data'!B:B,Totalll!E:E)</f>
        <v>178</v>
      </c>
      <c r="J85" s="2">
        <f>I85/SUBTOTAL(4,Table1[Number of loans])*J$4</f>
        <v>0</v>
      </c>
      <c r="K85" s="5">
        <f>SUMIFS('Total data'!E:E,'Total data'!B:B,Totalll!E:E)</f>
        <v>1233650</v>
      </c>
      <c r="L85" s="2">
        <f>K85/SUBTOTAL(4,Table1[Amount of loans])*L$4</f>
        <v>0</v>
      </c>
      <c r="M85" s="3">
        <f t="shared" si="4"/>
        <v>14.833333333333334</v>
      </c>
      <c r="N85" s="2">
        <f>M85/SUBTOTAL(4,Table1[Av. Number])*N$4</f>
        <v>0.99441340782122911</v>
      </c>
      <c r="O85" s="4">
        <f t="shared" si="5"/>
        <v>102804.16666666667</v>
      </c>
      <c r="P85" s="2">
        <f>O85/SUBTOTAL(4,Table1[Av. Amount])*P$4</f>
        <v>1.1372491780106322</v>
      </c>
      <c r="Q85" s="5">
        <f>SUMIFS('Total data'!F:F,'Total data'!B:B,Totalll!E:E,'Total data'!A:A,"Dekabr")</f>
        <v>1184284.8400000001</v>
      </c>
      <c r="R85" s="2">
        <f>Q85/SUBTOTAL(4,Table1[Portfolio])*R$4</f>
        <v>0.58078158112893974</v>
      </c>
      <c r="S85" s="9">
        <f>SUMIFS('Total data'!G:G,'Total data'!A:A,"Dekabr",'Total data'!B:B,Totalll!E:E)-SUMIFS('Total data'!G:G,'Total data'!A:A,"Sabit",'Total data'!B:B,Totalll!E:E)</f>
        <v>70</v>
      </c>
      <c r="T85" s="2">
        <f>(S85-SUBTOTAL(5,Table1[Customer increase]))/(SUBTOTAL(4,Table1[Customer increase])-SUBTOTAL(5,Table1[Customer increase]))*T$4</f>
        <v>0.51063829787234039</v>
      </c>
      <c r="U85" s="4">
        <f>Table1[[#This Row],[Portfolio]]-SUMIFS('Total data'!H:H,'Total data'!A:A,"Sabit",'Total data'!B:B,Totalll!E:E)</f>
        <v>627140.78</v>
      </c>
      <c r="V85" s="2">
        <f>(U85-SUBTOTAL(4,Table1[Portfel increase]))/(SUBTOTAL(4,Table1[Portfel increase])-SUBTOTAL(5,Table1[Portfel increase]))*V$4</f>
        <v>0</v>
      </c>
      <c r="W85" s="4">
        <f t="shared" si="6"/>
        <v>52261.731666666667</v>
      </c>
      <c r="X85" s="2">
        <f>(W85-SUBTOTAL(5,Table1[Av. Portfolio increase]))/(SUBTOTAL(4,Table1[Av. Portfolio increase])-SUBTOTAL(5,Table1[Av. Portfolio increase]))*X$4</f>
        <v>1.201473980877183</v>
      </c>
      <c r="Y85" s="6">
        <f>SUMIFS('Total data'!I:I,'Total data'!B:B,Totalll!E:E)/SUMIFS('Total data'!F:F,'Total data'!B:B,Totalll!E:E)</f>
        <v>9.3322739632394861E-4</v>
      </c>
      <c r="Z85" s="2">
        <f>IFERROR(Y85/SUBTOTAL(4,Table1[PAR])*Z$4,0)</f>
        <v>-2.4162090868623667E-2</v>
      </c>
      <c r="AA85" s="6">
        <f>IFERROR(SUMIFS('Data PKİD'!L:L,'Data PKİD'!B:B,Totalll!E:E)/Table1[[#This Row],[Portfolio]],0)</f>
        <v>0</v>
      </c>
      <c r="AB85" s="2">
        <f>IFERROR(AA85/SUBTOTAL(4,Table1[PKID])*AB$4,0)</f>
        <v>0</v>
      </c>
      <c r="AC85" s="25">
        <f t="shared" si="7"/>
        <v>4.4003943548417004</v>
      </c>
    </row>
    <row r="86" spans="4:29" x14ac:dyDescent="0.25">
      <c r="D86" s="12" t="s">
        <v>236</v>
      </c>
      <c r="E86" s="12">
        <v>1534737</v>
      </c>
      <c r="F86" s="12" t="s">
        <v>112</v>
      </c>
      <c r="G86" s="12" t="s">
        <v>23</v>
      </c>
      <c r="H86" s="12" t="s">
        <v>48</v>
      </c>
      <c r="I86" s="1">
        <f>SUMIFS('Total data'!D:D,'Total data'!B:B,Totalll!E:E)</f>
        <v>216</v>
      </c>
      <c r="J86" s="2">
        <f>I86/SUBTOTAL(4,Table1[Number of loans])*J$4</f>
        <v>0</v>
      </c>
      <c r="K86" s="5">
        <f>SUMIFS('Total data'!E:E,'Total data'!B:B,Totalll!E:E)</f>
        <v>1688250</v>
      </c>
      <c r="L86" s="2">
        <f>K86/SUBTOTAL(4,Table1[Amount of loans])*L$4</f>
        <v>0</v>
      </c>
      <c r="M86" s="3">
        <f t="shared" si="4"/>
        <v>18</v>
      </c>
      <c r="N86" s="2">
        <f>M86/SUBTOTAL(4,Table1[Av. Number])*N$4</f>
        <v>1.2067039106145252</v>
      </c>
      <c r="O86" s="4">
        <f t="shared" si="5"/>
        <v>140687.5</v>
      </c>
      <c r="P86" s="2">
        <f>O86/SUBTOTAL(4,Table1[Av. Amount])*P$4</f>
        <v>1.5563254770611188</v>
      </c>
      <c r="Q86" s="5">
        <f>SUMIFS('Total data'!F:F,'Total data'!B:B,Totalll!E:E,'Total data'!A:A,"Dekabr")</f>
        <v>1662173.19</v>
      </c>
      <c r="R86" s="2">
        <f>Q86/SUBTOTAL(4,Table1[Portfolio])*R$4</f>
        <v>0.81514137544674936</v>
      </c>
      <c r="S86" s="9">
        <f>SUMIFS('Total data'!G:G,'Total data'!A:A,"Dekabr",'Total data'!B:B,Totalll!E:E)-SUMIFS('Total data'!G:G,'Total data'!A:A,"Sabit",'Total data'!B:B,Totalll!E:E)</f>
        <v>16</v>
      </c>
      <c r="T86" s="2">
        <f>(S86-SUBTOTAL(5,Table1[Customer increase]))/(SUBTOTAL(4,Table1[Customer increase])-SUBTOTAL(5,Table1[Customer increase]))*T$4</f>
        <v>0.22340425531914893</v>
      </c>
      <c r="U86" s="4">
        <f>Table1[[#This Row],[Portfolio]]-SUMIFS('Total data'!H:H,'Total data'!A:A,"Sabit",'Total data'!B:B,Totalll!E:E)</f>
        <v>324349.43999999925</v>
      </c>
      <c r="V86" s="2">
        <f>(U86-SUBTOTAL(4,Table1[Portfel increase]))/(SUBTOTAL(4,Table1[Portfel increase])-SUBTOTAL(5,Table1[Portfel increase]))*V$4</f>
        <v>0</v>
      </c>
      <c r="W86" s="4">
        <f t="shared" si="6"/>
        <v>27029.119999999937</v>
      </c>
      <c r="X86" s="2">
        <f>(W86-SUBTOTAL(5,Table1[Av. Portfolio increase]))/(SUBTOTAL(4,Table1[Av. Portfolio increase])-SUBTOTAL(5,Table1[Av. Portfolio increase]))*X$4</f>
        <v>0.69794534930614871</v>
      </c>
      <c r="Y86" s="6">
        <f>SUMIFS('Total data'!I:I,'Total data'!B:B,Totalll!E:E)/SUMIFS('Total data'!F:F,'Total data'!B:B,Totalll!E:E)</f>
        <v>3.9172890756796709E-3</v>
      </c>
      <c r="Z86" s="2">
        <f>IFERROR(Y86/SUBTOTAL(4,Table1[PAR])*Z$4,0)</f>
        <v>-0.10142211317206495</v>
      </c>
      <c r="AA86" s="6">
        <f>IFERROR(SUMIFS('Data PKİD'!L:L,'Data PKİD'!B:B,Totalll!E:E)/Table1[[#This Row],[Portfolio]],0)</f>
        <v>0</v>
      </c>
      <c r="AB86" s="2">
        <f>IFERROR(AA86/SUBTOTAL(4,Table1[PKID])*AB$4,0)</f>
        <v>0</v>
      </c>
      <c r="AC86" s="25">
        <f t="shared" si="7"/>
        <v>4.3980982545756264</v>
      </c>
    </row>
    <row r="87" spans="4:29" x14ac:dyDescent="0.25">
      <c r="D87" s="12" t="s">
        <v>236</v>
      </c>
      <c r="E87" s="12">
        <v>1374101</v>
      </c>
      <c r="F87" s="12" t="s">
        <v>316</v>
      </c>
      <c r="G87" s="12" t="s">
        <v>364</v>
      </c>
      <c r="H87" s="12" t="s">
        <v>45</v>
      </c>
      <c r="I87" s="1">
        <f>SUMIFS('Total data'!D:D,'Total data'!B:B,Totalll!E:E)</f>
        <v>208</v>
      </c>
      <c r="J87" s="2">
        <f>I87/SUBTOTAL(4,Table1[Number of loans])*J$4</f>
        <v>0</v>
      </c>
      <c r="K87" s="5">
        <f>SUMIFS('Total data'!E:E,'Total data'!B:B,Totalll!E:E)</f>
        <v>1187650</v>
      </c>
      <c r="L87" s="2">
        <f>K87/SUBTOTAL(4,Table1[Amount of loans])*L$4</f>
        <v>0</v>
      </c>
      <c r="M87" s="3">
        <f t="shared" si="4"/>
        <v>17.333333333333332</v>
      </c>
      <c r="N87" s="2">
        <f>M87/SUBTOTAL(4,Table1[Av. Number])*N$4</f>
        <v>1.1620111731843574</v>
      </c>
      <c r="O87" s="4">
        <f t="shared" si="5"/>
        <v>98970.833333333328</v>
      </c>
      <c r="P87" s="2">
        <f>O87/SUBTOTAL(4,Table1[Av. Amount])*P$4</f>
        <v>1.0948437451986601</v>
      </c>
      <c r="Q87" s="5">
        <f>SUMIFS('Total data'!F:F,'Total data'!B:B,Totalll!E:E,'Total data'!A:A,"Dekabr")</f>
        <v>997373.85</v>
      </c>
      <c r="R87" s="2">
        <f>Q87/SUBTOTAL(4,Table1[Portfolio])*R$4</f>
        <v>0.48911912237233224</v>
      </c>
      <c r="S87" s="9">
        <f>SUMIFS('Total data'!G:G,'Total data'!A:A,"Dekabr",'Total data'!B:B,Totalll!E:E)-SUMIFS('Total data'!G:G,'Total data'!A:A,"Sabit",'Total data'!B:B,Totalll!E:E)</f>
        <v>95</v>
      </c>
      <c r="T87" s="2">
        <f>(S87-SUBTOTAL(5,Table1[Customer increase]))/(SUBTOTAL(4,Table1[Customer increase])-SUBTOTAL(5,Table1[Customer increase]))*T$4</f>
        <v>0.6436170212765957</v>
      </c>
      <c r="U87" s="4">
        <f>Table1[[#This Row],[Portfolio]]-SUMIFS('Total data'!H:H,'Total data'!A:A,"Sabit",'Total data'!B:B,Totalll!E:E)</f>
        <v>590579.19000000006</v>
      </c>
      <c r="V87" s="2">
        <f>(U87-SUBTOTAL(4,Table1[Portfel increase]))/(SUBTOTAL(4,Table1[Portfel increase])-SUBTOTAL(5,Table1[Portfel increase]))*V$4</f>
        <v>0</v>
      </c>
      <c r="W87" s="4">
        <f t="shared" si="6"/>
        <v>49214.932500000003</v>
      </c>
      <c r="X87" s="2">
        <f>(W87-SUBTOTAL(5,Table1[Av. Portfolio increase]))/(SUBTOTAL(4,Table1[Av. Portfolio increase])-SUBTOTAL(5,Table1[Av. Portfolio increase]))*X$4</f>
        <v>1.1406736707336989</v>
      </c>
      <c r="Y87" s="6">
        <f>SUMIFS('Total data'!I:I,'Total data'!B:B,Totalll!E:E)/SUMIFS('Total data'!F:F,'Total data'!B:B,Totalll!E:E)</f>
        <v>4.8999291794264641E-3</v>
      </c>
      <c r="Z87" s="2">
        <f>IFERROR(Y87/SUBTOTAL(4,Table1[PAR])*Z$4,0)</f>
        <v>-0.12686354317230691</v>
      </c>
      <c r="AA87" s="6">
        <f>IFERROR(SUMIFS('Data PKİD'!L:L,'Data PKİD'!B:B,Totalll!E:E)/Table1[[#This Row],[Portfolio]],0)</f>
        <v>1.3487319724695009E-3</v>
      </c>
      <c r="AB87" s="2">
        <f>IFERROR(AA87/SUBTOTAL(4,Table1[PKID])*AB$4,0)</f>
        <v>-1.8443790206108538E-2</v>
      </c>
      <c r="AC87" s="25">
        <f t="shared" si="7"/>
        <v>4.3849573993872291</v>
      </c>
    </row>
    <row r="88" spans="4:29" x14ac:dyDescent="0.25">
      <c r="D88" s="12" t="s">
        <v>236</v>
      </c>
      <c r="E88" s="12">
        <v>1704625</v>
      </c>
      <c r="F88" s="12" t="s">
        <v>336</v>
      </c>
      <c r="G88" s="12" t="s">
        <v>364</v>
      </c>
      <c r="H88" s="12" t="s">
        <v>45</v>
      </c>
      <c r="I88" s="1">
        <f>SUMIFS('Total data'!D:D,'Total data'!B:B,Totalll!E:E)</f>
        <v>161</v>
      </c>
      <c r="J88" s="2">
        <f>I88/SUBTOTAL(4,Table1[Number of loans])*J$4</f>
        <v>0</v>
      </c>
      <c r="K88" s="5">
        <f>SUMIFS('Total data'!E:E,'Total data'!B:B,Totalll!E:E)</f>
        <v>1080200</v>
      </c>
      <c r="L88" s="2">
        <f>K88/SUBTOTAL(4,Table1[Amount of loans])*L$4</f>
        <v>0</v>
      </c>
      <c r="M88" s="3">
        <f t="shared" si="4"/>
        <v>13.416666666666666</v>
      </c>
      <c r="N88" s="2">
        <f>M88/SUBTOTAL(4,Table1[Av. Number])*N$4</f>
        <v>0.8994413407821229</v>
      </c>
      <c r="O88" s="4">
        <f t="shared" si="5"/>
        <v>90016.666666666672</v>
      </c>
      <c r="P88" s="2">
        <f>O88/SUBTOTAL(4,Table1[Av. Amount])*P$4</f>
        <v>0.99579018529330421</v>
      </c>
      <c r="Q88" s="5">
        <f>SUMIFS('Total data'!F:F,'Total data'!B:B,Totalll!E:E,'Total data'!A:A,"Dekabr")</f>
        <v>848978.33</v>
      </c>
      <c r="R88" s="2">
        <f>Q88/SUBTOTAL(4,Table1[Portfolio])*R$4</f>
        <v>0.41634491989410816</v>
      </c>
      <c r="S88" s="9">
        <f>SUMIFS('Total data'!G:G,'Total data'!A:A,"Dekabr",'Total data'!B:B,Totalll!E:E)-SUMIFS('Total data'!G:G,'Total data'!A:A,"Sabit",'Total data'!B:B,Totalll!E:E)</f>
        <v>104</v>
      </c>
      <c r="T88" s="2">
        <f>(S88-SUBTOTAL(5,Table1[Customer increase]))/(SUBTOTAL(4,Table1[Customer increase])-SUBTOTAL(5,Table1[Customer increase]))*T$4</f>
        <v>0.69148936170212771</v>
      </c>
      <c r="U88" s="4">
        <f>Table1[[#This Row],[Portfolio]]-SUMIFS('Total data'!H:H,'Total data'!A:A,"Sabit",'Total data'!B:B,Totalll!E:E)</f>
        <v>730092.6399999999</v>
      </c>
      <c r="V88" s="2">
        <f>(U88-SUBTOTAL(4,Table1[Portfel increase]))/(SUBTOTAL(4,Table1[Portfel increase])-SUBTOTAL(5,Table1[Portfel increase]))*V$4</f>
        <v>0</v>
      </c>
      <c r="W88" s="4">
        <f t="shared" si="6"/>
        <v>60841.053333333322</v>
      </c>
      <c r="X88" s="2">
        <f>(W88-SUBTOTAL(5,Table1[Av. Portfolio increase]))/(SUBTOTAL(4,Table1[Av. Portfolio increase])-SUBTOTAL(5,Table1[Av. Portfolio increase]))*X$4</f>
        <v>1.3726783792047321</v>
      </c>
      <c r="Y88" s="6">
        <f>SUMIFS('Total data'!I:I,'Total data'!B:B,Totalll!E:E)/SUMIFS('Total data'!F:F,'Total data'!B:B,Totalll!E:E)</f>
        <v>0</v>
      </c>
      <c r="Z88" s="2">
        <f>IFERROR(Y88/SUBTOTAL(4,Table1[PAR])*Z$4,0)</f>
        <v>0</v>
      </c>
      <c r="AA88" s="6">
        <f>IFERROR(SUMIFS('Data PKİD'!L:L,'Data PKİD'!B:B,Totalll!E:E)/Table1[[#This Row],[Portfolio]],0)</f>
        <v>0</v>
      </c>
      <c r="AB88" s="2">
        <f>IFERROR(AA88/SUBTOTAL(4,Table1[PKID])*AB$4,0)</f>
        <v>0</v>
      </c>
      <c r="AC88" s="25">
        <f t="shared" si="7"/>
        <v>4.3757441868763953</v>
      </c>
    </row>
    <row r="89" spans="4:29" x14ac:dyDescent="0.25">
      <c r="D89" s="12" t="s">
        <v>252</v>
      </c>
      <c r="E89" s="12">
        <v>1345623</v>
      </c>
      <c r="F89" s="12" t="s">
        <v>158</v>
      </c>
      <c r="G89" s="12" t="s">
        <v>7</v>
      </c>
      <c r="H89" s="12" t="s">
        <v>48</v>
      </c>
      <c r="I89" s="1">
        <f>SUMIFS('Total data'!D:D,'Total data'!B:B,Totalll!E:E)</f>
        <v>71</v>
      </c>
      <c r="J89" s="2">
        <f>I89/SUBTOTAL(4,Table1[Number of loans])*J$4</f>
        <v>0</v>
      </c>
      <c r="K89" s="5">
        <f>SUMIFS('Total data'!E:E,'Total data'!B:B,Totalll!E:E)</f>
        <v>1999000</v>
      </c>
      <c r="L89" s="2">
        <f>K89/SUBTOTAL(4,Table1[Amount of loans])*L$4</f>
        <v>0</v>
      </c>
      <c r="M89" s="3">
        <f t="shared" si="4"/>
        <v>5.916666666666667</v>
      </c>
      <c r="N89" s="2">
        <f>M89/SUBTOTAL(4,Table1[Av. Number])*N$4</f>
        <v>0.39664804469273746</v>
      </c>
      <c r="O89" s="4">
        <f t="shared" si="5"/>
        <v>166583.33333333334</v>
      </c>
      <c r="P89" s="2">
        <f>O89/SUBTOTAL(4,Table1[Av. Amount])*P$4</f>
        <v>1.84279261285069</v>
      </c>
      <c r="Q89" s="5">
        <f>SUMIFS('Total data'!F:F,'Total data'!B:B,Totalll!E:E,'Total data'!A:A,"Dekabr")</f>
        <v>2091195.85</v>
      </c>
      <c r="R89" s="2">
        <f>Q89/SUBTOTAL(4,Table1[Portfolio])*R$4</f>
        <v>1.0255370930977019</v>
      </c>
      <c r="S89" s="9">
        <f>SUMIFS('Total data'!G:G,'Total data'!A:A,"Dekabr",'Total data'!B:B,Totalll!E:E)-SUMIFS('Total data'!G:G,'Total data'!A:A,"Sabit",'Total data'!B:B,Totalll!E:E)</f>
        <v>16</v>
      </c>
      <c r="T89" s="2">
        <f>(S89-SUBTOTAL(5,Table1[Customer increase]))/(SUBTOTAL(4,Table1[Customer increase])-SUBTOTAL(5,Table1[Customer increase]))*T$4</f>
        <v>0.22340425531914893</v>
      </c>
      <c r="U89" s="4">
        <f>Table1[[#This Row],[Portfolio]]-SUMIFS('Total data'!H:H,'Total data'!A:A,"Sabit",'Total data'!B:B,Totalll!E:E)</f>
        <v>452805.01999999979</v>
      </c>
      <c r="V89" s="2">
        <f>(U89-SUBTOTAL(4,Table1[Portfel increase]))/(SUBTOTAL(4,Table1[Portfel increase])-SUBTOTAL(5,Table1[Portfel increase]))*V$4</f>
        <v>0</v>
      </c>
      <c r="W89" s="4">
        <f t="shared" si="6"/>
        <v>37733.751666666649</v>
      </c>
      <c r="X89" s="2">
        <f>(W89-SUBTOTAL(5,Table1[Av. Portfolio increase]))/(SUBTOTAL(4,Table1[Av. Portfolio increase])-SUBTOTAL(5,Table1[Av. Portfolio increase]))*X$4</f>
        <v>0.91156130812142933</v>
      </c>
      <c r="Y89" s="6">
        <f>SUMIFS('Total data'!I:I,'Total data'!B:B,Totalll!E:E)/SUMIFS('Total data'!F:F,'Total data'!B:B,Totalll!E:E)</f>
        <v>0</v>
      </c>
      <c r="Z89" s="2">
        <f>IFERROR(Y89/SUBTOTAL(4,Table1[PAR])*Z$4,0)</f>
        <v>0</v>
      </c>
      <c r="AA89" s="6">
        <f>IFERROR(SUMIFS('Data PKİD'!L:L,'Data PKİD'!B:B,Totalll!E:E)/Table1[[#This Row],[Portfolio]],0)</f>
        <v>2.2858547658269309E-3</v>
      </c>
      <c r="AB89" s="2">
        <f>IFERROR(AA89/SUBTOTAL(4,Table1[PKID])*AB$4,0)</f>
        <v>-3.1258861362462913E-2</v>
      </c>
      <c r="AC89" s="25">
        <f t="shared" si="7"/>
        <v>4.3686844527192452</v>
      </c>
    </row>
    <row r="90" spans="4:29" x14ac:dyDescent="0.25">
      <c r="D90" s="12" t="s">
        <v>236</v>
      </c>
      <c r="E90" s="12">
        <v>1664397</v>
      </c>
      <c r="F90" s="12" t="s">
        <v>114</v>
      </c>
      <c r="G90" s="12" t="s">
        <v>466</v>
      </c>
      <c r="H90" s="12" t="s">
        <v>43</v>
      </c>
      <c r="I90" s="1">
        <f>SUMIFS('Total data'!D:D,'Total data'!B:B,Totalll!E:E)</f>
        <v>130</v>
      </c>
      <c r="J90" s="2">
        <f>I90/SUBTOTAL(4,Table1[Number of loans])*J$4</f>
        <v>0</v>
      </c>
      <c r="K90" s="5">
        <f>SUMIFS('Total data'!E:E,'Total data'!B:B,Totalll!E:E)</f>
        <v>1714300</v>
      </c>
      <c r="L90" s="2">
        <f>K90/SUBTOTAL(4,Table1[Amount of loans])*L$4</f>
        <v>0</v>
      </c>
      <c r="M90" s="3">
        <f t="shared" si="4"/>
        <v>10.833333333333334</v>
      </c>
      <c r="N90" s="2">
        <f>M90/SUBTOTAL(4,Table1[Av. Number])*N$4</f>
        <v>0.72625698324022359</v>
      </c>
      <c r="O90" s="4">
        <f t="shared" si="5"/>
        <v>142858.33333333334</v>
      </c>
      <c r="P90" s="2">
        <f>O90/SUBTOTAL(4,Table1[Av. Amount])*P$4</f>
        <v>1.5803398580339858</v>
      </c>
      <c r="Q90" s="5">
        <f>SUMIFS('Total data'!F:F,'Total data'!B:B,Totalll!E:E,'Total data'!A:A,"Dekabr")</f>
        <v>1732955.08</v>
      </c>
      <c r="R90" s="2">
        <f>Q90/SUBTOTAL(4,Table1[Portfolio])*R$4</f>
        <v>0.84985331011062193</v>
      </c>
      <c r="S90" s="9">
        <f>SUMIFS('Total data'!G:G,'Total data'!A:A,"Dekabr",'Total data'!B:B,Totalll!E:E)-SUMIFS('Total data'!G:G,'Total data'!A:A,"Sabit",'Total data'!B:B,Totalll!E:E)</f>
        <v>27</v>
      </c>
      <c r="T90" s="2">
        <f>(S90-SUBTOTAL(5,Table1[Customer increase]))/(SUBTOTAL(4,Table1[Customer increase])-SUBTOTAL(5,Table1[Customer increase]))*T$4</f>
        <v>0.28191489361702127</v>
      </c>
      <c r="U90" s="4">
        <f>Table1[[#This Row],[Portfolio]]-SUMIFS('Total data'!H:H,'Total data'!A:A,"Sabit",'Total data'!B:B,Totalll!E:E)</f>
        <v>473521.62000000104</v>
      </c>
      <c r="V90" s="2">
        <f>(U90-SUBTOTAL(4,Table1[Portfel increase]))/(SUBTOTAL(4,Table1[Portfel increase])-SUBTOTAL(5,Table1[Portfel increase]))*V$4</f>
        <v>0</v>
      </c>
      <c r="W90" s="4">
        <f t="shared" si="6"/>
        <v>39460.135000000089</v>
      </c>
      <c r="X90" s="2">
        <f>(W90-SUBTOTAL(5,Table1[Av. Portfolio increase]))/(SUBTOTAL(4,Table1[Av. Portfolio increase])-SUBTOTAL(5,Table1[Av. Portfolio increase]))*X$4</f>
        <v>0.94601209937855413</v>
      </c>
      <c r="Y90" s="6">
        <f>SUMIFS('Total data'!I:I,'Total data'!B:B,Totalll!E:E)/SUMIFS('Total data'!F:F,'Total data'!B:B,Totalll!E:E)</f>
        <v>1.118036035003535E-3</v>
      </c>
      <c r="Z90" s="2">
        <f>IFERROR(Y90/SUBTOTAL(4,Table1[PAR])*Z$4,0)</f>
        <v>-2.8946951598893909E-2</v>
      </c>
      <c r="AA90" s="6">
        <f>IFERROR(SUMIFS('Data PKİD'!L:L,'Data PKİD'!B:B,Totalll!E:E)/Table1[[#This Row],[Portfolio]],0)</f>
        <v>0</v>
      </c>
      <c r="AB90" s="2">
        <f>IFERROR(AA90/SUBTOTAL(4,Table1[PKID])*AB$4,0)</f>
        <v>0</v>
      </c>
      <c r="AC90" s="25">
        <f t="shared" si="7"/>
        <v>4.3554301927815118</v>
      </c>
    </row>
    <row r="91" spans="4:29" x14ac:dyDescent="0.25">
      <c r="D91" s="12" t="s">
        <v>236</v>
      </c>
      <c r="E91" s="12">
        <v>1573157</v>
      </c>
      <c r="F91" s="12" t="s">
        <v>164</v>
      </c>
      <c r="G91" s="12" t="s">
        <v>368</v>
      </c>
      <c r="H91" s="12" t="s">
        <v>48</v>
      </c>
      <c r="I91" s="1">
        <f>SUMIFS('Total data'!D:D,'Total data'!B:B,Totalll!E:E)</f>
        <v>192</v>
      </c>
      <c r="J91" s="2">
        <f>I91/SUBTOTAL(4,Table1[Number of loans])*J$4</f>
        <v>0</v>
      </c>
      <c r="K91" s="5">
        <f>SUMIFS('Total data'!E:E,'Total data'!B:B,Totalll!E:E)</f>
        <v>1655718</v>
      </c>
      <c r="L91" s="2">
        <f>K91/SUBTOTAL(4,Table1[Amount of loans])*L$4</f>
        <v>0</v>
      </c>
      <c r="M91" s="3">
        <f t="shared" si="4"/>
        <v>16</v>
      </c>
      <c r="N91" s="2">
        <f>M91/SUBTOTAL(4,Table1[Av. Number])*N$4</f>
        <v>1.0726256983240223</v>
      </c>
      <c r="O91" s="4">
        <f t="shared" si="5"/>
        <v>137976.5</v>
      </c>
      <c r="P91" s="2">
        <f>O91/SUBTOTAL(4,Table1[Av. Amount])*P$4</f>
        <v>1.5263356174907046</v>
      </c>
      <c r="Q91" s="5">
        <f>SUMIFS('Total data'!F:F,'Total data'!B:B,Totalll!E:E,'Total data'!A:A,"Dekabr")</f>
        <v>1556393.84</v>
      </c>
      <c r="R91" s="2">
        <f>Q91/SUBTOTAL(4,Table1[Portfolio])*R$4</f>
        <v>0.76326644125119603</v>
      </c>
      <c r="S91" s="9">
        <f>SUMIFS('Total data'!G:G,'Total data'!A:A,"Dekabr",'Total data'!B:B,Totalll!E:E)-SUMIFS('Total data'!G:G,'Total data'!A:A,"Sabit",'Total data'!B:B,Totalll!E:E)</f>
        <v>-4</v>
      </c>
      <c r="T91" s="2">
        <f>(S91-SUBTOTAL(5,Table1[Customer increase]))/(SUBTOTAL(4,Table1[Customer increase])-SUBTOTAL(5,Table1[Customer increase]))*T$4</f>
        <v>0.11702127659574468</v>
      </c>
      <c r="U91" s="4">
        <f>Table1[[#This Row],[Portfolio]]-SUMIFS('Total data'!H:H,'Total data'!A:A,"Sabit",'Total data'!B:B,Totalll!E:E)</f>
        <v>432713.28</v>
      </c>
      <c r="V91" s="2">
        <f>(U91-SUBTOTAL(4,Table1[Portfel increase]))/(SUBTOTAL(4,Table1[Portfel increase])-SUBTOTAL(5,Table1[Portfel increase]))*V$4</f>
        <v>0</v>
      </c>
      <c r="W91" s="4">
        <f t="shared" si="6"/>
        <v>36059.440000000002</v>
      </c>
      <c r="X91" s="2">
        <f>(W91-SUBTOTAL(5,Table1[Av. Portfolio increase]))/(SUBTOTAL(4,Table1[Av. Portfolio increase])-SUBTOTAL(5,Table1[Av. Portfolio increase]))*X$4</f>
        <v>0.87814963145960379</v>
      </c>
      <c r="Y91" s="6">
        <f>SUMIFS('Total data'!I:I,'Total data'!B:B,Totalll!E:E)/SUMIFS('Total data'!F:F,'Total data'!B:B,Totalll!E:E)</f>
        <v>9.7020271395337459E-4</v>
      </c>
      <c r="Z91" s="2">
        <f>IFERROR(Y91/SUBTOTAL(4,Table1[PAR])*Z$4,0)</f>
        <v>-2.5119414869159428E-2</v>
      </c>
      <c r="AA91" s="6">
        <f>IFERROR(SUMIFS('Data PKİD'!L:L,'Data PKİD'!B:B,Totalll!E:E)/Table1[[#This Row],[Portfolio]],0)</f>
        <v>0</v>
      </c>
      <c r="AB91" s="2">
        <f>IFERROR(AA91/SUBTOTAL(4,Table1[PKID])*AB$4,0)</f>
        <v>0</v>
      </c>
      <c r="AC91" s="25">
        <f t="shared" si="7"/>
        <v>4.3322792502521121</v>
      </c>
    </row>
    <row r="92" spans="4:29" x14ac:dyDescent="0.25">
      <c r="D92" s="12" t="s">
        <v>506</v>
      </c>
      <c r="E92" s="12">
        <v>1676939</v>
      </c>
      <c r="F92" s="12" t="s">
        <v>226</v>
      </c>
      <c r="G92" s="12" t="s">
        <v>355</v>
      </c>
      <c r="H92" s="12" t="s">
        <v>48</v>
      </c>
      <c r="I92" s="1">
        <f>SUMIFS('Total data'!D:D,'Total data'!B:B,Totalll!E:E)</f>
        <v>183</v>
      </c>
      <c r="J92" s="2">
        <f>I92/SUBTOTAL(4,Table1[Number of loans])*J$4</f>
        <v>0</v>
      </c>
      <c r="K92" s="5">
        <f>SUMIFS('Total data'!E:E,'Total data'!B:B,Totalll!E:E)</f>
        <v>1736870</v>
      </c>
      <c r="L92" s="2">
        <f>K92/SUBTOTAL(4,Table1[Amount of loans])*L$4</f>
        <v>0</v>
      </c>
      <c r="M92" s="3">
        <f t="shared" si="4"/>
        <v>15.25</v>
      </c>
      <c r="N92" s="2">
        <f>M92/SUBTOTAL(4,Table1[Av. Number])*N$4</f>
        <v>1.0223463687150838</v>
      </c>
      <c r="O92" s="4">
        <f t="shared" si="5"/>
        <v>144739.16666666666</v>
      </c>
      <c r="P92" s="2">
        <f>O92/SUBTOTAL(4,Table1[Av. Amount])*P$4</f>
        <v>1.601146175828903</v>
      </c>
      <c r="Q92" s="5">
        <f>SUMIFS('Total data'!F:F,'Total data'!B:B,Totalll!E:E,'Total data'!A:A,"Dekabr")</f>
        <v>1761735.88</v>
      </c>
      <c r="R92" s="2">
        <f>Q92/SUBTOTAL(4,Table1[Portfolio])*R$4</f>
        <v>0.86396761603229166</v>
      </c>
      <c r="S92" s="9">
        <f>SUMIFS('Total data'!G:G,'Total data'!A:A,"Dekabr",'Total data'!B:B,Totalll!E:E)-SUMIFS('Total data'!G:G,'Total data'!A:A,"Sabit",'Total data'!B:B,Totalll!E:E)</f>
        <v>11</v>
      </c>
      <c r="T92" s="2">
        <f>(S92-SUBTOTAL(5,Table1[Customer increase]))/(SUBTOTAL(4,Table1[Customer increase])-SUBTOTAL(5,Table1[Customer increase]))*T$4</f>
        <v>0.19680851063829788</v>
      </c>
      <c r="U92" s="4">
        <f>Table1[[#This Row],[Portfolio]]-SUMIFS('Total data'!H:H,'Total data'!A:A,"Sabit",'Total data'!B:B,Totalll!E:E)</f>
        <v>344413.48999999906</v>
      </c>
      <c r="V92" s="2">
        <f>(U92-SUBTOTAL(4,Table1[Portfel increase]))/(SUBTOTAL(4,Table1[Portfel increase])-SUBTOTAL(5,Table1[Portfel increase]))*V$4</f>
        <v>0</v>
      </c>
      <c r="W92" s="4">
        <f t="shared" si="6"/>
        <v>28701.124166666588</v>
      </c>
      <c r="X92" s="2">
        <f>(W92-SUBTOTAL(5,Table1[Av. Portfolio increase]))/(SUBTOTAL(4,Table1[Av. Portfolio increase])-SUBTOTAL(5,Table1[Av. Portfolio increase]))*X$4</f>
        <v>0.73131097872036077</v>
      </c>
      <c r="Y92" s="6">
        <f>SUMIFS('Total data'!I:I,'Total data'!B:B,Totalll!E:E)/SUMIFS('Total data'!F:F,'Total data'!B:B,Totalll!E:E)</f>
        <v>1.0838357194298603E-3</v>
      </c>
      <c r="Z92" s="2">
        <f>IFERROR(Y92/SUBTOTAL(4,Table1[PAR])*Z$4,0)</f>
        <v>-2.8061474880270141E-2</v>
      </c>
      <c r="AA92" s="6">
        <f>IFERROR(SUMIFS('Data PKİD'!L:L,'Data PKİD'!B:B,Totalll!E:E)/Table1[[#This Row],[Portfolio]],0)</f>
        <v>4.064332276640696E-3</v>
      </c>
      <c r="AB92" s="2">
        <f>IFERROR(AA92/SUBTOTAL(4,Table1[PKID])*AB$4,0)</f>
        <v>-5.5579383723678731E-2</v>
      </c>
      <c r="AC92" s="25">
        <f t="shared" si="7"/>
        <v>4.3319387913309875</v>
      </c>
    </row>
    <row r="93" spans="4:29" x14ac:dyDescent="0.25">
      <c r="D93" s="12" t="s">
        <v>506</v>
      </c>
      <c r="E93" s="12">
        <v>1314296</v>
      </c>
      <c r="F93" s="12" t="s">
        <v>266</v>
      </c>
      <c r="G93" s="12" t="s">
        <v>355</v>
      </c>
      <c r="H93" s="12" t="s">
        <v>44</v>
      </c>
      <c r="I93" s="1">
        <f>SUMIFS('Total data'!D:D,'Total data'!B:B,Totalll!E:E)</f>
        <v>204</v>
      </c>
      <c r="J93" s="2">
        <f>I93/SUBTOTAL(4,Table1[Number of loans])*J$4</f>
        <v>0</v>
      </c>
      <c r="K93" s="5">
        <f>SUMIFS('Total data'!E:E,'Total data'!B:B,Totalll!E:E)</f>
        <v>1349440</v>
      </c>
      <c r="L93" s="2">
        <f>K93/SUBTOTAL(4,Table1[Amount of loans])*L$4</f>
        <v>0</v>
      </c>
      <c r="M93" s="3">
        <f t="shared" si="4"/>
        <v>17</v>
      </c>
      <c r="N93" s="2">
        <f>M93/SUBTOTAL(4,Table1[Av. Number])*N$4</f>
        <v>1.1396648044692739</v>
      </c>
      <c r="O93" s="4">
        <f t="shared" si="5"/>
        <v>112453.33333333333</v>
      </c>
      <c r="P93" s="2">
        <f>O93/SUBTOTAL(4,Table1[Av. Amount])*P$4</f>
        <v>1.2439910272562453</v>
      </c>
      <c r="Q93" s="5">
        <f>SUMIFS('Total data'!F:F,'Total data'!B:B,Totalll!E:E,'Total data'!A:A,"Dekabr")</f>
        <v>1234399.3</v>
      </c>
      <c r="R93" s="2">
        <f>Q93/SUBTOTAL(4,Table1[Portfolio])*R$4</f>
        <v>0.60535806335109077</v>
      </c>
      <c r="S93" s="9">
        <f>SUMIFS('Total data'!G:G,'Total data'!A:A,"Dekabr",'Total data'!B:B,Totalll!E:E)-SUMIFS('Total data'!G:G,'Total data'!A:A,"Sabit",'Total data'!B:B,Totalll!E:E)</f>
        <v>65</v>
      </c>
      <c r="T93" s="2">
        <f>(S93-SUBTOTAL(5,Table1[Customer increase]))/(SUBTOTAL(4,Table1[Customer increase])-SUBTOTAL(5,Table1[Customer increase]))*T$4</f>
        <v>0.48404255319148937</v>
      </c>
      <c r="U93" s="4">
        <f>Table1[[#This Row],[Portfolio]]-SUMIFS('Total data'!H:H,'Total data'!A:A,"Sabit",'Total data'!B:B,Totalll!E:E)</f>
        <v>417150.41000000003</v>
      </c>
      <c r="V93" s="2">
        <f>(U93-SUBTOTAL(4,Table1[Portfel increase]))/(SUBTOTAL(4,Table1[Portfel increase])-SUBTOTAL(5,Table1[Portfel increase]))*V$4</f>
        <v>0</v>
      </c>
      <c r="W93" s="4">
        <f t="shared" si="6"/>
        <v>34762.534166666672</v>
      </c>
      <c r="X93" s="2">
        <f>(W93-SUBTOTAL(5,Table1[Av. Portfolio increase]))/(SUBTOTAL(4,Table1[Av. Portfolio increase])-SUBTOTAL(5,Table1[Av. Portfolio increase]))*X$4</f>
        <v>0.85226926567893824</v>
      </c>
      <c r="Y93" s="6">
        <f>SUMIFS('Total data'!I:I,'Total data'!B:B,Totalll!E:E)/SUMIFS('Total data'!F:F,'Total data'!B:B,Totalll!E:E)</f>
        <v>0</v>
      </c>
      <c r="Z93" s="2">
        <f>IFERROR(Y93/SUBTOTAL(4,Table1[PAR])*Z$4,0)</f>
        <v>0</v>
      </c>
      <c r="AA93" s="6">
        <f>IFERROR(SUMIFS('Data PKİD'!L:L,'Data PKİD'!B:B,Totalll!E:E)/Table1[[#This Row],[Portfolio]],0)</f>
        <v>0</v>
      </c>
      <c r="AB93" s="2">
        <f>IFERROR(AA93/SUBTOTAL(4,Table1[PKID])*AB$4,0)</f>
        <v>0</v>
      </c>
      <c r="AC93" s="25">
        <f t="shared" si="7"/>
        <v>4.3253257139470378</v>
      </c>
    </row>
    <row r="94" spans="4:29" x14ac:dyDescent="0.25">
      <c r="D94" s="12" t="s">
        <v>506</v>
      </c>
      <c r="E94" s="12">
        <v>1220520</v>
      </c>
      <c r="F94" s="12" t="s">
        <v>225</v>
      </c>
      <c r="G94" s="12" t="s">
        <v>355</v>
      </c>
      <c r="H94" s="12" t="s">
        <v>43</v>
      </c>
      <c r="I94" s="1">
        <f>SUMIFS('Total data'!D:D,'Total data'!B:B,Totalll!E:E)</f>
        <v>178</v>
      </c>
      <c r="J94" s="2">
        <f>I94/SUBTOTAL(4,Table1[Number of loans])*J$4</f>
        <v>0</v>
      </c>
      <c r="K94" s="5">
        <f>SUMIFS('Total data'!E:E,'Total data'!B:B,Totalll!E:E)</f>
        <v>1472340</v>
      </c>
      <c r="L94" s="2">
        <f>K94/SUBTOTAL(4,Table1[Amount of loans])*L$4</f>
        <v>0</v>
      </c>
      <c r="M94" s="3">
        <f t="shared" si="4"/>
        <v>14.833333333333334</v>
      </c>
      <c r="N94" s="2">
        <f>M94/SUBTOTAL(4,Table1[Av. Number])*N$4</f>
        <v>0.99441340782122911</v>
      </c>
      <c r="O94" s="4">
        <f t="shared" si="5"/>
        <v>122695</v>
      </c>
      <c r="P94" s="2">
        <f>O94/SUBTOTAL(4,Table1[Av. Amount])*P$4</f>
        <v>1.3572872814430137</v>
      </c>
      <c r="Q94" s="5">
        <f>SUMIFS('Total data'!F:F,'Total data'!B:B,Totalll!E:E,'Total data'!A:A,"Dekabr")</f>
        <v>1143101.3799999999</v>
      </c>
      <c r="R94" s="2">
        <f>Q94/SUBTOTAL(4,Table1[Portfolio])*R$4</f>
        <v>0.56058492386601255</v>
      </c>
      <c r="S94" s="9">
        <f>SUMIFS('Total data'!G:G,'Total data'!A:A,"Dekabr",'Total data'!B:B,Totalll!E:E)-SUMIFS('Total data'!G:G,'Total data'!A:A,"Sabit",'Total data'!B:B,Totalll!E:E)</f>
        <v>37</v>
      </c>
      <c r="T94" s="2">
        <f>(S94-SUBTOTAL(5,Table1[Customer increase]))/(SUBTOTAL(4,Table1[Customer increase])-SUBTOTAL(5,Table1[Customer increase]))*T$4</f>
        <v>0.33510638297872342</v>
      </c>
      <c r="U94" s="4">
        <f>Table1[[#This Row],[Portfolio]]-SUMIFS('Total data'!H:H,'Total data'!A:A,"Sabit",'Total data'!B:B,Totalll!E:E)</f>
        <v>575770.65000000014</v>
      </c>
      <c r="V94" s="2">
        <f>(U94-SUBTOTAL(4,Table1[Portfel increase]))/(SUBTOTAL(4,Table1[Portfel increase])-SUBTOTAL(5,Table1[Portfel increase]))*V$4</f>
        <v>0</v>
      </c>
      <c r="W94" s="4">
        <f t="shared" si="6"/>
        <v>47980.887500000012</v>
      </c>
      <c r="X94" s="2">
        <f>(W94-SUBTOTAL(5,Table1[Av. Portfolio increase]))/(SUBTOTAL(4,Table1[Av. Portfolio increase])-SUBTOTAL(5,Table1[Av. Portfolio increase]))*X$4</f>
        <v>1.1160477224428234</v>
      </c>
      <c r="Y94" s="6">
        <f>SUMIFS('Total data'!I:I,'Total data'!B:B,Totalll!E:E)/SUMIFS('Total data'!F:F,'Total data'!B:B,Totalll!E:E)</f>
        <v>1.5685252468329164E-3</v>
      </c>
      <c r="Z94" s="2">
        <f>IFERROR(Y94/SUBTOTAL(4,Table1[PAR])*Z$4,0)</f>
        <v>-4.0610519679333948E-2</v>
      </c>
      <c r="AA94" s="6">
        <f>IFERROR(SUMIFS('Data PKİD'!L:L,'Data PKİD'!B:B,Totalll!E:E)/Table1[[#This Row],[Portfolio]],0)</f>
        <v>0</v>
      </c>
      <c r="AB94" s="2">
        <f>IFERROR(AA94/SUBTOTAL(4,Table1[PKID])*AB$4,0)</f>
        <v>0</v>
      </c>
      <c r="AC94" s="25">
        <f t="shared" si="7"/>
        <v>4.3228291988724683</v>
      </c>
    </row>
    <row r="95" spans="4:29" x14ac:dyDescent="0.25">
      <c r="D95" s="12" t="s">
        <v>236</v>
      </c>
      <c r="E95" s="12">
        <v>1536097</v>
      </c>
      <c r="F95" s="12" t="s">
        <v>335</v>
      </c>
      <c r="G95" s="12" t="s">
        <v>364</v>
      </c>
      <c r="H95" s="12" t="s">
        <v>45</v>
      </c>
      <c r="I95" s="1">
        <f>SUMIFS('Total data'!D:D,'Total data'!B:B,Totalll!E:E)</f>
        <v>147</v>
      </c>
      <c r="J95" s="2">
        <f>I95/SUBTOTAL(4,Table1[Number of loans])*J$4</f>
        <v>0</v>
      </c>
      <c r="K95" s="5">
        <f>SUMIFS('Total data'!E:E,'Total data'!B:B,Totalll!E:E)</f>
        <v>1114600</v>
      </c>
      <c r="L95" s="2">
        <f>K95/SUBTOTAL(4,Table1[Amount of loans])*L$4</f>
        <v>0</v>
      </c>
      <c r="M95" s="3">
        <f t="shared" si="4"/>
        <v>12.25</v>
      </c>
      <c r="N95" s="2">
        <f>M95/SUBTOTAL(4,Table1[Av. Number])*N$4</f>
        <v>0.82122905027932969</v>
      </c>
      <c r="O95" s="4">
        <f t="shared" si="5"/>
        <v>92883.333333333328</v>
      </c>
      <c r="P95" s="2">
        <f>O95/SUBTOTAL(4,Table1[Av. Amount])*P$4</f>
        <v>1.0275020741787786</v>
      </c>
      <c r="Q95" s="5">
        <f>SUMIFS('Total data'!F:F,'Total data'!B:B,Totalll!E:E,'Total data'!A:A,"Dekabr")</f>
        <v>937913.5</v>
      </c>
      <c r="R95" s="2">
        <f>Q95/SUBTOTAL(4,Table1[Portfolio])*R$4</f>
        <v>0.45995935022876572</v>
      </c>
      <c r="S95" s="9">
        <f>SUMIFS('Total data'!G:G,'Total data'!A:A,"Dekabr",'Total data'!B:B,Totalll!E:E)-SUMIFS('Total data'!G:G,'Total data'!A:A,"Sabit",'Total data'!B:B,Totalll!E:E)</f>
        <v>105</v>
      </c>
      <c r="T95" s="2">
        <f>(S95-SUBTOTAL(5,Table1[Customer increase]))/(SUBTOTAL(4,Table1[Customer increase])-SUBTOTAL(5,Table1[Customer increase]))*T$4</f>
        <v>0.69680851063829785</v>
      </c>
      <c r="U95" s="4">
        <f>Table1[[#This Row],[Portfolio]]-SUMIFS('Total data'!H:H,'Total data'!A:A,"Sabit",'Total data'!B:B,Totalll!E:E)</f>
        <v>722307.34000000008</v>
      </c>
      <c r="V95" s="2">
        <f>(U95-SUBTOTAL(4,Table1[Portfel increase]))/(SUBTOTAL(4,Table1[Portfel increase])-SUBTOTAL(5,Table1[Portfel increase]))*V$4</f>
        <v>0</v>
      </c>
      <c r="W95" s="4">
        <f t="shared" si="6"/>
        <v>60192.278333333343</v>
      </c>
      <c r="X95" s="2">
        <f>(W95-SUBTOTAL(5,Table1[Av. Portfolio increase]))/(SUBTOTAL(4,Table1[Av. Portfolio increase])-SUBTOTAL(5,Table1[Av. Portfolio increase]))*X$4</f>
        <v>1.3597317689900223</v>
      </c>
      <c r="Y95" s="6">
        <f>SUMIFS('Total data'!I:I,'Total data'!B:B,Totalll!E:E)/SUMIFS('Total data'!F:F,'Total data'!B:B,Totalll!E:E)</f>
        <v>1.7332535349957089E-3</v>
      </c>
      <c r="Z95" s="2">
        <f>IFERROR(Y95/SUBTOTAL(4,Table1[PAR])*Z$4,0)</f>
        <v>-4.4875482198544633E-2</v>
      </c>
      <c r="AA95" s="6">
        <f>IFERROR(SUMIFS('Data PKİD'!L:L,'Data PKİD'!B:B,Totalll!E:E)/Table1[[#This Row],[Portfolio]],0)</f>
        <v>0</v>
      </c>
      <c r="AB95" s="2">
        <f>IFERROR(AA95/SUBTOTAL(4,Table1[PKID])*AB$4,0)</f>
        <v>0</v>
      </c>
      <c r="AC95" s="25">
        <f t="shared" si="7"/>
        <v>4.3203552721166494</v>
      </c>
    </row>
    <row r="96" spans="4:29" x14ac:dyDescent="0.25">
      <c r="D96" s="12" t="s">
        <v>252</v>
      </c>
      <c r="E96" s="12">
        <v>1612248</v>
      </c>
      <c r="F96" s="12" t="s">
        <v>53</v>
      </c>
      <c r="G96" s="12" t="s">
        <v>6</v>
      </c>
      <c r="H96" s="12" t="s">
        <v>48</v>
      </c>
      <c r="I96" s="1">
        <f>SUMIFS('Total data'!D:D,'Total data'!B:B,Totalll!E:E)</f>
        <v>84</v>
      </c>
      <c r="J96" s="2">
        <f>I96/SUBTOTAL(4,Table1[Number of loans])*J$4</f>
        <v>0</v>
      </c>
      <c r="K96" s="5">
        <f>SUMIFS('Total data'!E:E,'Total data'!B:B,Totalll!E:E)</f>
        <v>2484700</v>
      </c>
      <c r="L96" s="2">
        <f>K96/SUBTOTAL(4,Table1[Amount of loans])*L$4</f>
        <v>0</v>
      </c>
      <c r="M96" s="3">
        <f t="shared" si="4"/>
        <v>7</v>
      </c>
      <c r="N96" s="2">
        <f>M96/SUBTOTAL(4,Table1[Av. Number])*N$4</f>
        <v>0.46927374301675978</v>
      </c>
      <c r="O96" s="4">
        <f t="shared" si="5"/>
        <v>207058.33333333334</v>
      </c>
      <c r="P96" s="2">
        <f>O96/SUBTOTAL(4,Table1[Av. Amount])*P$4</f>
        <v>2.2905386719110101</v>
      </c>
      <c r="Q96" s="5">
        <f>SUMIFS('Total data'!F:F,'Total data'!B:B,Totalll!E:E,'Total data'!A:A,"Dekabr")</f>
        <v>2436489.4300000002</v>
      </c>
      <c r="R96" s="2">
        <f>Q96/SUBTOTAL(4,Table1[Portfolio])*R$4</f>
        <v>1.1948714834172403</v>
      </c>
      <c r="S96" s="9">
        <f>SUMIFS('Total data'!G:G,'Total data'!A:A,"Dekabr",'Total data'!B:B,Totalll!E:E)-SUMIFS('Total data'!G:G,'Total data'!A:A,"Sabit",'Total data'!B:B,Totalll!E:E)</f>
        <v>-10</v>
      </c>
      <c r="T96" s="2">
        <f>(S96-SUBTOTAL(5,Table1[Customer increase]))/(SUBTOTAL(4,Table1[Customer increase])-SUBTOTAL(5,Table1[Customer increase]))*T$4</f>
        <v>8.5106382978723402E-2</v>
      </c>
      <c r="U96" s="4">
        <f>Table1[[#This Row],[Portfolio]]-SUMIFS('Total data'!H:H,'Total data'!A:A,"Sabit",'Total data'!B:B,Totalll!E:E)</f>
        <v>142089.42000000039</v>
      </c>
      <c r="V96" s="2">
        <f>(U96-SUBTOTAL(4,Table1[Portfel increase]))/(SUBTOTAL(4,Table1[Portfel increase])-SUBTOTAL(5,Table1[Portfel increase]))*V$4</f>
        <v>0</v>
      </c>
      <c r="W96" s="4">
        <f t="shared" si="6"/>
        <v>11840.785000000033</v>
      </c>
      <c r="X96" s="2">
        <f>(W96-SUBTOTAL(5,Table1[Av. Portfolio increase]))/(SUBTOTAL(4,Table1[Av. Portfolio increase])-SUBTOTAL(5,Table1[Av. Portfolio increase]))*X$4</f>
        <v>0.39485498199013336</v>
      </c>
      <c r="Y96" s="6">
        <f>SUMIFS('Total data'!I:I,'Total data'!B:B,Totalll!E:E)/SUMIFS('Total data'!F:F,'Total data'!B:B,Totalll!E:E)</f>
        <v>4.7436290069379243E-3</v>
      </c>
      <c r="Z96" s="2">
        <f>IFERROR(Y96/SUBTOTAL(4,Table1[PAR])*Z$4,0)</f>
        <v>-0.12281679209606793</v>
      </c>
      <c r="AA96" s="6">
        <f>IFERROR(SUMIFS('Data PKİD'!L:L,'Data PKİD'!B:B,Totalll!E:E)/Table1[[#This Row],[Portfolio]],0)</f>
        <v>0</v>
      </c>
      <c r="AB96" s="2">
        <f>IFERROR(AA96/SUBTOTAL(4,Table1[PKID])*AB$4,0)</f>
        <v>0</v>
      </c>
      <c r="AC96" s="25">
        <f t="shared" si="7"/>
        <v>4.3118284712177983</v>
      </c>
    </row>
    <row r="97" spans="4:29" x14ac:dyDescent="0.25">
      <c r="D97" s="12" t="s">
        <v>252</v>
      </c>
      <c r="E97" s="12">
        <v>1229845</v>
      </c>
      <c r="F97" s="12" t="s">
        <v>51</v>
      </c>
      <c r="G97" s="12" t="s">
        <v>6</v>
      </c>
      <c r="H97" s="12" t="s">
        <v>48</v>
      </c>
      <c r="I97" s="1">
        <f>SUMIFS('Total data'!D:D,'Total data'!B:B,Totalll!E:E)</f>
        <v>117</v>
      </c>
      <c r="J97" s="2">
        <f>I97/SUBTOTAL(4,Table1[Number of loans])*J$4</f>
        <v>0</v>
      </c>
      <c r="K97" s="5">
        <f>SUMIFS('Total data'!E:E,'Total data'!B:B,Totalll!E:E)</f>
        <v>2009700</v>
      </c>
      <c r="L97" s="2">
        <f>K97/SUBTOTAL(4,Table1[Amount of loans])*L$4</f>
        <v>0</v>
      </c>
      <c r="M97" s="3">
        <f t="shared" si="4"/>
        <v>9.75</v>
      </c>
      <c r="N97" s="2">
        <f>M97/SUBTOTAL(4,Table1[Av. Number])*N$4</f>
        <v>0.65363128491620115</v>
      </c>
      <c r="O97" s="4">
        <f t="shared" si="5"/>
        <v>167475</v>
      </c>
      <c r="P97" s="2">
        <f>O97/SUBTOTAL(4,Table1[Av. Amount])*P$4</f>
        <v>1.8526564852656482</v>
      </c>
      <c r="Q97" s="5">
        <f>SUMIFS('Total data'!F:F,'Total data'!B:B,Totalll!E:E,'Total data'!A:A,"Dekabr")</f>
        <v>2249980.17</v>
      </c>
      <c r="R97" s="2">
        <f>Q97/SUBTOTAL(4,Table1[Portfolio])*R$4</f>
        <v>1.103406035866642</v>
      </c>
      <c r="S97" s="9">
        <f>SUMIFS('Total data'!G:G,'Total data'!A:A,"Dekabr",'Total data'!B:B,Totalll!E:E)-SUMIFS('Total data'!G:G,'Total data'!A:A,"Sabit",'Total data'!B:B,Totalll!E:E)</f>
        <v>3</v>
      </c>
      <c r="T97" s="2">
        <f>(S97-SUBTOTAL(5,Table1[Customer increase]))/(SUBTOTAL(4,Table1[Customer increase])-SUBTOTAL(5,Table1[Customer increase]))*T$4</f>
        <v>0.15425531914893617</v>
      </c>
      <c r="U97" s="4">
        <f>Table1[[#This Row],[Portfolio]]-SUMIFS('Total data'!H:H,'Total data'!A:A,"Sabit",'Total data'!B:B,Totalll!E:E)</f>
        <v>331925.3599999994</v>
      </c>
      <c r="V97" s="2">
        <f>(U97-SUBTOTAL(4,Table1[Portfel increase]))/(SUBTOTAL(4,Table1[Portfel increase])-SUBTOTAL(5,Table1[Portfel increase]))*V$4</f>
        <v>0</v>
      </c>
      <c r="W97" s="4">
        <f t="shared" si="6"/>
        <v>27660.446666666616</v>
      </c>
      <c r="X97" s="2">
        <f>(W97-SUBTOTAL(5,Table1[Av. Portfolio increase]))/(SUBTOTAL(4,Table1[Av. Portfolio increase])-SUBTOTAL(5,Table1[Av. Portfolio increase]))*X$4</f>
        <v>0.71054376982402645</v>
      </c>
      <c r="Y97" s="6">
        <f>SUMIFS('Total data'!I:I,'Total data'!B:B,Totalll!E:E)/SUMIFS('Total data'!F:F,'Total data'!B:B,Totalll!E:E)</f>
        <v>6.3330732820500429E-3</v>
      </c>
      <c r="Z97" s="2">
        <f>IFERROR(Y97/SUBTOTAL(4,Table1[PAR])*Z$4,0)</f>
        <v>-0.1639689241028543</v>
      </c>
      <c r="AA97" s="6">
        <f>IFERROR(SUMIFS('Data PKİD'!L:L,'Data PKİD'!B:B,Totalll!E:E)/Table1[[#This Row],[Portfolio]],0)</f>
        <v>0</v>
      </c>
      <c r="AB97" s="2">
        <f>IFERROR(AA97/SUBTOTAL(4,Table1[PKID])*AB$4,0)</f>
        <v>0</v>
      </c>
      <c r="AC97" s="25">
        <f t="shared" si="7"/>
        <v>4.3105239709185987</v>
      </c>
    </row>
    <row r="98" spans="4:29" x14ac:dyDescent="0.25">
      <c r="D98" s="12" t="s">
        <v>506</v>
      </c>
      <c r="E98" s="12">
        <v>1129552</v>
      </c>
      <c r="F98" s="12" t="s">
        <v>161</v>
      </c>
      <c r="G98" s="12" t="s">
        <v>361</v>
      </c>
      <c r="H98" s="12" t="s">
        <v>48</v>
      </c>
      <c r="I98" s="1">
        <f>SUMIFS('Total data'!D:D,'Total data'!B:B,Totalll!E:E)</f>
        <v>170</v>
      </c>
      <c r="J98" s="2">
        <f>I98/SUBTOTAL(4,Table1[Number of loans])*J$4</f>
        <v>0</v>
      </c>
      <c r="K98" s="5">
        <f>SUMIFS('Total data'!E:E,'Total data'!B:B,Totalll!E:E)</f>
        <v>1567226</v>
      </c>
      <c r="L98" s="2">
        <f>K98/SUBTOTAL(4,Table1[Amount of loans])*L$4</f>
        <v>0</v>
      </c>
      <c r="M98" s="3">
        <f t="shared" si="4"/>
        <v>14.166666666666666</v>
      </c>
      <c r="N98" s="2">
        <f>M98/SUBTOTAL(4,Table1[Av. Number])*N$4</f>
        <v>0.94972067039106145</v>
      </c>
      <c r="O98" s="4">
        <f t="shared" si="5"/>
        <v>130602.16666666667</v>
      </c>
      <c r="P98" s="2">
        <f>O98/SUBTOTAL(4,Table1[Av. Amount])*P$4</f>
        <v>1.4447586270472912</v>
      </c>
      <c r="Q98" s="5">
        <f>SUMIFS('Total data'!F:F,'Total data'!B:B,Totalll!E:E,'Total data'!A:A,"Dekabr")</f>
        <v>1593126.98</v>
      </c>
      <c r="R98" s="2">
        <f>Q98/SUBTOTAL(4,Table1[Portfolio])*R$4</f>
        <v>0.78128063041284279</v>
      </c>
      <c r="S98" s="9">
        <f>SUMIFS('Total data'!G:G,'Total data'!A:A,"Dekabr",'Total data'!B:B,Totalll!E:E)-SUMIFS('Total data'!G:G,'Total data'!A:A,"Sabit",'Total data'!B:B,Totalll!E:E)</f>
        <v>48</v>
      </c>
      <c r="T98" s="2">
        <f>(S98-SUBTOTAL(5,Table1[Customer increase]))/(SUBTOTAL(4,Table1[Customer increase])-SUBTOTAL(5,Table1[Customer increase]))*T$4</f>
        <v>0.39361702127659576</v>
      </c>
      <c r="U98" s="4">
        <f>Table1[[#This Row],[Portfolio]]-SUMIFS('Total data'!H:H,'Total data'!A:A,"Sabit",'Total data'!B:B,Totalll!E:E)</f>
        <v>346500.43999999971</v>
      </c>
      <c r="V98" s="2">
        <f>(U98-SUBTOTAL(4,Table1[Portfel increase]))/(SUBTOTAL(4,Table1[Portfel increase])-SUBTOTAL(5,Table1[Portfel increase]))*V$4</f>
        <v>0</v>
      </c>
      <c r="W98" s="4">
        <f t="shared" si="6"/>
        <v>28875.036666666641</v>
      </c>
      <c r="X98" s="2">
        <f>(W98-SUBTOTAL(5,Table1[Av. Portfolio increase]))/(SUBTOTAL(4,Table1[Av. Portfolio increase])-SUBTOTAL(5,Table1[Av. Portfolio increase]))*X$4</f>
        <v>0.7347814844410907</v>
      </c>
      <c r="Y98" s="6">
        <f>SUMIFS('Total data'!I:I,'Total data'!B:B,Totalll!E:E)/SUMIFS('Total data'!F:F,'Total data'!B:B,Totalll!E:E)</f>
        <v>0</v>
      </c>
      <c r="Z98" s="2">
        <f>IFERROR(Y98/SUBTOTAL(4,Table1[PAR])*Z$4,0)</f>
        <v>0</v>
      </c>
      <c r="AA98" s="6">
        <f>IFERROR(SUMIFS('Data PKİD'!L:L,'Data PKİD'!B:B,Totalll!E:E)/Table1[[#This Row],[Portfolio]],0)</f>
        <v>0</v>
      </c>
      <c r="AB98" s="2">
        <f>IFERROR(AA98/SUBTOTAL(4,Table1[PKID])*AB$4,0)</f>
        <v>0</v>
      </c>
      <c r="AC98" s="25">
        <f t="shared" si="7"/>
        <v>4.3041584335688814</v>
      </c>
    </row>
    <row r="99" spans="4:29" x14ac:dyDescent="0.25">
      <c r="D99" s="12" t="s">
        <v>236</v>
      </c>
      <c r="E99" s="12">
        <v>1388878</v>
      </c>
      <c r="F99" s="12" t="s">
        <v>305</v>
      </c>
      <c r="G99" s="12" t="s">
        <v>362</v>
      </c>
      <c r="H99" s="12" t="s">
        <v>44</v>
      </c>
      <c r="I99" s="1">
        <f>SUMIFS('Total data'!D:D,'Total data'!B:B,Totalll!E:E)</f>
        <v>99</v>
      </c>
      <c r="J99" s="2">
        <f>I99/SUBTOTAL(4,Table1[Number of loans])*J$4</f>
        <v>0</v>
      </c>
      <c r="K99" s="5">
        <f>SUMIFS('Total data'!E:E,'Total data'!B:B,Totalll!E:E)</f>
        <v>1482200</v>
      </c>
      <c r="L99" s="2">
        <f>K99/SUBTOTAL(4,Table1[Amount of loans])*L$4</f>
        <v>0</v>
      </c>
      <c r="M99" s="3">
        <f t="shared" si="4"/>
        <v>8.25</v>
      </c>
      <c r="N99" s="2">
        <f>M99/SUBTOTAL(4,Table1[Av. Number])*N$4</f>
        <v>0.55307262569832405</v>
      </c>
      <c r="O99" s="4">
        <f t="shared" si="5"/>
        <v>123516.66666666667</v>
      </c>
      <c r="P99" s="2">
        <f>O99/SUBTOTAL(4,Table1[Av. Amount])*P$4</f>
        <v>1.3663767937805364</v>
      </c>
      <c r="Q99" s="5">
        <f>SUMIFS('Total data'!F:F,'Total data'!B:B,Totalll!E:E,'Total data'!A:A,"Dekabr")</f>
        <v>1334834.01</v>
      </c>
      <c r="R99" s="2">
        <f>Q99/SUBTOTAL(4,Table1[Portfolio])*R$4</f>
        <v>0.65461194865289585</v>
      </c>
      <c r="S99" s="9">
        <f>SUMIFS('Total data'!G:G,'Total data'!A:A,"Dekabr",'Total data'!B:B,Totalll!E:E)-SUMIFS('Total data'!G:G,'Total data'!A:A,"Sabit",'Total data'!B:B,Totalll!E:E)</f>
        <v>59</v>
      </c>
      <c r="T99" s="2">
        <f>(S99-SUBTOTAL(5,Table1[Customer increase]))/(SUBTOTAL(4,Table1[Customer increase])-SUBTOTAL(5,Table1[Customer increase]))*T$4</f>
        <v>0.4521276595744681</v>
      </c>
      <c r="U99" s="4">
        <f>Table1[[#This Row],[Portfolio]]-SUMIFS('Total data'!H:H,'Total data'!A:A,"Sabit",'Total data'!B:B,Totalll!E:E)</f>
        <v>680180.66</v>
      </c>
      <c r="V99" s="2">
        <f>(U99-SUBTOTAL(4,Table1[Portfel increase]))/(SUBTOTAL(4,Table1[Portfel increase])-SUBTOTAL(5,Table1[Portfel increase]))*V$4</f>
        <v>0</v>
      </c>
      <c r="W99" s="4">
        <f t="shared" si="6"/>
        <v>56681.721666666672</v>
      </c>
      <c r="X99" s="2">
        <f>(W99-SUBTOTAL(5,Table1[Av. Portfolio increase]))/(SUBTOTAL(4,Table1[Av. Portfolio increase])-SUBTOTAL(5,Table1[Av. Portfolio increase]))*X$4</f>
        <v>1.2896769598497382</v>
      </c>
      <c r="Y99" s="6">
        <f>SUMIFS('Total data'!I:I,'Total data'!B:B,Totalll!E:E)/SUMIFS('Total data'!F:F,'Total data'!B:B,Totalll!E:E)</f>
        <v>7.2375815406477951E-4</v>
      </c>
      <c r="Z99" s="2">
        <f>IFERROR(Y99/SUBTOTAL(4,Table1[PAR])*Z$4,0)</f>
        <v>-1.8738745084322557E-2</v>
      </c>
      <c r="AA99" s="6">
        <f>IFERROR(SUMIFS('Data PKİD'!L:L,'Data PKİD'!B:B,Totalll!E:E)/Table1[[#This Row],[Portfolio]],0)</f>
        <v>0</v>
      </c>
      <c r="AB99" s="2">
        <f>IFERROR(AA99/SUBTOTAL(4,Table1[PKID])*AB$4,0)</f>
        <v>0</v>
      </c>
      <c r="AC99" s="25">
        <f t="shared" si="7"/>
        <v>4.2971272424716407</v>
      </c>
    </row>
    <row r="100" spans="4:29" x14ac:dyDescent="0.25">
      <c r="D100" s="12" t="s">
        <v>236</v>
      </c>
      <c r="E100" s="12">
        <v>1799504</v>
      </c>
      <c r="F100" s="12" t="s">
        <v>88</v>
      </c>
      <c r="G100" s="12" t="s">
        <v>15</v>
      </c>
      <c r="H100" s="12" t="s">
        <v>43</v>
      </c>
      <c r="I100" s="1">
        <f>SUMIFS('Total data'!D:D,'Total data'!B:B,Totalll!E:E)</f>
        <v>210</v>
      </c>
      <c r="J100" s="2">
        <f>I100/SUBTOTAL(4,Table1[Number of loans])*J$4</f>
        <v>0</v>
      </c>
      <c r="K100" s="5">
        <f>SUMIFS('Total data'!E:E,'Total data'!B:B,Totalll!E:E)</f>
        <v>1521000</v>
      </c>
      <c r="L100" s="2">
        <f>K100/SUBTOTAL(4,Table1[Amount of loans])*L$4</f>
        <v>0</v>
      </c>
      <c r="M100" s="3">
        <f t="shared" si="4"/>
        <v>17.5</v>
      </c>
      <c r="N100" s="2">
        <f>M100/SUBTOTAL(4,Table1[Av. Number])*N$4</f>
        <v>1.1731843575418994</v>
      </c>
      <c r="O100" s="4">
        <f t="shared" si="5"/>
        <v>126750</v>
      </c>
      <c r="P100" s="2">
        <f>O100/SUBTOTAL(4,Table1[Av. Amount])*P$4</f>
        <v>1.4021448545001998</v>
      </c>
      <c r="Q100" s="5">
        <f>SUMIFS('Total data'!F:F,'Total data'!B:B,Totalll!E:E,'Total data'!A:A,"Dekabr")</f>
        <v>1356983.25</v>
      </c>
      <c r="R100" s="2">
        <f>Q100/SUBTOTAL(4,Table1[Portfolio])*R$4</f>
        <v>0.66547409109829292</v>
      </c>
      <c r="S100" s="9">
        <f>SUMIFS('Total data'!G:G,'Total data'!A:A,"Dekabr",'Total data'!B:B,Totalll!E:E)-SUMIFS('Total data'!G:G,'Total data'!A:A,"Sabit",'Total data'!B:B,Totalll!E:E)</f>
        <v>30</v>
      </c>
      <c r="T100" s="2">
        <f>(S100-SUBTOTAL(5,Table1[Customer increase]))/(SUBTOTAL(4,Table1[Customer increase])-SUBTOTAL(5,Table1[Customer increase]))*T$4</f>
        <v>0.2978723404255319</v>
      </c>
      <c r="U100" s="4">
        <f>Table1[[#This Row],[Portfolio]]-SUMIFS('Total data'!H:H,'Total data'!A:A,"Sabit",'Total data'!B:B,Totalll!E:E)</f>
        <v>367323.87000000011</v>
      </c>
      <c r="V100" s="2">
        <f>(U100-SUBTOTAL(4,Table1[Portfel increase]))/(SUBTOTAL(4,Table1[Portfel increase])-SUBTOTAL(5,Table1[Portfel increase]))*V$4</f>
        <v>0</v>
      </c>
      <c r="W100" s="4">
        <f t="shared" si="6"/>
        <v>30610.322500000009</v>
      </c>
      <c r="X100" s="2">
        <f>(W100-SUBTOTAL(5,Table1[Av. Portfolio increase]))/(SUBTOTAL(4,Table1[Av. Portfolio increase])-SUBTOTAL(5,Table1[Av. Portfolio increase]))*X$4</f>
        <v>0.76940992927215945</v>
      </c>
      <c r="Y100" s="6">
        <f>SUMIFS('Total data'!I:I,'Total data'!B:B,Totalll!E:E)/SUMIFS('Total data'!F:F,'Total data'!B:B,Totalll!E:E)</f>
        <v>5.6039138830997817E-4</v>
      </c>
      <c r="Z100" s="2">
        <f>IFERROR(Y100/SUBTOTAL(4,Table1[PAR])*Z$4,0)</f>
        <v>-1.4509033596394423E-2</v>
      </c>
      <c r="AA100" s="6">
        <f>IFERROR(SUMIFS('Data PKİD'!L:L,'Data PKİD'!B:B,Totalll!E:E)/Table1[[#This Row],[Portfolio]],0)</f>
        <v>0</v>
      </c>
      <c r="AB100" s="2">
        <f>IFERROR(AA100/SUBTOTAL(4,Table1[PKID])*AB$4,0)</f>
        <v>0</v>
      </c>
      <c r="AC100" s="25">
        <f t="shared" si="7"/>
        <v>4.2935765392416894</v>
      </c>
    </row>
    <row r="101" spans="4:29" x14ac:dyDescent="0.25">
      <c r="D101" s="12" t="s">
        <v>236</v>
      </c>
      <c r="E101" s="12">
        <v>1148060</v>
      </c>
      <c r="F101" s="12" t="s">
        <v>78</v>
      </c>
      <c r="G101" s="12" t="s">
        <v>24</v>
      </c>
      <c r="H101" s="12" t="s">
        <v>48</v>
      </c>
      <c r="I101" s="1">
        <f>SUMIFS('Total data'!D:D,'Total data'!B:B,Totalll!E:E)</f>
        <v>230</v>
      </c>
      <c r="J101" s="2">
        <f>I101/SUBTOTAL(4,Table1[Number of loans])*J$4</f>
        <v>0</v>
      </c>
      <c r="K101" s="5">
        <f>SUMIFS('Total data'!E:E,'Total data'!B:B,Totalll!E:E)</f>
        <v>1651250</v>
      </c>
      <c r="L101" s="2">
        <f>K101/SUBTOTAL(4,Table1[Amount of loans])*L$4</f>
        <v>0</v>
      </c>
      <c r="M101" s="3">
        <f t="shared" si="4"/>
        <v>19.166666666666668</v>
      </c>
      <c r="N101" s="2">
        <f>M101/SUBTOTAL(4,Table1[Av. Number])*N$4</f>
        <v>1.2849162011173185</v>
      </c>
      <c r="O101" s="4">
        <f t="shared" si="5"/>
        <v>137604.16666666666</v>
      </c>
      <c r="P101" s="2">
        <f>O101/SUBTOTAL(4,Table1[Av. Amount])*P$4</f>
        <v>1.5222167593645328</v>
      </c>
      <c r="Q101" s="5">
        <f>SUMIFS('Total data'!F:F,'Total data'!B:B,Totalll!E:E,'Total data'!A:A,"Dekabr")</f>
        <v>1612452.97</v>
      </c>
      <c r="R101" s="2">
        <f>Q101/SUBTOTAL(4,Table1[Portfolio])*R$4</f>
        <v>0.79075823128214218</v>
      </c>
      <c r="S101" s="9">
        <f>SUMIFS('Total data'!G:G,'Total data'!A:A,"Dekabr",'Total data'!B:B,Totalll!E:E)-SUMIFS('Total data'!G:G,'Total data'!A:A,"Sabit",'Total data'!B:B,Totalll!E:E)</f>
        <v>6</v>
      </c>
      <c r="T101" s="2">
        <f>(S101-SUBTOTAL(5,Table1[Customer increase]))/(SUBTOTAL(4,Table1[Customer increase])-SUBTOTAL(5,Table1[Customer increase]))*T$4</f>
        <v>0.1702127659574468</v>
      </c>
      <c r="U101" s="4">
        <f>Table1[[#This Row],[Portfolio]]-SUMIFS('Total data'!H:H,'Total data'!A:A,"Sabit",'Total data'!B:B,Totalll!E:E)</f>
        <v>214125.44999999949</v>
      </c>
      <c r="V101" s="2">
        <f>(U101-SUBTOTAL(4,Table1[Portfel increase]))/(SUBTOTAL(4,Table1[Portfel increase])-SUBTOTAL(5,Table1[Portfel increase]))*V$4</f>
        <v>0</v>
      </c>
      <c r="W101" s="4">
        <f t="shared" si="6"/>
        <v>17843.787499999959</v>
      </c>
      <c r="X101" s="2">
        <f>(W101-SUBTOTAL(5,Table1[Av. Portfolio increase]))/(SUBTOTAL(4,Table1[Av. Portfolio increase])-SUBTOTAL(5,Table1[Av. Portfolio increase]))*X$4</f>
        <v>0.51464771981978663</v>
      </c>
      <c r="Y101" s="6">
        <f>SUMIFS('Total data'!I:I,'Total data'!B:B,Totalll!E:E)/SUMIFS('Total data'!F:F,'Total data'!B:B,Totalll!E:E)</f>
        <v>1.9113986452687817E-4</v>
      </c>
      <c r="Z101" s="2">
        <f>IFERROR(Y101/SUBTOTAL(4,Table1[PAR])*Z$4,0)</f>
        <v>-4.9487818226370385E-3</v>
      </c>
      <c r="AA101" s="6">
        <f>IFERROR(SUMIFS('Data PKİD'!L:L,'Data PKİD'!B:B,Totalll!E:E)/Table1[[#This Row],[Portfolio]],0)</f>
        <v>0</v>
      </c>
      <c r="AB101" s="2">
        <f>IFERROR(AA101/SUBTOTAL(4,Table1[PKID])*AB$4,0)</f>
        <v>0</v>
      </c>
      <c r="AC101" s="25">
        <f t="shared" si="7"/>
        <v>4.2778028957185903</v>
      </c>
    </row>
    <row r="102" spans="4:29" x14ac:dyDescent="0.25">
      <c r="D102" s="12" t="s">
        <v>236</v>
      </c>
      <c r="E102" s="12">
        <v>1857092</v>
      </c>
      <c r="F102" s="12" t="s">
        <v>286</v>
      </c>
      <c r="G102" s="12" t="s">
        <v>348</v>
      </c>
      <c r="H102" s="12" t="s">
        <v>44</v>
      </c>
      <c r="I102" s="1">
        <f>SUMIFS('Total data'!D:D,'Total data'!B:B,Totalll!E:E)</f>
        <v>152</v>
      </c>
      <c r="J102" s="2">
        <f>I102/SUBTOTAL(4,Table1[Number of loans])*J$4</f>
        <v>0</v>
      </c>
      <c r="K102" s="5">
        <f>SUMIFS('Total data'!E:E,'Total data'!B:B,Totalll!E:E)</f>
        <v>1394800</v>
      </c>
      <c r="L102" s="2">
        <f>K102/SUBTOTAL(4,Table1[Amount of loans])*L$4</f>
        <v>0</v>
      </c>
      <c r="M102" s="3">
        <f t="shared" si="4"/>
        <v>12.666666666666666</v>
      </c>
      <c r="N102" s="2">
        <f>M102/SUBTOTAL(4,Table1[Av. Number])*N$4</f>
        <v>0.84916201117318435</v>
      </c>
      <c r="O102" s="4">
        <f t="shared" si="5"/>
        <v>116233.33333333333</v>
      </c>
      <c r="P102" s="2">
        <f>O102/SUBTOTAL(4,Table1[Av. Amount])*P$4</f>
        <v>1.2858064714377899</v>
      </c>
      <c r="Q102" s="5">
        <f>SUMIFS('Total data'!F:F,'Total data'!B:B,Totalll!E:E,'Total data'!A:A,"Dekabr")</f>
        <v>1131047.3999999999</v>
      </c>
      <c r="R102" s="2">
        <f>Q102/SUBTOTAL(4,Table1[Portfolio])*R$4</f>
        <v>0.55467356763916376</v>
      </c>
      <c r="S102" s="9">
        <f>SUMIFS('Total data'!G:G,'Total data'!A:A,"Dekabr",'Total data'!B:B,Totalll!E:E)-SUMIFS('Total data'!G:G,'Total data'!A:A,"Sabit",'Total data'!B:B,Totalll!E:E)</f>
        <v>58</v>
      </c>
      <c r="T102" s="2">
        <f>(S102-SUBTOTAL(5,Table1[Customer increase]))/(SUBTOTAL(4,Table1[Customer increase])-SUBTOTAL(5,Table1[Customer increase]))*T$4</f>
        <v>0.44680851063829785</v>
      </c>
      <c r="U102" s="4">
        <f>Table1[[#This Row],[Portfolio]]-SUMIFS('Total data'!H:H,'Total data'!A:A,"Sabit",'Total data'!B:B,Totalll!E:E)</f>
        <v>585683.34</v>
      </c>
      <c r="V102" s="2">
        <f>(U102-SUBTOTAL(4,Table1[Portfel increase]))/(SUBTOTAL(4,Table1[Portfel increase])-SUBTOTAL(5,Table1[Portfel increase]))*V$4</f>
        <v>0</v>
      </c>
      <c r="W102" s="4">
        <f t="shared" si="6"/>
        <v>48806.945</v>
      </c>
      <c r="X102" s="2">
        <f>(W102-SUBTOTAL(5,Table1[Av. Portfolio increase]))/(SUBTOTAL(4,Table1[Av. Portfolio increase])-SUBTOTAL(5,Table1[Av. Portfolio increase]))*X$4</f>
        <v>1.1325320883130223</v>
      </c>
      <c r="Y102" s="6">
        <f>SUMIFS('Total data'!I:I,'Total data'!B:B,Totalll!E:E)/SUMIFS('Total data'!F:F,'Total data'!B:B,Totalll!E:E)</f>
        <v>0</v>
      </c>
      <c r="Z102" s="2">
        <f>IFERROR(Y102/SUBTOTAL(4,Table1[PAR])*Z$4,0)</f>
        <v>0</v>
      </c>
      <c r="AA102" s="6">
        <f>IFERROR(SUMIFS('Data PKİD'!L:L,'Data PKİD'!B:B,Totalll!E:E)/Table1[[#This Row],[Portfolio]],0)</f>
        <v>0</v>
      </c>
      <c r="AB102" s="2">
        <f>IFERROR(AA102/SUBTOTAL(4,Table1[PKID])*AB$4,0)</f>
        <v>0</v>
      </c>
      <c r="AC102" s="25">
        <f t="shared" si="7"/>
        <v>4.2689826492014582</v>
      </c>
    </row>
    <row r="103" spans="4:29" x14ac:dyDescent="0.25">
      <c r="D103" s="12" t="s">
        <v>236</v>
      </c>
      <c r="E103" s="12">
        <v>1261535</v>
      </c>
      <c r="F103" s="12" t="s">
        <v>203</v>
      </c>
      <c r="G103" s="12" t="s">
        <v>22</v>
      </c>
      <c r="H103" s="12" t="s">
        <v>44</v>
      </c>
      <c r="I103" s="1">
        <f>SUMIFS('Total data'!D:D,'Total data'!B:B,Totalll!E:E)</f>
        <v>158</v>
      </c>
      <c r="J103" s="2">
        <f>I103/SUBTOTAL(4,Table1[Number of loans])*J$4</f>
        <v>0</v>
      </c>
      <c r="K103" s="5">
        <f>SUMIFS('Total data'!E:E,'Total data'!B:B,Totalll!E:E)</f>
        <v>1514530</v>
      </c>
      <c r="L103" s="2">
        <f>K103/SUBTOTAL(4,Table1[Amount of loans])*L$4</f>
        <v>0</v>
      </c>
      <c r="M103" s="3">
        <f t="shared" si="4"/>
        <v>13.166666666666666</v>
      </c>
      <c r="N103" s="2">
        <f>M103/SUBTOTAL(4,Table1[Av. Number])*N$4</f>
        <v>0.88268156424581001</v>
      </c>
      <c r="O103" s="4">
        <f t="shared" si="5"/>
        <v>126210.83333333333</v>
      </c>
      <c r="P103" s="2">
        <f>O103/SUBTOTAL(4,Table1[Av. Amount])*P$4</f>
        <v>1.3961804381894722</v>
      </c>
      <c r="Q103" s="5">
        <f>SUMIFS('Total data'!F:F,'Total data'!B:B,Totalll!E:E,'Total data'!A:A,"Dekabr")</f>
        <v>1352154.11</v>
      </c>
      <c r="R103" s="2">
        <f>Q103/SUBTOTAL(4,Table1[Portfolio])*R$4</f>
        <v>0.66310584701548181</v>
      </c>
      <c r="S103" s="9">
        <f>SUMIFS('Total data'!G:G,'Total data'!A:A,"Dekabr",'Total data'!B:B,Totalll!E:E)-SUMIFS('Total data'!G:G,'Total data'!A:A,"Sabit",'Total data'!B:B,Totalll!E:E)</f>
        <v>25</v>
      </c>
      <c r="T103" s="2">
        <f>(S103-SUBTOTAL(5,Table1[Customer increase]))/(SUBTOTAL(4,Table1[Customer increase])-SUBTOTAL(5,Table1[Customer increase]))*T$4</f>
        <v>0.27127659574468083</v>
      </c>
      <c r="U103" s="4">
        <f>Table1[[#This Row],[Portfolio]]-SUMIFS('Total data'!H:H,'Total data'!A:A,"Sabit",'Total data'!B:B,Totalll!E:E)</f>
        <v>569384.28999999992</v>
      </c>
      <c r="V103" s="2">
        <f>(U103-SUBTOTAL(4,Table1[Portfel increase]))/(SUBTOTAL(4,Table1[Portfel increase])-SUBTOTAL(5,Table1[Portfel increase]))*V$4</f>
        <v>0</v>
      </c>
      <c r="W103" s="4">
        <f t="shared" si="6"/>
        <v>47448.690833333327</v>
      </c>
      <c r="X103" s="2">
        <f>(W103-SUBTOTAL(5,Table1[Av. Portfolio increase]))/(SUBTOTAL(4,Table1[Av. Portfolio increase])-SUBTOTAL(5,Table1[Av. Portfolio increase]))*X$4</f>
        <v>1.1054274876913273</v>
      </c>
      <c r="Y103" s="6">
        <f>SUMIFS('Total data'!I:I,'Total data'!B:B,Totalll!E:E)/SUMIFS('Total data'!F:F,'Total data'!B:B,Totalll!E:E)</f>
        <v>0</v>
      </c>
      <c r="Z103" s="2">
        <f>IFERROR(Y103/SUBTOTAL(4,Table1[PAR])*Z$4,0)</f>
        <v>0</v>
      </c>
      <c r="AA103" s="6">
        <f>IFERROR(SUMIFS('Data PKİD'!L:L,'Data PKİD'!B:B,Totalll!E:E)/Table1[[#This Row],[Portfolio]],0)</f>
        <v>4.1122531513807991E-3</v>
      </c>
      <c r="AB103" s="2">
        <f>IFERROR(AA103/SUBTOTAL(4,Table1[PKID])*AB$4,0)</f>
        <v>-5.6234697439258088E-2</v>
      </c>
      <c r="AC103" s="25">
        <f t="shared" si="7"/>
        <v>4.2624372354475133</v>
      </c>
    </row>
    <row r="104" spans="4:29" x14ac:dyDescent="0.25">
      <c r="D104" s="12" t="s">
        <v>236</v>
      </c>
      <c r="E104" s="12">
        <v>1462473</v>
      </c>
      <c r="F104" s="12" t="s">
        <v>95</v>
      </c>
      <c r="G104" s="12" t="s">
        <v>351</v>
      </c>
      <c r="H104" s="12" t="s">
        <v>43</v>
      </c>
      <c r="I104" s="1">
        <f>SUMIFS('Total data'!D:D,'Total data'!B:B,Totalll!E:E)</f>
        <v>156</v>
      </c>
      <c r="J104" s="2">
        <f>I104/SUBTOTAL(4,Table1[Number of loans])*J$4</f>
        <v>0</v>
      </c>
      <c r="K104" s="5">
        <f>SUMIFS('Total data'!E:E,'Total data'!B:B,Totalll!E:E)</f>
        <v>1678420</v>
      </c>
      <c r="L104" s="2">
        <f>K104/SUBTOTAL(4,Table1[Amount of loans])*L$4</f>
        <v>0</v>
      </c>
      <c r="M104" s="3">
        <f t="shared" si="4"/>
        <v>13</v>
      </c>
      <c r="N104" s="2">
        <f>M104/SUBTOTAL(4,Table1[Av. Number])*N$4</f>
        <v>0.87150837988826824</v>
      </c>
      <c r="O104" s="4">
        <f t="shared" si="5"/>
        <v>139868.33333333334</v>
      </c>
      <c r="P104" s="2">
        <f>O104/SUBTOTAL(4,Table1[Av. Amount])*P$4</f>
        <v>1.5472636204406478</v>
      </c>
      <c r="Q104" s="5">
        <f>SUMIFS('Total data'!F:F,'Total data'!B:B,Totalll!E:E,'Total data'!A:A,"Dekabr")</f>
        <v>1779713.29</v>
      </c>
      <c r="R104" s="2">
        <f>Q104/SUBTOTAL(4,Table1[Portfolio])*R$4</f>
        <v>0.87278386382315531</v>
      </c>
      <c r="S104" s="9">
        <f>SUMIFS('Total data'!G:G,'Total data'!A:A,"Dekabr",'Total data'!B:B,Totalll!E:E)-SUMIFS('Total data'!G:G,'Total data'!A:A,"Sabit",'Total data'!B:B,Totalll!E:E)</f>
        <v>8</v>
      </c>
      <c r="T104" s="2">
        <f>(S104-SUBTOTAL(5,Table1[Customer increase]))/(SUBTOTAL(4,Table1[Customer increase])-SUBTOTAL(5,Table1[Customer increase]))*T$4</f>
        <v>0.18085106382978725</v>
      </c>
      <c r="U104" s="4">
        <f>Table1[[#This Row],[Portfolio]]-SUMIFS('Total data'!H:H,'Total data'!A:A,"Sabit",'Total data'!B:B,Totalll!E:E)</f>
        <v>433778.05000000051</v>
      </c>
      <c r="V104" s="2">
        <f>(U104-SUBTOTAL(4,Table1[Portfel increase]))/(SUBTOTAL(4,Table1[Portfel increase])-SUBTOTAL(5,Table1[Portfel increase]))*V$4</f>
        <v>0</v>
      </c>
      <c r="W104" s="4">
        <f t="shared" si="6"/>
        <v>36148.170833333374</v>
      </c>
      <c r="X104" s="2">
        <f>(W104-SUBTOTAL(5,Table1[Av. Portfolio increase]))/(SUBTOTAL(4,Table1[Av. Portfolio increase])-SUBTOTAL(5,Table1[Av. Portfolio increase]))*X$4</f>
        <v>0.87992029696489249</v>
      </c>
      <c r="Y104" s="6">
        <f>SUMIFS('Total data'!I:I,'Total data'!B:B,Totalll!E:E)/SUMIFS('Total data'!F:F,'Total data'!B:B,Totalll!E:E)</f>
        <v>1.6992498251748934E-3</v>
      </c>
      <c r="Z104" s="2">
        <f>IFERROR(Y104/SUBTOTAL(4,Table1[PAR])*Z$4,0)</f>
        <v>-4.3995095778474665E-2</v>
      </c>
      <c r="AA104" s="6">
        <f>IFERROR(SUMIFS('Data PKİD'!L:L,'Data PKİD'!B:B,Totalll!E:E)/Table1[[#This Row],[Portfolio]],0)</f>
        <v>3.5567133400459128E-3</v>
      </c>
      <c r="AB104" s="2">
        <f>IFERROR(AA104/SUBTOTAL(4,Table1[PKID])*AB$4,0)</f>
        <v>-4.8637739748219548E-2</v>
      </c>
      <c r="AC104" s="25">
        <f t="shared" si="7"/>
        <v>4.2596943894200567</v>
      </c>
    </row>
    <row r="105" spans="4:29" x14ac:dyDescent="0.25">
      <c r="D105" s="12" t="s">
        <v>236</v>
      </c>
      <c r="E105" s="12">
        <v>1742960</v>
      </c>
      <c r="F105" s="12" t="s">
        <v>121</v>
      </c>
      <c r="G105" s="12" t="s">
        <v>348</v>
      </c>
      <c r="H105" s="12" t="s">
        <v>43</v>
      </c>
      <c r="I105" s="1">
        <f>SUMIFS('Total data'!D:D,'Total data'!B:B,Totalll!E:E)</f>
        <v>167</v>
      </c>
      <c r="J105" s="2">
        <f>I105/SUBTOTAL(4,Table1[Number of loans])*J$4</f>
        <v>0</v>
      </c>
      <c r="K105" s="5">
        <f>SUMIFS('Total data'!E:E,'Total data'!B:B,Totalll!E:E)</f>
        <v>1600000</v>
      </c>
      <c r="L105" s="2">
        <f>K105/SUBTOTAL(4,Table1[Amount of loans])*L$4</f>
        <v>0</v>
      </c>
      <c r="M105" s="3">
        <f t="shared" si="4"/>
        <v>13.916666666666666</v>
      </c>
      <c r="N105" s="2">
        <f>M105/SUBTOTAL(4,Table1[Av. Number])*N$4</f>
        <v>0.93296089385474856</v>
      </c>
      <c r="O105" s="4">
        <f t="shared" si="5"/>
        <v>133333.33333333334</v>
      </c>
      <c r="P105" s="2">
        <f>O105/SUBTOTAL(4,Table1[Av. Amount])*P$4</f>
        <v>1.4749715760685862</v>
      </c>
      <c r="Q105" s="5">
        <f>SUMIFS('Total data'!F:F,'Total data'!B:B,Totalll!E:E,'Total data'!A:A,"Dekabr")</f>
        <v>1502649.24</v>
      </c>
      <c r="R105" s="2">
        <f>Q105/SUBTOTAL(4,Table1[Portfolio])*R$4</f>
        <v>0.73690971294490226</v>
      </c>
      <c r="S105" s="9">
        <f>SUMIFS('Total data'!G:G,'Total data'!A:A,"Dekabr",'Total data'!B:B,Totalll!E:E)-SUMIFS('Total data'!G:G,'Total data'!A:A,"Sabit",'Total data'!B:B,Totalll!E:E)</f>
        <v>14</v>
      </c>
      <c r="T105" s="2">
        <f>(S105-SUBTOTAL(5,Table1[Customer increase]))/(SUBTOTAL(4,Table1[Customer increase])-SUBTOTAL(5,Table1[Customer increase]))*T$4</f>
        <v>0.21276595744680851</v>
      </c>
      <c r="U105" s="4">
        <f>Table1[[#This Row],[Portfolio]]-SUMIFS('Total data'!H:H,'Total data'!A:A,"Sabit",'Total data'!B:B,Totalll!E:E)</f>
        <v>443257.62999999966</v>
      </c>
      <c r="V105" s="2">
        <f>(U105-SUBTOTAL(4,Table1[Portfel increase]))/(SUBTOTAL(4,Table1[Portfel increase])-SUBTOTAL(5,Table1[Portfel increase]))*V$4</f>
        <v>0</v>
      </c>
      <c r="W105" s="4">
        <f t="shared" si="6"/>
        <v>36938.135833333305</v>
      </c>
      <c r="X105" s="2">
        <f>(W105-SUBTOTAL(5,Table1[Av. Portfolio increase]))/(SUBTOTAL(4,Table1[Av. Portfolio increase])-SUBTOTAL(5,Table1[Av. Portfolio increase]))*X$4</f>
        <v>0.89568442002491033</v>
      </c>
      <c r="Y105" s="6">
        <f>SUMIFS('Total data'!I:I,'Total data'!B:B,Totalll!E:E)/SUMIFS('Total data'!F:F,'Total data'!B:B,Totalll!E:E)</f>
        <v>0</v>
      </c>
      <c r="Z105" s="2">
        <f>IFERROR(Y105/SUBTOTAL(4,Table1[PAR])*Z$4,0)</f>
        <v>0</v>
      </c>
      <c r="AA105" s="6">
        <f>IFERROR(SUMIFS('Data PKİD'!L:L,'Data PKİD'!B:B,Totalll!E:E)/Table1[[#This Row],[Portfolio]],0)</f>
        <v>0</v>
      </c>
      <c r="AB105" s="2">
        <f>IFERROR(AA105/SUBTOTAL(4,Table1[PKID])*AB$4,0)</f>
        <v>0</v>
      </c>
      <c r="AC105" s="25">
        <f t="shared" si="7"/>
        <v>4.253292560339955</v>
      </c>
    </row>
    <row r="106" spans="4:29" x14ac:dyDescent="0.25">
      <c r="D106" s="12" t="s">
        <v>236</v>
      </c>
      <c r="E106" s="12">
        <v>1313762</v>
      </c>
      <c r="F106" s="12" t="s">
        <v>217</v>
      </c>
      <c r="G106" s="12" t="s">
        <v>12</v>
      </c>
      <c r="H106" s="12" t="s">
        <v>43</v>
      </c>
      <c r="I106" s="1">
        <f>SUMIFS('Total data'!D:D,'Total data'!B:B,Totalll!E:E)</f>
        <v>197</v>
      </c>
      <c r="J106" s="2">
        <f>I106/SUBTOTAL(4,Table1[Number of loans])*J$4</f>
        <v>0</v>
      </c>
      <c r="K106" s="5">
        <f>SUMIFS('Total data'!E:E,'Total data'!B:B,Totalll!E:E)</f>
        <v>1514800</v>
      </c>
      <c r="L106" s="2">
        <f>K106/SUBTOTAL(4,Table1[Amount of loans])*L$4</f>
        <v>0</v>
      </c>
      <c r="M106" s="3">
        <f t="shared" si="4"/>
        <v>16.416666666666668</v>
      </c>
      <c r="N106" s="2">
        <f>M106/SUBTOTAL(4,Table1[Av. Number])*N$4</f>
        <v>1.1005586592178773</v>
      </c>
      <c r="O106" s="4">
        <f t="shared" si="5"/>
        <v>126233.33333333333</v>
      </c>
      <c r="P106" s="2">
        <f>O106/SUBTOTAL(4,Table1[Av. Amount])*P$4</f>
        <v>1.3964293396429337</v>
      </c>
      <c r="Q106" s="5">
        <f>SUMIFS('Total data'!F:F,'Total data'!B:B,Totalll!E:E,'Total data'!A:A,"Dekabr")</f>
        <v>1204233.19</v>
      </c>
      <c r="R106" s="2">
        <f>Q106/SUBTOTAL(4,Table1[Portfolio])*R$4</f>
        <v>0.59056439170170139</v>
      </c>
      <c r="S106" s="9">
        <f>SUMIFS('Total data'!G:G,'Total data'!A:A,"Dekabr",'Total data'!B:B,Totalll!E:E)-SUMIFS('Total data'!G:G,'Total data'!A:A,"Sabit",'Total data'!B:B,Totalll!E:E)</f>
        <v>37</v>
      </c>
      <c r="T106" s="2">
        <f>(S106-SUBTOTAL(5,Table1[Customer increase]))/(SUBTOTAL(4,Table1[Customer increase])-SUBTOTAL(5,Table1[Customer increase]))*T$4</f>
        <v>0.33510638297872342</v>
      </c>
      <c r="U106" s="4">
        <f>Table1[[#This Row],[Portfolio]]-SUMIFS('Total data'!H:H,'Total data'!A:A,"Sabit",'Total data'!B:B,Totalll!E:E)</f>
        <v>416163.7100000002</v>
      </c>
      <c r="V106" s="2">
        <f>(U106-SUBTOTAL(4,Table1[Portfel increase]))/(SUBTOTAL(4,Table1[Portfel increase])-SUBTOTAL(5,Table1[Portfel increase]))*V$4</f>
        <v>0</v>
      </c>
      <c r="W106" s="4">
        <f t="shared" si="6"/>
        <v>34680.309166666681</v>
      </c>
      <c r="X106" s="2">
        <f>(W106-SUBTOTAL(5,Table1[Av. Portfolio increase]))/(SUBTOTAL(4,Table1[Av. Portfolio increase])-SUBTOTAL(5,Table1[Av. Portfolio increase]))*X$4</f>
        <v>0.85062842713721809</v>
      </c>
      <c r="Y106" s="6">
        <f>SUMIFS('Total data'!I:I,'Total data'!B:B,Totalll!E:E)/SUMIFS('Total data'!F:F,'Total data'!B:B,Totalll!E:E)</f>
        <v>0</v>
      </c>
      <c r="Z106" s="2">
        <f>IFERROR(Y106/SUBTOTAL(4,Table1[PAR])*Z$4,0)</f>
        <v>0</v>
      </c>
      <c r="AA106" s="6">
        <f>IFERROR(SUMIFS('Data PKİD'!L:L,'Data PKİD'!B:B,Totalll!E:E)/Table1[[#This Row],[Portfolio]],0)</f>
        <v>2.1156533644451372E-3</v>
      </c>
      <c r="AB106" s="2">
        <f>IFERROR(AA106/SUBTOTAL(4,Table1[PKID])*AB$4,0)</f>
        <v>-2.8931372280904522E-2</v>
      </c>
      <c r="AC106" s="25">
        <f t="shared" si="7"/>
        <v>4.2443558283975493</v>
      </c>
    </row>
    <row r="107" spans="4:29" x14ac:dyDescent="0.25">
      <c r="D107" s="12" t="s">
        <v>506</v>
      </c>
      <c r="E107" s="12">
        <v>1535023</v>
      </c>
      <c r="F107" s="12" t="s">
        <v>330</v>
      </c>
      <c r="G107" s="12" t="s">
        <v>359</v>
      </c>
      <c r="H107" s="12" t="s">
        <v>45</v>
      </c>
      <c r="I107" s="1">
        <f>SUMIFS('Total data'!D:D,'Total data'!B:B,Totalll!E:E)</f>
        <v>182</v>
      </c>
      <c r="J107" s="2">
        <f>I107/SUBTOTAL(4,Table1[Number of loans])*J$4</f>
        <v>0</v>
      </c>
      <c r="K107" s="5">
        <f>SUMIFS('Total data'!E:E,'Total data'!B:B,Totalll!E:E)</f>
        <v>1000400</v>
      </c>
      <c r="L107" s="2">
        <f>K107/SUBTOTAL(4,Table1[Amount of loans])*L$4</f>
        <v>0</v>
      </c>
      <c r="M107" s="3">
        <f t="shared" si="4"/>
        <v>15.166666666666666</v>
      </c>
      <c r="N107" s="2">
        <f>M107/SUBTOTAL(4,Table1[Av. Number])*N$4</f>
        <v>1.0167597765363128</v>
      </c>
      <c r="O107" s="4">
        <f t="shared" si="5"/>
        <v>83366.666666666672</v>
      </c>
      <c r="P107" s="2">
        <f>O107/SUBTOTAL(4,Table1[Av. Amount])*P$4</f>
        <v>0.92222597793688355</v>
      </c>
      <c r="Q107" s="5">
        <f>SUMIFS('Total data'!F:F,'Total data'!B:B,Totalll!E:E,'Total data'!A:A,"Dekabr")</f>
        <v>814928.74</v>
      </c>
      <c r="R107" s="2">
        <f>Q107/SUBTOTAL(4,Table1[Portfolio])*R$4</f>
        <v>0.39964676244999864</v>
      </c>
      <c r="S107" s="9">
        <f>SUMIFS('Total data'!G:G,'Total data'!A:A,"Dekabr",'Total data'!B:B,Totalll!E:E)-SUMIFS('Total data'!G:G,'Total data'!A:A,"Sabit",'Total data'!B:B,Totalll!E:E)</f>
        <v>113</v>
      </c>
      <c r="T107" s="2">
        <f>(S107-SUBTOTAL(5,Table1[Customer increase]))/(SUBTOTAL(4,Table1[Customer increase])-SUBTOTAL(5,Table1[Customer increase]))*T$4</f>
        <v>0.73936170212765961</v>
      </c>
      <c r="U107" s="4">
        <f>Table1[[#This Row],[Portfolio]]-SUMIFS('Total data'!H:H,'Total data'!A:A,"Sabit",'Total data'!B:B,Totalll!E:E)</f>
        <v>604266.8899999999</v>
      </c>
      <c r="V107" s="2">
        <f>(U107-SUBTOTAL(4,Table1[Portfel increase]))/(SUBTOTAL(4,Table1[Portfel increase])-SUBTOTAL(5,Table1[Portfel increase]))*V$4</f>
        <v>0</v>
      </c>
      <c r="W107" s="4">
        <f t="shared" si="6"/>
        <v>50355.574166666658</v>
      </c>
      <c r="X107" s="2">
        <f>(W107-SUBTOTAL(5,Table1[Av. Portfolio increase]))/(SUBTOTAL(4,Table1[Av. Portfolio increase])-SUBTOTAL(5,Table1[Av. Portfolio increase]))*X$4</f>
        <v>1.1634357115845195</v>
      </c>
      <c r="Y107" s="6">
        <f>SUMIFS('Total data'!I:I,'Total data'!B:B,Totalll!E:E)/SUMIFS('Total data'!F:F,'Total data'!B:B,Totalll!E:E)</f>
        <v>0</v>
      </c>
      <c r="Z107" s="2">
        <f>IFERROR(Y107/SUBTOTAL(4,Table1[PAR])*Z$4,0)</f>
        <v>0</v>
      </c>
      <c r="AA107" s="6">
        <f>IFERROR(SUMIFS('Data PKİD'!L:L,'Data PKİD'!B:B,Totalll!E:E)/Table1[[#This Row],[Portfolio]],0)</f>
        <v>0</v>
      </c>
      <c r="AB107" s="2">
        <f>IFERROR(AA107/SUBTOTAL(4,Table1[PKID])*AB$4,0)</f>
        <v>0</v>
      </c>
      <c r="AC107" s="25">
        <f t="shared" si="7"/>
        <v>4.2414299306353742</v>
      </c>
    </row>
    <row r="108" spans="4:29" x14ac:dyDescent="0.25">
      <c r="D108" s="12" t="s">
        <v>236</v>
      </c>
      <c r="E108" s="12">
        <v>1731196</v>
      </c>
      <c r="F108" s="12" t="s">
        <v>365</v>
      </c>
      <c r="G108" s="12" t="s">
        <v>24</v>
      </c>
      <c r="H108" s="12" t="s">
        <v>43</v>
      </c>
      <c r="I108" s="1">
        <f>SUMIFS('Total data'!D:D,'Total data'!B:B,Totalll!E:E)</f>
        <v>194</v>
      </c>
      <c r="J108" s="2">
        <f>I108/SUBTOTAL(4,Table1[Number of loans])*J$4</f>
        <v>0</v>
      </c>
      <c r="K108" s="5">
        <f>SUMIFS('Total data'!E:E,'Total data'!B:B,Totalll!E:E)</f>
        <v>1540600</v>
      </c>
      <c r="L108" s="2">
        <f>K108/SUBTOTAL(4,Table1[Amount of loans])*L$4</f>
        <v>0</v>
      </c>
      <c r="M108" s="3">
        <f t="shared" si="4"/>
        <v>16.166666666666668</v>
      </c>
      <c r="N108" s="2">
        <f>M108/SUBTOTAL(4,Table1[Av. Number])*N$4</f>
        <v>1.0837988826815643</v>
      </c>
      <c r="O108" s="4">
        <f t="shared" si="5"/>
        <v>128383.33333333333</v>
      </c>
      <c r="P108" s="2">
        <f>O108/SUBTOTAL(4,Table1[Av. Amount])*P$4</f>
        <v>1.4202132563070398</v>
      </c>
      <c r="Q108" s="5">
        <f>SUMIFS('Total data'!F:F,'Total data'!B:B,Totalll!E:E,'Total data'!A:A,"Dekabr")</f>
        <v>1534924.8</v>
      </c>
      <c r="R108" s="2">
        <f>Q108/SUBTOTAL(4,Table1[Portfolio])*R$4</f>
        <v>0.75273787365041467</v>
      </c>
      <c r="S108" s="9">
        <f>SUMIFS('Total data'!G:G,'Total data'!A:A,"Dekabr",'Total data'!B:B,Totalll!E:E)-SUMIFS('Total data'!G:G,'Total data'!A:A,"Sabit",'Total data'!B:B,Totalll!E:E)</f>
        <v>10</v>
      </c>
      <c r="T108" s="2">
        <f>(S108-SUBTOTAL(5,Table1[Customer increase]))/(SUBTOTAL(4,Table1[Customer increase])-SUBTOTAL(5,Table1[Customer increase]))*T$4</f>
        <v>0.19148936170212766</v>
      </c>
      <c r="U108" s="4">
        <f>Table1[[#This Row],[Portfolio]]-SUMIFS('Total data'!H:H,'Total data'!A:A,"Sabit",'Total data'!B:B,Totalll!E:E)</f>
        <v>370769.74000000022</v>
      </c>
      <c r="V108" s="2">
        <f>(U108-SUBTOTAL(4,Table1[Portfel increase]))/(SUBTOTAL(4,Table1[Portfel increase])-SUBTOTAL(5,Table1[Portfel increase]))*V$4</f>
        <v>0</v>
      </c>
      <c r="W108" s="4">
        <f t="shared" si="6"/>
        <v>30897.478333333351</v>
      </c>
      <c r="X108" s="2">
        <f>(W108-SUBTOTAL(5,Table1[Av. Portfolio increase]))/(SUBTOTAL(4,Table1[Av. Portfolio increase])-SUBTOTAL(5,Table1[Av. Portfolio increase]))*X$4</f>
        <v>0.77514025896280303</v>
      </c>
      <c r="Y108" s="6">
        <f>SUMIFS('Total data'!I:I,'Total data'!B:B,Totalll!E:E)/SUMIFS('Total data'!F:F,'Total data'!B:B,Totalll!E:E)</f>
        <v>1.6039620659909071E-4</v>
      </c>
      <c r="Z108" s="2">
        <f>IFERROR(Y108/SUBTOTAL(4,Table1[PAR])*Z$4,0)</f>
        <v>-4.1528010580225948E-3</v>
      </c>
      <c r="AA108" s="6">
        <f>IFERROR(SUMIFS('Data PKİD'!L:L,'Data PKİD'!B:B,Totalll!E:E)/Table1[[#This Row],[Portfolio]],0)</f>
        <v>0</v>
      </c>
      <c r="AB108" s="2">
        <f>IFERROR(AA108/SUBTOTAL(4,Table1[PKID])*AB$4,0)</f>
        <v>0</v>
      </c>
      <c r="AC108" s="25">
        <f t="shared" si="7"/>
        <v>4.2192268322459263</v>
      </c>
    </row>
    <row r="109" spans="4:29" x14ac:dyDescent="0.25">
      <c r="D109" s="12" t="s">
        <v>506</v>
      </c>
      <c r="E109" s="12">
        <v>1629204</v>
      </c>
      <c r="F109" s="12" t="s">
        <v>122</v>
      </c>
      <c r="G109" s="12" t="s">
        <v>356</v>
      </c>
      <c r="H109" s="12" t="s">
        <v>48</v>
      </c>
      <c r="I109" s="1">
        <f>SUMIFS('Total data'!D:D,'Total data'!B:B,Totalll!E:E)</f>
        <v>218</v>
      </c>
      <c r="J109" s="2">
        <f>I109/SUBTOTAL(4,Table1[Number of loans])*J$4</f>
        <v>0</v>
      </c>
      <c r="K109" s="5">
        <f>SUMIFS('Total data'!E:E,'Total data'!B:B,Totalll!E:E)</f>
        <v>1841400</v>
      </c>
      <c r="L109" s="2">
        <f>K109/SUBTOTAL(4,Table1[Amount of loans])*L$4</f>
        <v>0</v>
      </c>
      <c r="M109" s="3">
        <f t="shared" si="4"/>
        <v>18.166666666666668</v>
      </c>
      <c r="N109" s="2">
        <f>M109/SUBTOTAL(4,Table1[Av. Number])*N$4</f>
        <v>1.2178770949720672</v>
      </c>
      <c r="O109" s="4">
        <f t="shared" si="5"/>
        <v>153450</v>
      </c>
      <c r="P109" s="2">
        <f>O109/SUBTOTAL(4,Table1[Av. Amount])*P$4</f>
        <v>1.697507912607934</v>
      </c>
      <c r="Q109" s="5">
        <f>SUMIFS('Total data'!F:F,'Total data'!B:B,Totalll!E:E,'Total data'!A:A,"Dekabr")</f>
        <v>1439675.11</v>
      </c>
      <c r="R109" s="2">
        <f>Q109/SUBTOTAL(4,Table1[Portfolio])*R$4</f>
        <v>0.70602675847626339</v>
      </c>
      <c r="S109" s="9">
        <f>SUMIFS('Total data'!G:G,'Total data'!A:A,"Dekabr",'Total data'!B:B,Totalll!E:E)-SUMIFS('Total data'!G:G,'Total data'!A:A,"Sabit",'Total data'!B:B,Totalll!E:E)</f>
        <v>2</v>
      </c>
      <c r="T109" s="2">
        <f>(S109-SUBTOTAL(5,Table1[Customer increase]))/(SUBTOTAL(4,Table1[Customer increase])-SUBTOTAL(5,Table1[Customer increase]))*T$4</f>
        <v>0.14893617021276595</v>
      </c>
      <c r="U109" s="4">
        <f>Table1[[#This Row],[Portfolio]]-SUMIFS('Total data'!H:H,'Total data'!A:A,"Sabit",'Total data'!B:B,Totalll!E:E)</f>
        <v>174414.88000000059</v>
      </c>
      <c r="V109" s="2">
        <f>(U109-SUBTOTAL(4,Table1[Portfel increase]))/(SUBTOTAL(4,Table1[Portfel increase])-SUBTOTAL(5,Table1[Portfel increase]))*V$4</f>
        <v>0</v>
      </c>
      <c r="W109" s="4">
        <f t="shared" si="6"/>
        <v>14534.573333333383</v>
      </c>
      <c r="X109" s="2">
        <f>(W109-SUBTOTAL(5,Table1[Av. Portfolio increase]))/(SUBTOTAL(4,Table1[Av. Portfolio increase])-SUBTOTAL(5,Table1[Av. Portfolio increase]))*X$4</f>
        <v>0.44861079494932915</v>
      </c>
      <c r="Y109" s="6">
        <f>SUMIFS('Total data'!I:I,'Total data'!B:B,Totalll!E:E)/SUMIFS('Total data'!F:F,'Total data'!B:B,Totalll!E:E)</f>
        <v>5.295657866924E-5</v>
      </c>
      <c r="Z109" s="2">
        <f>IFERROR(Y109/SUBTOTAL(4,Table1[PAR])*Z$4,0)</f>
        <v>-1.3710931236457519E-3</v>
      </c>
      <c r="AA109" s="6">
        <f>IFERROR(SUMIFS('Data PKİD'!L:L,'Data PKİD'!B:B,Totalll!E:E)/Table1[[#This Row],[Portfolio]],0)</f>
        <v>0</v>
      </c>
      <c r="AB109" s="2">
        <f>IFERROR(AA109/SUBTOTAL(4,Table1[PKID])*AB$4,0)</f>
        <v>0</v>
      </c>
      <c r="AC109" s="25">
        <f t="shared" si="7"/>
        <v>4.2175876380947139</v>
      </c>
    </row>
    <row r="110" spans="4:29" x14ac:dyDescent="0.25">
      <c r="D110" s="12" t="s">
        <v>236</v>
      </c>
      <c r="E110" s="12">
        <v>1400040</v>
      </c>
      <c r="F110" s="12" t="s">
        <v>291</v>
      </c>
      <c r="G110" s="12" t="s">
        <v>22</v>
      </c>
      <c r="H110" s="12" t="s">
        <v>44</v>
      </c>
      <c r="I110" s="1">
        <f>SUMIFS('Total data'!D:D,'Total data'!B:B,Totalll!E:E)</f>
        <v>143</v>
      </c>
      <c r="J110" s="2">
        <f>I110/SUBTOTAL(4,Table1[Number of loans])*J$4</f>
        <v>0</v>
      </c>
      <c r="K110" s="5">
        <f>SUMIFS('Total data'!E:E,'Total data'!B:B,Totalll!E:E)</f>
        <v>1059400</v>
      </c>
      <c r="L110" s="2">
        <f>K110/SUBTOTAL(4,Table1[Amount of loans])*L$4</f>
        <v>0</v>
      </c>
      <c r="M110" s="3">
        <f t="shared" si="4"/>
        <v>11.916666666666666</v>
      </c>
      <c r="N110" s="2">
        <f>M110/SUBTOTAL(4,Table1[Av. Number])*N$4</f>
        <v>0.7988826815642458</v>
      </c>
      <c r="O110" s="4">
        <f t="shared" si="5"/>
        <v>88283.333333333328</v>
      </c>
      <c r="P110" s="2">
        <f>O110/SUBTOTAL(4,Table1[Av. Amount])*P$4</f>
        <v>0.97661555480441253</v>
      </c>
      <c r="Q110" s="5">
        <f>SUMIFS('Total data'!F:F,'Total data'!B:B,Totalll!E:E,'Total data'!A:A,"Dekabr")</f>
        <v>952437.31</v>
      </c>
      <c r="R110" s="2">
        <f>Q110/SUBTOTAL(4,Table1[Portfolio])*R$4</f>
        <v>0.46708192838810142</v>
      </c>
      <c r="S110" s="9">
        <f>SUMIFS('Total data'!G:G,'Total data'!A:A,"Dekabr",'Total data'!B:B,Totalll!E:E)-SUMIFS('Total data'!G:G,'Total data'!A:A,"Sabit",'Total data'!B:B,Totalll!E:E)</f>
        <v>94</v>
      </c>
      <c r="T110" s="2">
        <f>(S110-SUBTOTAL(5,Table1[Customer increase]))/(SUBTOTAL(4,Table1[Customer increase])-SUBTOTAL(5,Table1[Customer increase]))*T$4</f>
        <v>0.63829787234042556</v>
      </c>
      <c r="U110" s="4">
        <f>Table1[[#This Row],[Portfolio]]-SUMIFS('Total data'!H:H,'Total data'!A:A,"Sabit",'Total data'!B:B,Totalll!E:E)</f>
        <v>710552.54000000015</v>
      </c>
      <c r="V110" s="2">
        <f>(U110-SUBTOTAL(4,Table1[Portfel increase]))/(SUBTOTAL(4,Table1[Portfel increase])-SUBTOTAL(5,Table1[Portfel increase]))*V$4</f>
        <v>0</v>
      </c>
      <c r="W110" s="4">
        <f t="shared" si="6"/>
        <v>59212.711666666677</v>
      </c>
      <c r="X110" s="2">
        <f>(W110-SUBTOTAL(5,Table1[Av. Portfolio increase]))/(SUBTOTAL(4,Table1[Av. Portfolio increase])-SUBTOTAL(5,Table1[Av. Portfolio increase]))*X$4</f>
        <v>1.3401840555105309</v>
      </c>
      <c r="Y110" s="6">
        <f>SUMIFS('Total data'!I:I,'Total data'!B:B,Totalll!E:E)/SUMIFS('Total data'!F:F,'Total data'!B:B,Totalll!E:E)</f>
        <v>2.3126153070499337E-4</v>
      </c>
      <c r="Z110" s="2">
        <f>IFERROR(Y110/SUBTOTAL(4,Table1[PAR])*Z$4,0)</f>
        <v>-5.9875675974812338E-3</v>
      </c>
      <c r="AA110" s="6">
        <f>IFERROR(SUMIFS('Data PKİD'!L:L,'Data PKİD'!B:B,Totalll!E:E)/Table1[[#This Row],[Portfolio]],0)</f>
        <v>0</v>
      </c>
      <c r="AB110" s="2">
        <f>IFERROR(AA110/SUBTOTAL(4,Table1[PKID])*AB$4,0)</f>
        <v>0</v>
      </c>
      <c r="AC110" s="25">
        <f t="shared" si="7"/>
        <v>4.2150745250102348</v>
      </c>
    </row>
    <row r="111" spans="4:29" x14ac:dyDescent="0.25">
      <c r="D111" s="12" t="s">
        <v>506</v>
      </c>
      <c r="E111" s="12">
        <v>1526267</v>
      </c>
      <c r="F111" s="12" t="s">
        <v>208</v>
      </c>
      <c r="G111" s="12" t="s">
        <v>435</v>
      </c>
      <c r="H111" s="12" t="s">
        <v>44</v>
      </c>
      <c r="I111" s="1">
        <f>SUMIFS('Total data'!D:D,'Total data'!B:B,Totalll!E:E)</f>
        <v>175</v>
      </c>
      <c r="J111" s="2">
        <f>I111/SUBTOTAL(4,Table1[Number of loans])*J$4</f>
        <v>0</v>
      </c>
      <c r="K111" s="5">
        <f>SUMIFS('Total data'!E:E,'Total data'!B:B,Totalll!E:E)</f>
        <v>1205660</v>
      </c>
      <c r="L111" s="2">
        <f>K111/SUBTOTAL(4,Table1[Amount of loans])*L$4</f>
        <v>0</v>
      </c>
      <c r="M111" s="3">
        <f t="shared" si="4"/>
        <v>14.583333333333334</v>
      </c>
      <c r="N111" s="2">
        <f>M111/SUBTOTAL(4,Table1[Av. Number])*N$4</f>
        <v>0.97765363128491622</v>
      </c>
      <c r="O111" s="4">
        <f t="shared" si="5"/>
        <v>100471.66666666667</v>
      </c>
      <c r="P111" s="2">
        <f>O111/SUBTOTAL(4,Table1[Av. Amount])*P$4</f>
        <v>1.1114463940017822</v>
      </c>
      <c r="Q111" s="5">
        <f>SUMIFS('Total data'!F:F,'Total data'!B:B,Totalll!E:E,'Total data'!A:A,"Dekabr")</f>
        <v>1130368.1000000001</v>
      </c>
      <c r="R111" s="2">
        <f>Q111/SUBTOTAL(4,Table1[Portfolio])*R$4</f>
        <v>0.55434043416085221</v>
      </c>
      <c r="S111" s="9">
        <f>SUMIFS('Total data'!G:G,'Total data'!A:A,"Dekabr",'Total data'!B:B,Totalll!E:E)-SUMIFS('Total data'!G:G,'Total data'!A:A,"Sabit",'Total data'!B:B,Totalll!E:E)</f>
        <v>80</v>
      </c>
      <c r="T111" s="2">
        <f>(S111-SUBTOTAL(5,Table1[Customer increase]))/(SUBTOTAL(4,Table1[Customer increase])-SUBTOTAL(5,Table1[Customer increase]))*T$4</f>
        <v>0.56382978723404253</v>
      </c>
      <c r="U111" s="4">
        <f>Table1[[#This Row],[Portfolio]]-SUMIFS('Total data'!H:H,'Total data'!A:A,"Sabit",'Total data'!B:B,Totalll!E:E)</f>
        <v>510284.39000000013</v>
      </c>
      <c r="V111" s="2">
        <f>(U111-SUBTOTAL(4,Table1[Portfel increase]))/(SUBTOTAL(4,Table1[Portfel increase])-SUBTOTAL(5,Table1[Portfel increase]))*V$4</f>
        <v>0</v>
      </c>
      <c r="W111" s="4">
        <f t="shared" si="6"/>
        <v>42523.69916666668</v>
      </c>
      <c r="X111" s="2">
        <f>(W111-SUBTOTAL(5,Table1[Av. Portfolio increase]))/(SUBTOTAL(4,Table1[Av. Portfolio increase])-SUBTOTAL(5,Table1[Av. Portfolio increase]))*X$4</f>
        <v>1.0071469629808625</v>
      </c>
      <c r="Y111" s="6">
        <f>SUMIFS('Total data'!I:I,'Total data'!B:B,Totalll!E:E)/SUMIFS('Total data'!F:F,'Total data'!B:B,Totalll!E:E)</f>
        <v>0</v>
      </c>
      <c r="Z111" s="2">
        <f>IFERROR(Y111/SUBTOTAL(4,Table1[PAR])*Z$4,0)</f>
        <v>0</v>
      </c>
      <c r="AA111" s="6">
        <f>IFERROR(SUMIFS('Data PKİD'!L:L,'Data PKİD'!B:B,Totalll!E:E)/Table1[[#This Row],[Portfolio]],0)</f>
        <v>0</v>
      </c>
      <c r="AB111" s="2">
        <f>IFERROR(AA111/SUBTOTAL(4,Table1[PKID])*AB$4,0)</f>
        <v>0</v>
      </c>
      <c r="AC111" s="25">
        <f t="shared" si="7"/>
        <v>4.2144172096624555</v>
      </c>
    </row>
    <row r="112" spans="4:29" x14ac:dyDescent="0.25">
      <c r="D112" s="12" t="s">
        <v>252</v>
      </c>
      <c r="E112" s="12">
        <v>1711277</v>
      </c>
      <c r="F112" s="12" t="s">
        <v>200</v>
      </c>
      <c r="G112" s="12" t="s">
        <v>7</v>
      </c>
      <c r="H112" s="12" t="s">
        <v>43</v>
      </c>
      <c r="I112" s="1">
        <f>SUMIFS('Total data'!D:D,'Total data'!B:B,Totalll!E:E)</f>
        <v>95</v>
      </c>
      <c r="J112" s="2">
        <f>I112/SUBTOTAL(4,Table1[Number of loans])*J$4</f>
        <v>0</v>
      </c>
      <c r="K112" s="5">
        <f>SUMIFS('Total data'!E:E,'Total data'!B:B,Totalll!E:E)</f>
        <v>1647900</v>
      </c>
      <c r="L112" s="2">
        <f>K112/SUBTOTAL(4,Table1[Amount of loans])*L$4</f>
        <v>0</v>
      </c>
      <c r="M112" s="3">
        <f t="shared" si="4"/>
        <v>7.916666666666667</v>
      </c>
      <c r="N112" s="2">
        <f>M112/SUBTOTAL(4,Table1[Av. Number])*N$4</f>
        <v>0.53072625698324027</v>
      </c>
      <c r="O112" s="4">
        <f t="shared" si="5"/>
        <v>137325</v>
      </c>
      <c r="P112" s="2">
        <f>O112/SUBTOTAL(4,Table1[Av. Amount])*P$4</f>
        <v>1.5191285376271393</v>
      </c>
      <c r="Q112" s="5">
        <f>SUMIFS('Total data'!F:F,'Total data'!B:B,Totalll!E:E,'Total data'!A:A,"Dekabr")</f>
        <v>1631013.67</v>
      </c>
      <c r="R112" s="2">
        <f>Q112/SUBTOTAL(4,Table1[Portfolio])*R$4</f>
        <v>0.79986052857479328</v>
      </c>
      <c r="S112" s="9">
        <f>SUMIFS('Total data'!G:G,'Total data'!A:A,"Dekabr",'Total data'!B:B,Totalll!E:E)-SUMIFS('Total data'!G:G,'Total data'!A:A,"Sabit",'Total data'!B:B,Totalll!E:E)</f>
        <v>31</v>
      </c>
      <c r="T112" s="2">
        <f>(S112-SUBTOTAL(5,Table1[Customer increase]))/(SUBTOTAL(4,Table1[Customer increase])-SUBTOTAL(5,Table1[Customer increase]))*T$4</f>
        <v>0.30319148936170215</v>
      </c>
      <c r="U112" s="4">
        <f>Table1[[#This Row],[Portfolio]]-SUMIFS('Total data'!H:H,'Total data'!A:A,"Sabit",'Total data'!B:B,Totalll!E:E)</f>
        <v>539052.02999999956</v>
      </c>
      <c r="V112" s="2">
        <f>(U112-SUBTOTAL(4,Table1[Portfel increase]))/(SUBTOTAL(4,Table1[Portfel increase])-SUBTOTAL(5,Table1[Portfel increase]))*V$4</f>
        <v>0</v>
      </c>
      <c r="W112" s="4">
        <f t="shared" si="6"/>
        <v>44921.002499999966</v>
      </c>
      <c r="X112" s="2">
        <f>(W112-SUBTOTAL(5,Table1[Av. Portfolio increase]))/(SUBTOTAL(4,Table1[Av. Portfolio increase])-SUBTOTAL(5,Table1[Av. Portfolio increase]))*X$4</f>
        <v>1.0549862783414925</v>
      </c>
      <c r="Y112" s="6">
        <f>SUMIFS('Total data'!I:I,'Total data'!B:B,Totalll!E:E)/SUMIFS('Total data'!F:F,'Total data'!B:B,Totalll!E:E)</f>
        <v>0</v>
      </c>
      <c r="Z112" s="2">
        <f>IFERROR(Y112/SUBTOTAL(4,Table1[PAR])*Z$4,0)</f>
        <v>0</v>
      </c>
      <c r="AA112" s="6">
        <f>IFERROR(SUMIFS('Data PKİD'!L:L,'Data PKİD'!B:B,Totalll!E:E)/Table1[[#This Row],[Portfolio]],0)</f>
        <v>0</v>
      </c>
      <c r="AB112" s="2">
        <f>IFERROR(AA112/SUBTOTAL(4,Table1[PKID])*AB$4,0)</f>
        <v>0</v>
      </c>
      <c r="AC112" s="25">
        <f t="shared" si="7"/>
        <v>4.2078930908883674</v>
      </c>
    </row>
    <row r="113" spans="4:29" x14ac:dyDescent="0.25">
      <c r="D113" s="12" t="s">
        <v>236</v>
      </c>
      <c r="E113" s="12">
        <v>1348542</v>
      </c>
      <c r="F113" s="12" t="s">
        <v>290</v>
      </c>
      <c r="G113" s="12" t="s">
        <v>21</v>
      </c>
      <c r="H113" s="12" t="s">
        <v>44</v>
      </c>
      <c r="I113" s="1">
        <f>SUMIFS('Total data'!D:D,'Total data'!B:B,Totalll!E:E)</f>
        <v>152</v>
      </c>
      <c r="J113" s="2">
        <f>I113/SUBTOTAL(4,Table1[Number of loans])*J$4</f>
        <v>0</v>
      </c>
      <c r="K113" s="5">
        <f>SUMIFS('Total data'!E:E,'Total data'!B:B,Totalll!E:E)</f>
        <v>1292730</v>
      </c>
      <c r="L113" s="2">
        <f>K113/SUBTOTAL(4,Table1[Amount of loans])*L$4</f>
        <v>0</v>
      </c>
      <c r="M113" s="3">
        <f t="shared" si="4"/>
        <v>12.666666666666666</v>
      </c>
      <c r="N113" s="2">
        <f>M113/SUBTOTAL(4,Table1[Av. Number])*N$4</f>
        <v>0.84916201117318435</v>
      </c>
      <c r="O113" s="4">
        <f t="shared" si="5"/>
        <v>107727.5</v>
      </c>
      <c r="P113" s="2">
        <f>O113/SUBTOTAL(4,Table1[Av. Amount])*P$4</f>
        <v>1.1917125034569647</v>
      </c>
      <c r="Q113" s="5">
        <f>SUMIFS('Total data'!F:F,'Total data'!B:B,Totalll!E:E,'Total data'!A:A,"Dekabr")</f>
        <v>1144193.3600000001</v>
      </c>
      <c r="R113" s="2">
        <f>Q113/SUBTOTAL(4,Table1[Portfolio])*R$4</f>
        <v>0.5611204385070353</v>
      </c>
      <c r="S113" s="9">
        <f>SUMIFS('Total data'!G:G,'Total data'!A:A,"Dekabr",'Total data'!B:B,Totalll!E:E)-SUMIFS('Total data'!G:G,'Total data'!A:A,"Sabit",'Total data'!B:B,Totalll!E:E)</f>
        <v>57</v>
      </c>
      <c r="T113" s="2">
        <f>(S113-SUBTOTAL(5,Table1[Customer increase]))/(SUBTOTAL(4,Table1[Customer increase])-SUBTOTAL(5,Table1[Customer increase]))*T$4</f>
        <v>0.44148936170212766</v>
      </c>
      <c r="U113" s="4">
        <f>Table1[[#This Row],[Portfolio]]-SUMIFS('Total data'!H:H,'Total data'!A:A,"Sabit",'Total data'!B:B,Totalll!E:E)</f>
        <v>609991.32000000007</v>
      </c>
      <c r="V113" s="2">
        <f>(U113-SUBTOTAL(4,Table1[Portfel increase]))/(SUBTOTAL(4,Table1[Portfel increase])-SUBTOTAL(5,Table1[Portfel increase]))*V$4</f>
        <v>0</v>
      </c>
      <c r="W113" s="4">
        <f t="shared" si="6"/>
        <v>50832.610000000008</v>
      </c>
      <c r="X113" s="2">
        <f>(W113-SUBTOTAL(5,Table1[Av. Portfolio increase]))/(SUBTOTAL(4,Table1[Av. Portfolio increase])-SUBTOTAL(5,Table1[Av. Portfolio increase]))*X$4</f>
        <v>1.1729551859671894</v>
      </c>
      <c r="Y113" s="6">
        <f>SUMIFS('Total data'!I:I,'Total data'!B:B,Totalll!E:E)/SUMIFS('Total data'!F:F,'Total data'!B:B,Totalll!E:E)</f>
        <v>5.6363410147822603E-4</v>
      </c>
      <c r="Z113" s="2">
        <f>IFERROR(Y113/SUBTOTAL(4,Table1[PAR])*Z$4,0)</f>
        <v>-1.4592990336778081E-2</v>
      </c>
      <c r="AA113" s="6">
        <f>IFERROR(SUMIFS('Data PKİD'!L:L,'Data PKİD'!B:B,Totalll!E:E)/Table1[[#This Row],[Portfolio]],0)</f>
        <v>0</v>
      </c>
      <c r="AB113" s="2">
        <f>IFERROR(AA113/SUBTOTAL(4,Table1[PKID])*AB$4,0)</f>
        <v>0</v>
      </c>
      <c r="AC113" s="25">
        <f t="shared" si="7"/>
        <v>4.2018465104697231</v>
      </c>
    </row>
    <row r="114" spans="4:29" x14ac:dyDescent="0.25">
      <c r="D114" s="12" t="s">
        <v>252</v>
      </c>
      <c r="E114" s="12">
        <v>1407616</v>
      </c>
      <c r="F114" s="12" t="s">
        <v>313</v>
      </c>
      <c r="G114" s="12" t="s">
        <v>363</v>
      </c>
      <c r="H114" s="12" t="s">
        <v>43</v>
      </c>
      <c r="I114" s="1">
        <f>SUMIFS('Total data'!D:D,'Total data'!B:B,Totalll!E:E)</f>
        <v>74</v>
      </c>
      <c r="J114" s="2">
        <f>I114/SUBTOTAL(4,Table1[Number of loans])*J$4</f>
        <v>0</v>
      </c>
      <c r="K114" s="5">
        <f>SUMIFS('Total data'!E:E,'Total data'!B:B,Totalll!E:E)</f>
        <v>1657000</v>
      </c>
      <c r="L114" s="2">
        <f>K114/SUBTOTAL(4,Table1[Amount of loans])*L$4</f>
        <v>0</v>
      </c>
      <c r="M114" s="3">
        <f t="shared" si="4"/>
        <v>6.166666666666667</v>
      </c>
      <c r="N114" s="2">
        <f>M114/SUBTOTAL(4,Table1[Av. Number])*N$4</f>
        <v>0.41340782122905034</v>
      </c>
      <c r="O114" s="4">
        <f t="shared" si="5"/>
        <v>138083.33333333334</v>
      </c>
      <c r="P114" s="2">
        <f>O114/SUBTOTAL(4,Table1[Av. Amount])*P$4</f>
        <v>1.5275174384660295</v>
      </c>
      <c r="Q114" s="5">
        <f>SUMIFS('Total data'!F:F,'Total data'!B:B,Totalll!E:E,'Total data'!A:A,"Dekabr")</f>
        <v>1274218.1200000001</v>
      </c>
      <c r="R114" s="2">
        <f>Q114/SUBTOTAL(4,Table1[Portfolio])*R$4</f>
        <v>0.62488549159908613</v>
      </c>
      <c r="S114" s="9">
        <f>SUMIFS('Total data'!G:G,'Total data'!A:A,"Dekabr",'Total data'!B:B,Totalll!E:E)-SUMIFS('Total data'!G:G,'Total data'!A:A,"Sabit",'Total data'!B:B,Totalll!E:E)</f>
        <v>38</v>
      </c>
      <c r="T114" s="2">
        <f>(S114-SUBTOTAL(5,Table1[Customer increase]))/(SUBTOTAL(4,Table1[Customer increase])-SUBTOTAL(5,Table1[Customer increase]))*T$4</f>
        <v>0.34042553191489361</v>
      </c>
      <c r="U114" s="4">
        <f>Table1[[#This Row],[Portfolio]]-SUMIFS('Total data'!H:H,'Total data'!A:A,"Sabit",'Total data'!B:B,Totalll!E:E)</f>
        <v>720557.41000000015</v>
      </c>
      <c r="V114" s="2">
        <f>(U114-SUBTOTAL(4,Table1[Portfel increase]))/(SUBTOTAL(4,Table1[Portfel increase])-SUBTOTAL(5,Table1[Portfel increase]))*V$4</f>
        <v>0</v>
      </c>
      <c r="W114" s="4">
        <f t="shared" si="6"/>
        <v>60046.450833333343</v>
      </c>
      <c r="X114" s="2">
        <f>(W114-SUBTOTAL(5,Table1[Av. Portfolio increase]))/(SUBTOTAL(4,Table1[Av. Portfolio increase])-SUBTOTAL(5,Table1[Av. Portfolio increase]))*X$4</f>
        <v>1.3568217126514057</v>
      </c>
      <c r="Y114" s="6">
        <f>SUMIFS('Total data'!I:I,'Total data'!B:B,Totalll!E:E)/SUMIFS('Total data'!F:F,'Total data'!B:B,Totalll!E:E)</f>
        <v>2.4790303402582922E-3</v>
      </c>
      <c r="Z114" s="2">
        <f>IFERROR(Y114/SUBTOTAL(4,Table1[PAR])*Z$4,0)</f>
        <v>-6.4184309829887903E-2</v>
      </c>
      <c r="AA114" s="6">
        <f>IFERROR(SUMIFS('Data PKİD'!L:L,'Data PKİD'!B:B,Totalll!E:E)/Table1[[#This Row],[Portfolio]],0)</f>
        <v>0</v>
      </c>
      <c r="AB114" s="2">
        <f>IFERROR(AA114/SUBTOTAL(4,Table1[PKID])*AB$4,0)</f>
        <v>0</v>
      </c>
      <c r="AC114" s="25">
        <f t="shared" si="7"/>
        <v>4.1988736860305771</v>
      </c>
    </row>
    <row r="115" spans="4:29" x14ac:dyDescent="0.25">
      <c r="D115" s="12" t="s">
        <v>506</v>
      </c>
      <c r="E115" s="12">
        <v>1349170</v>
      </c>
      <c r="F115" s="12" t="s">
        <v>298</v>
      </c>
      <c r="G115" s="12" t="s">
        <v>358</v>
      </c>
      <c r="H115" s="12" t="s">
        <v>44</v>
      </c>
      <c r="I115" s="1">
        <f>SUMIFS('Total data'!D:D,'Total data'!B:B,Totalll!E:E)</f>
        <v>135</v>
      </c>
      <c r="J115" s="2">
        <f>I115/SUBTOTAL(4,Table1[Number of loans])*J$4</f>
        <v>0</v>
      </c>
      <c r="K115" s="5">
        <f>SUMIFS('Total data'!E:E,'Total data'!B:B,Totalll!E:E)</f>
        <v>1507700</v>
      </c>
      <c r="L115" s="2">
        <f>K115/SUBTOTAL(4,Table1[Amount of loans])*L$4</f>
        <v>0</v>
      </c>
      <c r="M115" s="3">
        <f t="shared" si="4"/>
        <v>11.25</v>
      </c>
      <c r="N115" s="2">
        <f>M115/SUBTOTAL(4,Table1[Av. Number])*N$4</f>
        <v>0.75418994413407825</v>
      </c>
      <c r="O115" s="4">
        <f t="shared" si="5"/>
        <v>125641.66666666667</v>
      </c>
      <c r="P115" s="2">
        <f>O115/SUBTOTAL(4,Table1[Av. Amount])*P$4</f>
        <v>1.3898841532741297</v>
      </c>
      <c r="Q115" s="5">
        <f>SUMIFS('Total data'!F:F,'Total data'!B:B,Totalll!E:E,'Total data'!A:A,"Dekabr")</f>
        <v>1407398.41</v>
      </c>
      <c r="R115" s="2">
        <f>Q115/SUBTOTAL(4,Table1[Portfolio])*R$4</f>
        <v>0.69019803870676566</v>
      </c>
      <c r="S115" s="9">
        <f>SUMIFS('Total data'!G:G,'Total data'!A:A,"Dekabr",'Total data'!B:B,Totalll!E:E)-SUMIFS('Total data'!G:G,'Total data'!A:A,"Sabit",'Total data'!B:B,Totalll!E:E)</f>
        <v>45</v>
      </c>
      <c r="T115" s="2">
        <f>(S115-SUBTOTAL(5,Table1[Customer increase]))/(SUBTOTAL(4,Table1[Customer increase])-SUBTOTAL(5,Table1[Customer increase]))*T$4</f>
        <v>0.37765957446808512</v>
      </c>
      <c r="U115" s="4">
        <f>Table1[[#This Row],[Portfolio]]-SUMIFS('Total data'!H:H,'Total data'!A:A,"Sabit",'Total data'!B:B,Totalll!E:E)</f>
        <v>497259.54999999993</v>
      </c>
      <c r="V115" s="2">
        <f>(U115-SUBTOTAL(4,Table1[Portfel increase]))/(SUBTOTAL(4,Table1[Portfel increase])-SUBTOTAL(5,Table1[Portfel increase]))*V$4</f>
        <v>0</v>
      </c>
      <c r="W115" s="4">
        <f t="shared" si="6"/>
        <v>41438.29583333333</v>
      </c>
      <c r="X115" s="2">
        <f>(W115-SUBTOTAL(5,Table1[Av. Portfolio increase]))/(SUBTOTAL(4,Table1[Av. Portfolio increase])-SUBTOTAL(5,Table1[Av. Portfolio increase]))*X$4</f>
        <v>0.98548722904781205</v>
      </c>
      <c r="Y115" s="6">
        <f>SUMIFS('Total data'!I:I,'Total data'!B:B,Totalll!E:E)/SUMIFS('Total data'!F:F,'Total data'!B:B,Totalll!E:E)</f>
        <v>0</v>
      </c>
      <c r="Z115" s="2">
        <f>IFERROR(Y115/SUBTOTAL(4,Table1[PAR])*Z$4,0)</f>
        <v>0</v>
      </c>
      <c r="AA115" s="6">
        <f>IFERROR(SUMIFS('Data PKİD'!L:L,'Data PKİD'!B:B,Totalll!E:E)/Table1[[#This Row],[Portfolio]],0)</f>
        <v>0</v>
      </c>
      <c r="AB115" s="2">
        <f>IFERROR(AA115/SUBTOTAL(4,Table1[PKID])*AB$4,0)</f>
        <v>0</v>
      </c>
      <c r="AC115" s="25">
        <f t="shared" si="7"/>
        <v>4.1974189396308708</v>
      </c>
    </row>
    <row r="116" spans="4:29" x14ac:dyDescent="0.25">
      <c r="D116" s="12" t="s">
        <v>506</v>
      </c>
      <c r="E116" s="12">
        <v>1321841</v>
      </c>
      <c r="F116" s="12" t="s">
        <v>269</v>
      </c>
      <c r="G116" s="12" t="s">
        <v>356</v>
      </c>
      <c r="H116" s="12" t="s">
        <v>43</v>
      </c>
      <c r="I116" s="1">
        <f>SUMIFS('Total data'!D:D,'Total data'!B:B,Totalll!E:E)</f>
        <v>211</v>
      </c>
      <c r="J116" s="2">
        <f>I116/SUBTOTAL(4,Table1[Number of loans])*J$4</f>
        <v>0</v>
      </c>
      <c r="K116" s="5">
        <f>SUMIFS('Total data'!E:E,'Total data'!B:B,Totalll!E:E)</f>
        <v>1443990</v>
      </c>
      <c r="L116" s="2">
        <f>K116/SUBTOTAL(4,Table1[Amount of loans])*L$4</f>
        <v>0</v>
      </c>
      <c r="M116" s="3">
        <f t="shared" si="4"/>
        <v>17.583333333333332</v>
      </c>
      <c r="N116" s="2">
        <f>M116/SUBTOTAL(4,Table1[Av. Number])*N$4</f>
        <v>1.1787709497206704</v>
      </c>
      <c r="O116" s="4">
        <f t="shared" si="5"/>
        <v>120332.5</v>
      </c>
      <c r="P116" s="2">
        <f>O116/SUBTOTAL(4,Table1[Av. Amount])*P$4</f>
        <v>1.3311526288295485</v>
      </c>
      <c r="Q116" s="5">
        <f>SUMIFS('Total data'!F:F,'Total data'!B:B,Totalll!E:E,'Total data'!A:A,"Dekabr")</f>
        <v>1321440.05</v>
      </c>
      <c r="R116" s="2">
        <f>Q116/SUBTOTAL(4,Table1[Portfolio])*R$4</f>
        <v>0.64804345684785192</v>
      </c>
      <c r="S116" s="9">
        <f>SUMIFS('Total data'!G:G,'Total data'!A:A,"Dekabr",'Total data'!B:B,Totalll!E:E)-SUMIFS('Total data'!G:G,'Total data'!A:A,"Sabit",'Total data'!B:B,Totalll!E:E)</f>
        <v>56</v>
      </c>
      <c r="T116" s="2">
        <f>(S116-SUBTOTAL(5,Table1[Customer increase]))/(SUBTOTAL(4,Table1[Customer increase])-SUBTOTAL(5,Table1[Customer increase]))*T$4</f>
        <v>0.43617021276595747</v>
      </c>
      <c r="U116" s="4">
        <f>Table1[[#This Row],[Portfolio]]-SUMIFS('Total data'!H:H,'Total data'!A:A,"Sabit",'Total data'!B:B,Totalll!E:E)</f>
        <v>281116.90000000026</v>
      </c>
      <c r="V116" s="2">
        <f>(U116-SUBTOTAL(4,Table1[Portfel increase]))/(SUBTOTAL(4,Table1[Portfel increase])-SUBTOTAL(5,Table1[Portfel increase]))*V$4</f>
        <v>0</v>
      </c>
      <c r="W116" s="4">
        <f t="shared" si="6"/>
        <v>23426.408333333355</v>
      </c>
      <c r="X116" s="2">
        <f>(W116-SUBTOTAL(5,Table1[Av. Portfolio increase]))/(SUBTOTAL(4,Table1[Av. Portfolio increase])-SUBTOTAL(5,Table1[Av. Portfolio increase]))*X$4</f>
        <v>0.62605154380451378</v>
      </c>
      <c r="Y116" s="6">
        <f>SUMIFS('Total data'!I:I,'Total data'!B:B,Totalll!E:E)/SUMIFS('Total data'!F:F,'Total data'!B:B,Totalll!E:E)</f>
        <v>1.3025018384191214E-3</v>
      </c>
      <c r="Z116" s="2">
        <f>IFERROR(Y116/SUBTOTAL(4,Table1[PAR])*Z$4,0)</f>
        <v>-3.3722936017951725E-2</v>
      </c>
      <c r="AA116" s="6">
        <f>IFERROR(SUMIFS('Data PKİD'!L:L,'Data PKİD'!B:B,Totalll!E:E)/Table1[[#This Row],[Portfolio]],0)</f>
        <v>0</v>
      </c>
      <c r="AB116" s="2">
        <f>IFERROR(AA116/SUBTOTAL(4,Table1[PKID])*AB$4,0)</f>
        <v>0</v>
      </c>
      <c r="AC116" s="25">
        <f t="shared" si="7"/>
        <v>4.1864658559505905</v>
      </c>
    </row>
    <row r="117" spans="4:29" x14ac:dyDescent="0.25">
      <c r="D117" s="12" t="s">
        <v>236</v>
      </c>
      <c r="E117" s="12">
        <v>1460280</v>
      </c>
      <c r="F117" s="12" t="s">
        <v>163</v>
      </c>
      <c r="G117" s="12" t="s">
        <v>368</v>
      </c>
      <c r="H117" s="12" t="s">
        <v>48</v>
      </c>
      <c r="I117" s="1">
        <f>SUMIFS('Total data'!D:D,'Total data'!B:B,Totalll!E:E)</f>
        <v>167</v>
      </c>
      <c r="J117" s="2">
        <f>I117/SUBTOTAL(4,Table1[Number of loans])*J$4</f>
        <v>0</v>
      </c>
      <c r="K117" s="5">
        <f>SUMIFS('Total data'!E:E,'Total data'!B:B,Totalll!E:E)</f>
        <v>1635300</v>
      </c>
      <c r="L117" s="2">
        <f>K117/SUBTOTAL(4,Table1[Amount of loans])*L$4</f>
        <v>0</v>
      </c>
      <c r="M117" s="3">
        <f t="shared" si="4"/>
        <v>13.916666666666666</v>
      </c>
      <c r="N117" s="2">
        <f>M117/SUBTOTAL(4,Table1[Av. Number])*N$4</f>
        <v>0.93296089385474856</v>
      </c>
      <c r="O117" s="4">
        <f t="shared" si="5"/>
        <v>136275</v>
      </c>
      <c r="P117" s="2">
        <f>O117/SUBTOTAL(4,Table1[Av. Amount])*P$4</f>
        <v>1.5075131364655991</v>
      </c>
      <c r="Q117" s="5">
        <f>SUMIFS('Total data'!F:F,'Total data'!B:B,Totalll!E:E,'Total data'!A:A,"Dekabr")</f>
        <v>1533851.19</v>
      </c>
      <c r="R117" s="2">
        <f>Q117/SUBTOTAL(4,Table1[Portfolio])*R$4</f>
        <v>0.7522113677860689</v>
      </c>
      <c r="S117" s="9">
        <f>SUMIFS('Total data'!G:G,'Total data'!A:A,"Dekabr",'Total data'!B:B,Totalll!E:E)-SUMIFS('Total data'!G:G,'Total data'!A:A,"Sabit",'Total data'!B:B,Totalll!E:E)</f>
        <v>3</v>
      </c>
      <c r="T117" s="2">
        <f>(S117-SUBTOTAL(5,Table1[Customer increase]))/(SUBTOTAL(4,Table1[Customer increase])-SUBTOTAL(5,Table1[Customer increase]))*T$4</f>
        <v>0.15425531914893617</v>
      </c>
      <c r="U117" s="4">
        <f>Table1[[#This Row],[Portfolio]]-SUMIFS('Total data'!H:H,'Total data'!A:A,"Sabit",'Total data'!B:B,Totalll!E:E)</f>
        <v>405400.07999999984</v>
      </c>
      <c r="V117" s="2">
        <f>(U117-SUBTOTAL(4,Table1[Portfel increase]))/(SUBTOTAL(4,Table1[Portfel increase])-SUBTOTAL(5,Table1[Portfel increase]))*V$4</f>
        <v>0</v>
      </c>
      <c r="W117" s="4">
        <f t="shared" si="6"/>
        <v>33783.339999999989</v>
      </c>
      <c r="X117" s="2">
        <f>(W117-SUBTOTAL(5,Table1[Av. Portfolio increase]))/(SUBTOTAL(4,Table1[Av. Portfolio increase])-SUBTOTAL(5,Table1[Av. Portfolio increase]))*X$4</f>
        <v>0.83272898561211695</v>
      </c>
      <c r="Y117" s="6">
        <f>SUMIFS('Total data'!I:I,'Total data'!B:B,Totalll!E:E)/SUMIFS('Total data'!F:F,'Total data'!B:B,Totalll!E:E)</f>
        <v>0</v>
      </c>
      <c r="Z117" s="2">
        <f>IFERROR(Y117/SUBTOTAL(4,Table1[PAR])*Z$4,0)</f>
        <v>0</v>
      </c>
      <c r="AA117" s="6">
        <f>IFERROR(SUMIFS('Data PKİD'!L:L,'Data PKİD'!B:B,Totalll!E:E)/Table1[[#This Row],[Portfolio]],0)</f>
        <v>0</v>
      </c>
      <c r="AB117" s="2">
        <f>IFERROR(AA117/SUBTOTAL(4,Table1[PKID])*AB$4,0)</f>
        <v>0</v>
      </c>
      <c r="AC117" s="25">
        <f t="shared" si="7"/>
        <v>4.1796697028674688</v>
      </c>
    </row>
    <row r="118" spans="4:29" x14ac:dyDescent="0.25">
      <c r="D118" s="12" t="s">
        <v>252</v>
      </c>
      <c r="E118" s="12">
        <v>1184106</v>
      </c>
      <c r="F118" s="12" t="s">
        <v>198</v>
      </c>
      <c r="G118" s="12" t="s">
        <v>7</v>
      </c>
      <c r="H118" s="12" t="s">
        <v>45</v>
      </c>
      <c r="I118" s="1">
        <f>SUMIFS('Total data'!D:D,'Total data'!B:B,Totalll!E:E)</f>
        <v>81</v>
      </c>
      <c r="J118" s="2">
        <f>I118/SUBTOTAL(4,Table1[Number of loans])*J$4</f>
        <v>0</v>
      </c>
      <c r="K118" s="5">
        <f>SUMIFS('Total data'!E:E,'Total data'!B:B,Totalll!E:E)</f>
        <v>1657700</v>
      </c>
      <c r="L118" s="2">
        <f>K118/SUBTOTAL(4,Table1[Amount of loans])*L$4</f>
        <v>0</v>
      </c>
      <c r="M118" s="3">
        <f t="shared" si="4"/>
        <v>6.75</v>
      </c>
      <c r="N118" s="2">
        <f>M118/SUBTOTAL(4,Table1[Av. Number])*N$4</f>
        <v>0.45251396648044695</v>
      </c>
      <c r="O118" s="4">
        <f t="shared" si="5"/>
        <v>138141.66666666666</v>
      </c>
      <c r="P118" s="2">
        <f>O118/SUBTOTAL(4,Table1[Av. Amount])*P$4</f>
        <v>1.5281627385305594</v>
      </c>
      <c r="Q118" s="5">
        <f>SUMIFS('Total data'!F:F,'Total data'!B:B,Totalll!E:E,'Total data'!A:A,"Dekabr")</f>
        <v>1264214.1399999999</v>
      </c>
      <c r="R118" s="2">
        <f>Q118/SUBTOTAL(4,Table1[Portfolio])*R$4</f>
        <v>0.61997946973192919</v>
      </c>
      <c r="S118" s="9">
        <f>SUMIFS('Total data'!G:G,'Total data'!A:A,"Dekabr",'Total data'!B:B,Totalll!E:E)-SUMIFS('Total data'!G:G,'Total data'!A:A,"Sabit",'Total data'!B:B,Totalll!E:E)</f>
        <v>40</v>
      </c>
      <c r="T118" s="2">
        <f>(S118-SUBTOTAL(5,Table1[Customer increase]))/(SUBTOTAL(4,Table1[Customer increase])-SUBTOTAL(5,Table1[Customer increase]))*T$4</f>
        <v>0.35106382978723405</v>
      </c>
      <c r="U118" s="4">
        <f>Table1[[#This Row],[Portfolio]]-SUMIFS('Total data'!H:H,'Total data'!A:A,"Sabit",'Total data'!B:B,Totalll!E:E)</f>
        <v>647956.72999999986</v>
      </c>
      <c r="V118" s="2">
        <f>(U118-SUBTOTAL(4,Table1[Portfel increase]))/(SUBTOTAL(4,Table1[Portfel increase])-SUBTOTAL(5,Table1[Portfel increase]))*V$4</f>
        <v>0</v>
      </c>
      <c r="W118" s="4">
        <f t="shared" si="6"/>
        <v>53996.394166666658</v>
      </c>
      <c r="X118" s="2">
        <f>(W118-SUBTOTAL(5,Table1[Av. Portfolio increase]))/(SUBTOTAL(4,Table1[Av. Portfolio increase])-SUBTOTAL(5,Table1[Av. Portfolio increase]))*X$4</f>
        <v>1.2360899867984585</v>
      </c>
      <c r="Y118" s="6">
        <f>SUMIFS('Total data'!I:I,'Total data'!B:B,Totalll!E:E)/SUMIFS('Total data'!F:F,'Total data'!B:B,Totalll!E:E)</f>
        <v>3.912375791035093E-4</v>
      </c>
      <c r="Z118" s="2">
        <f>IFERROR(Y118/SUBTOTAL(4,Table1[PAR])*Z$4,0)</f>
        <v>-1.012949038439705E-2</v>
      </c>
      <c r="AA118" s="6">
        <f>IFERROR(SUMIFS('Data PKİD'!L:L,'Data PKİD'!B:B,Totalll!E:E)/Table1[[#This Row],[Portfolio]],0)</f>
        <v>0</v>
      </c>
      <c r="AB118" s="2">
        <f>IFERROR(AA118/SUBTOTAL(4,Table1[PKID])*AB$4,0)</f>
        <v>0</v>
      </c>
      <c r="AC118" s="25">
        <f t="shared" si="7"/>
        <v>4.1776805009442315</v>
      </c>
    </row>
    <row r="119" spans="4:29" x14ac:dyDescent="0.25">
      <c r="D119" s="12" t="s">
        <v>252</v>
      </c>
      <c r="E119" s="12">
        <v>1774097</v>
      </c>
      <c r="F119" s="12" t="s">
        <v>160</v>
      </c>
      <c r="G119" s="12" t="s">
        <v>7</v>
      </c>
      <c r="H119" s="12" t="s">
        <v>43</v>
      </c>
      <c r="I119" s="1">
        <f>SUMIFS('Total data'!D:D,'Total data'!B:B,Totalll!E:E)</f>
        <v>78</v>
      </c>
      <c r="J119" s="2">
        <f>I119/SUBTOTAL(4,Table1[Number of loans])*J$4</f>
        <v>0</v>
      </c>
      <c r="K119" s="5">
        <f>SUMIFS('Total data'!E:E,'Total data'!B:B,Totalll!E:E)</f>
        <v>1793450</v>
      </c>
      <c r="L119" s="2">
        <f>K119/SUBTOTAL(4,Table1[Amount of loans])*L$4</f>
        <v>0</v>
      </c>
      <c r="M119" s="3">
        <f t="shared" si="4"/>
        <v>6.5</v>
      </c>
      <c r="N119" s="2">
        <f>M119/SUBTOTAL(4,Table1[Av. Number])*N$4</f>
        <v>0.43575418994413412</v>
      </c>
      <c r="O119" s="4">
        <f t="shared" si="5"/>
        <v>149454.16666666666</v>
      </c>
      <c r="P119" s="2">
        <f>O119/SUBTOTAL(4,Table1[Av. Amount])*P$4</f>
        <v>1.6533048581876284</v>
      </c>
      <c r="Q119" s="5">
        <f>SUMIFS('Total data'!F:F,'Total data'!B:B,Totalll!E:E,'Total data'!A:A,"Dekabr")</f>
        <v>1620099.92</v>
      </c>
      <c r="R119" s="2">
        <f>Q119/SUBTOTAL(4,Table1[Portfolio])*R$4</f>
        <v>0.79450834912694535</v>
      </c>
      <c r="S119" s="9">
        <f>SUMIFS('Total data'!G:G,'Total data'!A:A,"Dekabr",'Total data'!B:B,Totalll!E:E)-SUMIFS('Total data'!G:G,'Total data'!A:A,"Sabit",'Total data'!B:B,Totalll!E:E)</f>
        <v>33</v>
      </c>
      <c r="T119" s="2">
        <f>(S119-SUBTOTAL(5,Table1[Customer increase]))/(SUBTOTAL(4,Table1[Customer increase])-SUBTOTAL(5,Table1[Customer increase]))*T$4</f>
        <v>0.31382978723404253</v>
      </c>
      <c r="U119" s="4">
        <f>Table1[[#This Row],[Portfolio]]-SUMIFS('Total data'!H:H,'Total data'!A:A,"Sabit",'Total data'!B:B,Totalll!E:E)</f>
        <v>492405.9299999997</v>
      </c>
      <c r="V119" s="2">
        <f>(U119-SUBTOTAL(4,Table1[Portfel increase]))/(SUBTOTAL(4,Table1[Portfel increase])-SUBTOTAL(5,Table1[Portfel increase]))*V$4</f>
        <v>0</v>
      </c>
      <c r="W119" s="4">
        <f t="shared" si="6"/>
        <v>41033.827499999978</v>
      </c>
      <c r="X119" s="2">
        <f>(W119-SUBTOTAL(5,Table1[Av. Portfolio increase]))/(SUBTOTAL(4,Table1[Av. Portfolio increase])-SUBTOTAL(5,Table1[Av. Portfolio increase]))*X$4</f>
        <v>0.9774158732528746</v>
      </c>
      <c r="Y119" s="6">
        <f>SUMIFS('Total data'!I:I,'Total data'!B:B,Totalll!E:E)/SUMIFS('Total data'!F:F,'Total data'!B:B,Totalll!E:E)</f>
        <v>0</v>
      </c>
      <c r="Z119" s="2">
        <f>IFERROR(Y119/SUBTOTAL(4,Table1[PAR])*Z$4,0)</f>
        <v>0</v>
      </c>
      <c r="AA119" s="6">
        <f>IFERROR(SUMIFS('Data PKİD'!L:L,'Data PKİD'!B:B,Totalll!E:E)/Table1[[#This Row],[Portfolio]],0)</f>
        <v>0</v>
      </c>
      <c r="AB119" s="2">
        <f>IFERROR(AA119/SUBTOTAL(4,Table1[PKID])*AB$4,0)</f>
        <v>0</v>
      </c>
      <c r="AC119" s="25">
        <f t="shared" si="7"/>
        <v>4.1748130577456255</v>
      </c>
    </row>
    <row r="120" spans="4:29" x14ac:dyDescent="0.25">
      <c r="D120" s="12" t="s">
        <v>236</v>
      </c>
      <c r="E120" s="12">
        <v>1104675</v>
      </c>
      <c r="F120" s="12" t="s">
        <v>206</v>
      </c>
      <c r="G120" s="12" t="s">
        <v>14</v>
      </c>
      <c r="H120" s="12" t="s">
        <v>44</v>
      </c>
      <c r="I120" s="1">
        <f>SUMIFS('Total data'!D:D,'Total data'!B:B,Totalll!E:E)</f>
        <v>158</v>
      </c>
      <c r="J120" s="2">
        <f>I120/SUBTOTAL(4,Table1[Number of loans])*J$4</f>
        <v>0</v>
      </c>
      <c r="K120" s="5">
        <f>SUMIFS('Total data'!E:E,'Total data'!B:B,Totalll!E:E)</f>
        <v>1293230</v>
      </c>
      <c r="L120" s="2">
        <f>K120/SUBTOTAL(4,Table1[Amount of loans])*L$4</f>
        <v>0</v>
      </c>
      <c r="M120" s="3">
        <f t="shared" si="4"/>
        <v>13.166666666666666</v>
      </c>
      <c r="N120" s="2">
        <f>M120/SUBTOTAL(4,Table1[Av. Number])*N$4</f>
        <v>0.88268156424581001</v>
      </c>
      <c r="O120" s="4">
        <f t="shared" si="5"/>
        <v>107769.16666666667</v>
      </c>
      <c r="P120" s="2">
        <f>O120/SUBTOTAL(4,Table1[Av. Amount])*P$4</f>
        <v>1.1921734320744859</v>
      </c>
      <c r="Q120" s="5">
        <f>SUMIFS('Total data'!F:F,'Total data'!B:B,Totalll!E:E,'Total data'!A:A,"Dekabr")</f>
        <v>1308144.31</v>
      </c>
      <c r="R120" s="2">
        <f>Q120/SUBTOTAL(4,Table1[Portfolio])*R$4</f>
        <v>0.64152313281881224</v>
      </c>
      <c r="S120" s="9">
        <f>SUMIFS('Total data'!G:G,'Total data'!A:A,"Dekabr",'Total data'!B:B,Totalll!E:E)-SUMIFS('Total data'!G:G,'Total data'!A:A,"Sabit",'Total data'!B:B,Totalll!E:E)</f>
        <v>35</v>
      </c>
      <c r="T120" s="2">
        <f>(S120-SUBTOTAL(5,Table1[Customer increase]))/(SUBTOTAL(4,Table1[Customer increase])-SUBTOTAL(5,Table1[Customer increase]))*T$4</f>
        <v>0.32446808510638298</v>
      </c>
      <c r="U120" s="4">
        <f>Table1[[#This Row],[Portfolio]]-SUMIFS('Total data'!H:H,'Total data'!A:A,"Sabit",'Total data'!B:B,Totalll!E:E)</f>
        <v>584327.40000000014</v>
      </c>
      <c r="V120" s="2">
        <f>(U120-SUBTOTAL(4,Table1[Portfel increase]))/(SUBTOTAL(4,Table1[Portfel increase])-SUBTOTAL(5,Table1[Portfel increase]))*V$4</f>
        <v>0</v>
      </c>
      <c r="W120" s="4">
        <f t="shared" si="6"/>
        <v>48693.950000000012</v>
      </c>
      <c r="X120" s="2">
        <f>(W120-SUBTOTAL(5,Table1[Av. Portfolio increase]))/(SUBTOTAL(4,Table1[Av. Portfolio increase])-SUBTOTAL(5,Table1[Av. Portfolio increase]))*X$4</f>
        <v>1.1302772199515547</v>
      </c>
      <c r="Y120" s="6">
        <f>SUMIFS('Total data'!I:I,'Total data'!B:B,Totalll!E:E)/SUMIFS('Total data'!F:F,'Total data'!B:B,Totalll!E:E)</f>
        <v>0</v>
      </c>
      <c r="Z120" s="2">
        <f>IFERROR(Y120/SUBTOTAL(4,Table1[PAR])*Z$4,0)</f>
        <v>0</v>
      </c>
      <c r="AA120" s="6">
        <f>IFERROR(SUMIFS('Data PKİD'!L:L,'Data PKİD'!B:B,Totalll!E:E)/Table1[[#This Row],[Portfolio]],0)</f>
        <v>0</v>
      </c>
      <c r="AB120" s="2">
        <f>IFERROR(AA120/SUBTOTAL(4,Table1[PKID])*AB$4,0)</f>
        <v>0</v>
      </c>
      <c r="AC120" s="25">
        <f t="shared" si="7"/>
        <v>4.171123434197046</v>
      </c>
    </row>
    <row r="121" spans="4:29" x14ac:dyDescent="0.25">
      <c r="D121" s="12" t="s">
        <v>236</v>
      </c>
      <c r="E121" s="12">
        <v>1717604</v>
      </c>
      <c r="F121" s="12" t="s">
        <v>219</v>
      </c>
      <c r="G121" s="12" t="s">
        <v>25</v>
      </c>
      <c r="H121" s="12" t="s">
        <v>48</v>
      </c>
      <c r="I121" s="1">
        <f>SUMIFS('Total data'!D:D,'Total data'!B:B,Totalll!E:E)</f>
        <v>245</v>
      </c>
      <c r="J121" s="2">
        <f>I121/SUBTOTAL(4,Table1[Number of loans])*J$4</f>
        <v>0</v>
      </c>
      <c r="K121" s="5">
        <f>SUMIFS('Total data'!E:E,'Total data'!B:B,Totalll!E:E)</f>
        <v>1713900</v>
      </c>
      <c r="L121" s="2">
        <f>K121/SUBTOTAL(4,Table1[Amount of loans])*L$4</f>
        <v>0</v>
      </c>
      <c r="M121" s="3">
        <f t="shared" si="4"/>
        <v>20.416666666666668</v>
      </c>
      <c r="N121" s="2">
        <f>M121/SUBTOTAL(4,Table1[Av. Number])*N$4</f>
        <v>1.3687150837988828</v>
      </c>
      <c r="O121" s="4">
        <f t="shared" si="5"/>
        <v>142825</v>
      </c>
      <c r="P121" s="2">
        <f>O121/SUBTOTAL(4,Table1[Av. Amount])*P$4</f>
        <v>1.5799711151399687</v>
      </c>
      <c r="Q121" s="5">
        <f>SUMIFS('Total data'!F:F,'Total data'!B:B,Totalll!E:E,'Total data'!A:A,"Dekabr")</f>
        <v>1521246.93</v>
      </c>
      <c r="R121" s="2">
        <f>Q121/SUBTOTAL(4,Table1[Portfolio])*R$4</f>
        <v>0.74603015039265841</v>
      </c>
      <c r="S121" s="9">
        <f>SUMIFS('Total data'!G:G,'Total data'!A:A,"Dekabr",'Total data'!B:B,Totalll!E:E)-SUMIFS('Total data'!G:G,'Total data'!A:A,"Sabit",'Total data'!B:B,Totalll!E:E)</f>
        <v>-14</v>
      </c>
      <c r="T121" s="2">
        <f>(S121-SUBTOTAL(5,Table1[Customer increase]))/(SUBTOTAL(4,Table1[Customer increase])-SUBTOTAL(5,Table1[Customer increase]))*T$4</f>
        <v>6.3829787234042548E-2</v>
      </c>
      <c r="U121" s="4">
        <f>Table1[[#This Row],[Portfolio]]-SUMIFS('Total data'!H:H,'Total data'!A:A,"Sabit",'Total data'!B:B,Totalll!E:E)</f>
        <v>146073.97999999975</v>
      </c>
      <c r="V121" s="2">
        <f>(U121-SUBTOTAL(4,Table1[Portfel increase]))/(SUBTOTAL(4,Table1[Portfel increase])-SUBTOTAL(5,Table1[Portfel increase]))*V$4</f>
        <v>0</v>
      </c>
      <c r="W121" s="4">
        <f t="shared" si="6"/>
        <v>12172.831666666645</v>
      </c>
      <c r="X121" s="2">
        <f>(W121-SUBTOTAL(5,Table1[Av. Portfolio increase]))/(SUBTOTAL(4,Table1[Av. Portfolio increase])-SUBTOTAL(5,Table1[Av. Portfolio increase]))*X$4</f>
        <v>0.40148112937008257</v>
      </c>
      <c r="Y121" s="6">
        <f>SUMIFS('Total data'!I:I,'Total data'!B:B,Totalll!E:E)/SUMIFS('Total data'!F:F,'Total data'!B:B,Totalll!E:E)</f>
        <v>1.2566821357350383E-4</v>
      </c>
      <c r="Z121" s="2">
        <f>IFERROR(Y121/SUBTOTAL(4,Table1[PAR])*Z$4,0)</f>
        <v>-3.2536622988365276E-3</v>
      </c>
      <c r="AA121" s="6">
        <f>IFERROR(SUMIFS('Data PKİD'!L:L,'Data PKİD'!B:B,Totalll!E:E)/Table1[[#This Row],[Portfolio]],0)</f>
        <v>0</v>
      </c>
      <c r="AB121" s="2">
        <f>IFERROR(AA121/SUBTOTAL(4,Table1[PKID])*AB$4,0)</f>
        <v>0</v>
      </c>
      <c r="AC121" s="25">
        <f t="shared" si="7"/>
        <v>4.1567736036367986</v>
      </c>
    </row>
    <row r="122" spans="4:29" x14ac:dyDescent="0.25">
      <c r="D122" s="12" t="s">
        <v>236</v>
      </c>
      <c r="E122" s="12">
        <v>1375270</v>
      </c>
      <c r="F122" s="12" t="s">
        <v>295</v>
      </c>
      <c r="G122" s="12" t="s">
        <v>352</v>
      </c>
      <c r="H122" s="12" t="s">
        <v>44</v>
      </c>
      <c r="I122" s="1">
        <f>SUMIFS('Total data'!D:D,'Total data'!B:B,Totalll!E:E)</f>
        <v>126</v>
      </c>
      <c r="J122" s="2">
        <f>I122/SUBTOTAL(4,Table1[Number of loans])*J$4</f>
        <v>0</v>
      </c>
      <c r="K122" s="5">
        <f>SUMIFS('Total data'!E:E,'Total data'!B:B,Totalll!E:E)</f>
        <v>1310400</v>
      </c>
      <c r="L122" s="2">
        <f>K122/SUBTOTAL(4,Table1[Amount of loans])*L$4</f>
        <v>0</v>
      </c>
      <c r="M122" s="3">
        <f t="shared" si="4"/>
        <v>10.5</v>
      </c>
      <c r="N122" s="2">
        <f>M122/SUBTOTAL(4,Table1[Av. Number])*N$4</f>
        <v>0.7039106145251397</v>
      </c>
      <c r="O122" s="4">
        <f t="shared" si="5"/>
        <v>109200</v>
      </c>
      <c r="P122" s="2">
        <f>O122/SUBTOTAL(4,Table1[Av. Amount])*P$4</f>
        <v>1.2080017208001721</v>
      </c>
      <c r="Q122" s="5">
        <f>SUMIFS('Total data'!F:F,'Total data'!B:B,Totalll!E:E,'Total data'!A:A,"Dekabr")</f>
        <v>1127844.98</v>
      </c>
      <c r="R122" s="2">
        <f>Q122/SUBTOTAL(4,Table1[Portfolio])*R$4</f>
        <v>0.55310307843908346</v>
      </c>
      <c r="S122" s="9">
        <f>SUMIFS('Total data'!G:G,'Total data'!A:A,"Dekabr",'Total data'!B:B,Totalll!E:E)-SUMIFS('Total data'!G:G,'Total data'!A:A,"Sabit",'Total data'!B:B,Totalll!E:E)</f>
        <v>58</v>
      </c>
      <c r="T122" s="2">
        <f>(S122-SUBTOTAL(5,Table1[Customer increase]))/(SUBTOTAL(4,Table1[Customer increase])-SUBTOTAL(5,Table1[Customer increase]))*T$4</f>
        <v>0.44680851063829785</v>
      </c>
      <c r="U122" s="4">
        <f>Table1[[#This Row],[Portfolio]]-SUMIFS('Total data'!H:H,'Total data'!A:A,"Sabit",'Total data'!B:B,Totalll!E:E)</f>
        <v>688827.84000000008</v>
      </c>
      <c r="V122" s="2">
        <f>(U122-SUBTOTAL(4,Table1[Portfel increase]))/(SUBTOTAL(4,Table1[Portfel increase])-SUBTOTAL(5,Table1[Portfel increase]))*V$4</f>
        <v>0</v>
      </c>
      <c r="W122" s="4">
        <f t="shared" si="6"/>
        <v>57402.320000000007</v>
      </c>
      <c r="X122" s="2">
        <f>(W122-SUBTOTAL(5,Table1[Av. Portfolio increase]))/(SUBTOTAL(4,Table1[Av. Portfolio increase])-SUBTOTAL(5,Table1[Av. Portfolio increase]))*X$4</f>
        <v>1.3040568384563997</v>
      </c>
      <c r="Y122" s="6">
        <f>SUMIFS('Total data'!I:I,'Total data'!B:B,Totalll!E:E)/SUMIFS('Total data'!F:F,'Total data'!B:B,Totalll!E:E)</f>
        <v>2.3246553831070193E-3</v>
      </c>
      <c r="Z122" s="2">
        <f>IFERROR(Y122/SUBTOTAL(4,Table1[PAR])*Z$4,0)</f>
        <v>-6.0187404298372466E-2</v>
      </c>
      <c r="AA122" s="6">
        <f>IFERROR(SUMIFS('Data PKİD'!L:L,'Data PKİD'!B:B,Totalll!E:E)/Table1[[#This Row],[Portfolio]],0)</f>
        <v>0</v>
      </c>
      <c r="AB122" s="2">
        <f>IFERROR(AA122/SUBTOTAL(4,Table1[PKID])*AB$4,0)</f>
        <v>0</v>
      </c>
      <c r="AC122" s="25">
        <f t="shared" si="7"/>
        <v>4.1556933585607201</v>
      </c>
    </row>
    <row r="123" spans="4:29" x14ac:dyDescent="0.25">
      <c r="D123" s="12" t="s">
        <v>252</v>
      </c>
      <c r="E123" s="12">
        <v>1774430</v>
      </c>
      <c r="F123" s="12" t="s">
        <v>69</v>
      </c>
      <c r="G123" s="12" t="s">
        <v>20</v>
      </c>
      <c r="H123" s="12" t="s">
        <v>43</v>
      </c>
      <c r="I123" s="1">
        <f>SUMIFS('Total data'!D:D,'Total data'!B:B,Totalll!E:E)</f>
        <v>107</v>
      </c>
      <c r="J123" s="2">
        <f>I123/SUBTOTAL(4,Table1[Number of loans])*J$4</f>
        <v>0</v>
      </c>
      <c r="K123" s="5">
        <f>SUMIFS('Total data'!E:E,'Total data'!B:B,Totalll!E:E)</f>
        <v>2194200</v>
      </c>
      <c r="L123" s="2">
        <f>K123/SUBTOTAL(4,Table1[Amount of loans])*L$4</f>
        <v>0</v>
      </c>
      <c r="M123" s="3">
        <f t="shared" si="4"/>
        <v>8.9166666666666661</v>
      </c>
      <c r="N123" s="2">
        <f>M123/SUBTOTAL(4,Table1[Av. Number])*N$4</f>
        <v>0.5977653631284916</v>
      </c>
      <c r="O123" s="4">
        <f t="shared" si="5"/>
        <v>182850</v>
      </c>
      <c r="P123" s="2">
        <f>O123/SUBTOTAL(4,Table1[Av. Amount])*P$4</f>
        <v>2.0227391451310575</v>
      </c>
      <c r="Q123" s="5">
        <f>SUMIFS('Total data'!F:F,'Total data'!B:B,Totalll!E:E,'Total data'!A:A,"Dekabr")</f>
        <v>1888506.82</v>
      </c>
      <c r="R123" s="2">
        <f>Q123/SUBTOTAL(4,Table1[Portfolio])*R$4</f>
        <v>0.92613697300421916</v>
      </c>
      <c r="S123" s="9">
        <f>SUMIFS('Total data'!G:G,'Total data'!A:A,"Dekabr",'Total data'!B:B,Totalll!E:E)-SUMIFS('Total data'!G:G,'Total data'!A:A,"Sabit",'Total data'!B:B,Totalll!E:E)</f>
        <v>-2</v>
      </c>
      <c r="T123" s="2">
        <f>(S123-SUBTOTAL(5,Table1[Customer increase]))/(SUBTOTAL(4,Table1[Customer increase])-SUBTOTAL(5,Table1[Customer increase]))*T$4</f>
        <v>0.1276595744680851</v>
      </c>
      <c r="U123" s="4">
        <f>Table1[[#This Row],[Portfolio]]-SUMIFS('Total data'!H:H,'Total data'!A:A,"Sabit",'Total data'!B:B,Totalll!E:E)</f>
        <v>259480.78000000073</v>
      </c>
      <c r="V123" s="2">
        <f>(U123-SUBTOTAL(4,Table1[Portfel increase]))/(SUBTOTAL(4,Table1[Portfel increase])-SUBTOTAL(5,Table1[Portfel increase]))*V$4</f>
        <v>0</v>
      </c>
      <c r="W123" s="4">
        <f t="shared" si="6"/>
        <v>21623.398333333393</v>
      </c>
      <c r="X123" s="2">
        <f>(W123-SUBTOTAL(5,Table1[Av. Portfolio increase]))/(SUBTOTAL(4,Table1[Av. Portfolio increase])-SUBTOTAL(5,Table1[Av. Portfolio increase]))*X$4</f>
        <v>0.59007163137998264</v>
      </c>
      <c r="Y123" s="6">
        <f>SUMIFS('Total data'!I:I,'Total data'!B:B,Totalll!E:E)/SUMIFS('Total data'!F:F,'Total data'!B:B,Totalll!E:E)</f>
        <v>1.8625420429931581E-3</v>
      </c>
      <c r="Z123" s="2">
        <f>IFERROR(Y123/SUBTOTAL(4,Table1[PAR])*Z$4,0)</f>
        <v>-4.8222877153738124E-2</v>
      </c>
      <c r="AA123" s="6">
        <f>IFERROR(SUMIFS('Data PKİD'!L:L,'Data PKİD'!B:B,Totalll!E:E)/Table1[[#This Row],[Portfolio]],0)</f>
        <v>6.3679409958392417E-3</v>
      </c>
      <c r="AB123" s="2">
        <f>IFERROR(AA123/SUBTOTAL(4,Table1[PKID])*AB$4,0)</f>
        <v>-8.7081028825238105E-2</v>
      </c>
      <c r="AC123" s="25">
        <f t="shared" si="7"/>
        <v>4.1290687811328599</v>
      </c>
    </row>
    <row r="124" spans="4:29" x14ac:dyDescent="0.25">
      <c r="D124" s="12" t="s">
        <v>506</v>
      </c>
      <c r="E124" s="12">
        <v>1400736</v>
      </c>
      <c r="F124" s="12" t="s">
        <v>341</v>
      </c>
      <c r="G124" s="12" t="s">
        <v>358</v>
      </c>
      <c r="H124" s="12" t="s">
        <v>45</v>
      </c>
      <c r="I124" s="1">
        <f>SUMIFS('Total data'!D:D,'Total data'!B:B,Totalll!E:E)</f>
        <v>117</v>
      </c>
      <c r="J124" s="2">
        <f>I124/SUBTOTAL(4,Table1[Number of loans])*J$4</f>
        <v>0</v>
      </c>
      <c r="K124" s="5">
        <f>SUMIFS('Total data'!E:E,'Total data'!B:B,Totalll!E:E)</f>
        <v>1081190</v>
      </c>
      <c r="L124" s="2">
        <f>K124/SUBTOTAL(4,Table1[Amount of loans])*L$4</f>
        <v>0</v>
      </c>
      <c r="M124" s="3">
        <f t="shared" si="4"/>
        <v>9.75</v>
      </c>
      <c r="N124" s="2">
        <f>M124/SUBTOTAL(4,Table1[Av. Number])*N$4</f>
        <v>0.65363128491620115</v>
      </c>
      <c r="O124" s="4">
        <f t="shared" si="5"/>
        <v>90099.166666666672</v>
      </c>
      <c r="P124" s="2">
        <f>O124/SUBTOTAL(4,Table1[Av. Amount])*P$4</f>
        <v>0.99670282395599674</v>
      </c>
      <c r="Q124" s="5">
        <f>SUMIFS('Total data'!F:F,'Total data'!B:B,Totalll!E:E,'Total data'!A:A,"Dekabr")</f>
        <v>878218.05</v>
      </c>
      <c r="R124" s="2">
        <f>Q124/SUBTOTAL(4,Table1[Portfolio])*R$4</f>
        <v>0.43068428339838771</v>
      </c>
      <c r="S124" s="9">
        <f>SUMIFS('Total data'!G:G,'Total data'!A:A,"Dekabr",'Total data'!B:B,Totalll!E:E)-SUMIFS('Total data'!G:G,'Total data'!A:A,"Sabit",'Total data'!B:B,Totalll!E:E)</f>
        <v>86</v>
      </c>
      <c r="T124" s="2">
        <f>(S124-SUBTOTAL(5,Table1[Customer increase]))/(SUBTOTAL(4,Table1[Customer increase])-SUBTOTAL(5,Table1[Customer increase]))*T$4</f>
        <v>0.5957446808510638</v>
      </c>
      <c r="U124" s="4">
        <f>Table1[[#This Row],[Portfolio]]-SUMIFS('Total data'!H:H,'Total data'!A:A,"Sabit",'Total data'!B:B,Totalll!E:E)</f>
        <v>773201.39</v>
      </c>
      <c r="V124" s="2">
        <f>(U124-SUBTOTAL(4,Table1[Portfel increase]))/(SUBTOTAL(4,Table1[Portfel increase])-SUBTOTAL(5,Table1[Portfel increase]))*V$4</f>
        <v>0</v>
      </c>
      <c r="W124" s="4">
        <f t="shared" si="6"/>
        <v>64433.449166666665</v>
      </c>
      <c r="X124" s="2">
        <f>(W124-SUBTOTAL(5,Table1[Av. Portfolio increase]))/(SUBTOTAL(4,Table1[Av. Portfolio increase])-SUBTOTAL(5,Table1[Av. Portfolio increase]))*X$4</f>
        <v>1.4443663274011298</v>
      </c>
      <c r="Y124" s="6">
        <f>SUMIFS('Total data'!I:I,'Total data'!B:B,Totalll!E:E)/SUMIFS('Total data'!F:F,'Total data'!B:B,Totalll!E:E)</f>
        <v>0</v>
      </c>
      <c r="Z124" s="2">
        <f>IFERROR(Y124/SUBTOTAL(4,Table1[PAR])*Z$4,0)</f>
        <v>0</v>
      </c>
      <c r="AA124" s="6">
        <f>IFERROR(SUMIFS('Data PKİD'!L:L,'Data PKİD'!B:B,Totalll!E:E)/Table1[[#This Row],[Portfolio]],0)</f>
        <v>0</v>
      </c>
      <c r="AB124" s="2">
        <f>IFERROR(AA124/SUBTOTAL(4,Table1[PKID])*AB$4,0)</f>
        <v>0</v>
      </c>
      <c r="AC124" s="25">
        <f t="shared" si="7"/>
        <v>4.1211294005227792</v>
      </c>
    </row>
    <row r="125" spans="4:29" x14ac:dyDescent="0.25">
      <c r="D125" s="12" t="s">
        <v>236</v>
      </c>
      <c r="E125" s="12">
        <v>1272907</v>
      </c>
      <c r="F125" s="12" t="s">
        <v>30</v>
      </c>
      <c r="G125" s="12" t="s">
        <v>23</v>
      </c>
      <c r="H125" s="12" t="s">
        <v>48</v>
      </c>
      <c r="I125" s="1">
        <f>SUMIFS('Total data'!D:D,'Total data'!B:B,Totalll!E:E)</f>
        <v>180</v>
      </c>
      <c r="J125" s="2">
        <f>I125/SUBTOTAL(4,Table1[Number of loans])*J$4</f>
        <v>0</v>
      </c>
      <c r="K125" s="5">
        <f>SUMIFS('Total data'!E:E,'Total data'!B:B,Totalll!E:E)</f>
        <v>1920580</v>
      </c>
      <c r="L125" s="2">
        <f>K125/SUBTOTAL(4,Table1[Amount of loans])*L$4</f>
        <v>0</v>
      </c>
      <c r="M125" s="3">
        <f t="shared" si="4"/>
        <v>15</v>
      </c>
      <c r="N125" s="2">
        <f>M125/SUBTOTAL(4,Table1[Av. Number])*N$4</f>
        <v>1.005586592178771</v>
      </c>
      <c r="O125" s="4">
        <f t="shared" si="5"/>
        <v>160048.33333333334</v>
      </c>
      <c r="P125" s="2">
        <f>O125/SUBTOTAL(4,Table1[Av. Amount])*P$4</f>
        <v>1.7705005684786284</v>
      </c>
      <c r="Q125" s="5">
        <f>SUMIFS('Total data'!F:F,'Total data'!B:B,Totalll!E:E,'Total data'!A:A,"Dekabr")</f>
        <v>1866964.43</v>
      </c>
      <c r="R125" s="2">
        <f>Q125/SUBTOTAL(4,Table1[Portfolio])*R$4</f>
        <v>0.91557243404964106</v>
      </c>
      <c r="S125" s="9">
        <f>SUMIFS('Total data'!G:G,'Total data'!A:A,"Dekabr",'Total data'!B:B,Totalll!E:E)-SUMIFS('Total data'!G:G,'Total data'!A:A,"Sabit",'Total data'!B:B,Totalll!E:E)</f>
        <v>-8</v>
      </c>
      <c r="T125" s="2">
        <f>(S125-SUBTOTAL(5,Table1[Customer increase]))/(SUBTOTAL(4,Table1[Customer increase])-SUBTOTAL(5,Table1[Customer increase]))*T$4</f>
        <v>9.5744680851063829E-2</v>
      </c>
      <c r="U125" s="4">
        <f>Table1[[#This Row],[Portfolio]]-SUMIFS('Total data'!H:H,'Total data'!A:A,"Sabit",'Total data'!B:B,Totalll!E:E)</f>
        <v>108618.89999999991</v>
      </c>
      <c r="V125" s="2">
        <f>(U125-SUBTOTAL(4,Table1[Portfel increase]))/(SUBTOTAL(4,Table1[Portfel increase])-SUBTOTAL(5,Table1[Portfel increase]))*V$4</f>
        <v>0</v>
      </c>
      <c r="W125" s="4">
        <f t="shared" si="6"/>
        <v>9051.5749999999916</v>
      </c>
      <c r="X125" s="2">
        <f>(W125-SUBTOTAL(5,Table1[Av. Portfolio increase]))/(SUBTOTAL(4,Table1[Av. Portfolio increase])-SUBTOTAL(5,Table1[Av. Portfolio increase]))*X$4</f>
        <v>0.33919498480008436</v>
      </c>
      <c r="Y125" s="6">
        <f>SUMIFS('Total data'!I:I,'Total data'!B:B,Totalll!E:E)/SUMIFS('Total data'!F:F,'Total data'!B:B,Totalll!E:E)</f>
        <v>4.8722976962452106E-4</v>
      </c>
      <c r="Z125" s="2">
        <f>IFERROR(Y125/SUBTOTAL(4,Table1[PAR])*Z$4,0)</f>
        <v>-1.2614813939173837E-2</v>
      </c>
      <c r="AA125" s="6">
        <f>IFERROR(SUMIFS('Data PKİD'!L:L,'Data PKİD'!B:B,Totalll!E:E)/Table1[[#This Row],[Portfolio]],0)</f>
        <v>1.9317454269870583E-4</v>
      </c>
      <c r="AB125" s="2">
        <f>IFERROR(AA125/SUBTOTAL(4,Table1[PKID])*AB$4,0)</f>
        <v>-2.6416447533102829E-3</v>
      </c>
      <c r="AC125" s="25">
        <f t="shared" si="7"/>
        <v>4.111342801665705</v>
      </c>
    </row>
    <row r="126" spans="4:29" x14ac:dyDescent="0.25">
      <c r="D126" s="12" t="s">
        <v>236</v>
      </c>
      <c r="E126" s="12">
        <v>1667422</v>
      </c>
      <c r="F126" s="12" t="s">
        <v>86</v>
      </c>
      <c r="G126" s="12" t="s">
        <v>15</v>
      </c>
      <c r="H126" s="12" t="s">
        <v>43</v>
      </c>
      <c r="I126" s="1">
        <f>SUMIFS('Total data'!D:D,'Total data'!B:B,Totalll!E:E)</f>
        <v>198</v>
      </c>
      <c r="J126" s="2">
        <f>I126/SUBTOTAL(4,Table1[Number of loans])*J$4</f>
        <v>0</v>
      </c>
      <c r="K126" s="5">
        <f>SUMIFS('Total data'!E:E,'Total data'!B:B,Totalll!E:E)</f>
        <v>1452750</v>
      </c>
      <c r="L126" s="2">
        <f>K126/SUBTOTAL(4,Table1[Amount of loans])*L$4</f>
        <v>0</v>
      </c>
      <c r="M126" s="3">
        <f t="shared" si="4"/>
        <v>16.5</v>
      </c>
      <c r="N126" s="2">
        <f>M126/SUBTOTAL(4,Table1[Av. Number])*N$4</f>
        <v>1.1061452513966481</v>
      </c>
      <c r="O126" s="4">
        <f t="shared" si="5"/>
        <v>121062.5</v>
      </c>
      <c r="P126" s="2">
        <f>O126/SUBTOTAL(4,Table1[Av. Amount])*P$4</f>
        <v>1.3392280982085238</v>
      </c>
      <c r="Q126" s="5">
        <f>SUMIFS('Total data'!F:F,'Total data'!B:B,Totalll!E:E,'Total data'!A:A,"Dekabr")</f>
        <v>1373313.59</v>
      </c>
      <c r="R126" s="2">
        <f>Q126/SUBTOTAL(4,Table1[Portfolio])*R$4</f>
        <v>0.67348260422387951</v>
      </c>
      <c r="S126" s="9">
        <f>SUMIFS('Total data'!G:G,'Total data'!A:A,"Dekabr",'Total data'!B:B,Totalll!E:E)-SUMIFS('Total data'!G:G,'Total data'!A:A,"Sabit",'Total data'!B:B,Totalll!E:E)</f>
        <v>11</v>
      </c>
      <c r="T126" s="2">
        <f>(S126-SUBTOTAL(5,Table1[Customer increase]))/(SUBTOTAL(4,Table1[Customer increase])-SUBTOTAL(5,Table1[Customer increase]))*T$4</f>
        <v>0.19680851063829788</v>
      </c>
      <c r="U126" s="4">
        <f>Table1[[#This Row],[Portfolio]]-SUMIFS('Total data'!H:H,'Total data'!A:A,"Sabit",'Total data'!B:B,Totalll!E:E)</f>
        <v>373280.20000000019</v>
      </c>
      <c r="V126" s="2">
        <f>(U126-SUBTOTAL(4,Table1[Portfel increase]))/(SUBTOTAL(4,Table1[Portfel increase])-SUBTOTAL(5,Table1[Portfel increase]))*V$4</f>
        <v>0</v>
      </c>
      <c r="W126" s="4">
        <f t="shared" si="6"/>
        <v>31106.683333333349</v>
      </c>
      <c r="X126" s="2">
        <f>(W126-SUBTOTAL(5,Table1[Av. Portfolio increase]))/(SUBTOTAL(4,Table1[Av. Portfolio increase])-SUBTOTAL(5,Table1[Av. Portfolio increase]))*X$4</f>
        <v>0.77931504311750777</v>
      </c>
      <c r="Y126" s="6">
        <f>SUMIFS('Total data'!I:I,'Total data'!B:B,Totalll!E:E)/SUMIFS('Total data'!F:F,'Total data'!B:B,Totalll!E:E)</f>
        <v>0</v>
      </c>
      <c r="Z126" s="2">
        <f>IFERROR(Y126/SUBTOTAL(4,Table1[PAR])*Z$4,0)</f>
        <v>0</v>
      </c>
      <c r="AA126" s="6">
        <f>IFERROR(SUMIFS('Data PKİD'!L:L,'Data PKİD'!B:B,Totalll!E:E)/Table1[[#This Row],[Portfolio]],0)</f>
        <v>0</v>
      </c>
      <c r="AB126" s="2">
        <f>IFERROR(AA126/SUBTOTAL(4,Table1[PKID])*AB$4,0)</f>
        <v>0</v>
      </c>
      <c r="AC126" s="25">
        <f t="shared" si="7"/>
        <v>4.0949795075848572</v>
      </c>
    </row>
    <row r="127" spans="4:29" x14ac:dyDescent="0.25">
      <c r="D127" s="12" t="s">
        <v>236</v>
      </c>
      <c r="E127" s="12">
        <v>1294952</v>
      </c>
      <c r="F127" s="12" t="s">
        <v>264</v>
      </c>
      <c r="G127" s="12" t="s">
        <v>352</v>
      </c>
      <c r="H127" s="12" t="s">
        <v>44</v>
      </c>
      <c r="I127" s="1">
        <f>SUMIFS('Total data'!D:D,'Total data'!B:B,Totalll!E:E)</f>
        <v>163</v>
      </c>
      <c r="J127" s="2">
        <f>I127/SUBTOTAL(4,Table1[Number of loans])*J$4</f>
        <v>0</v>
      </c>
      <c r="K127" s="5">
        <f>SUMIFS('Total data'!E:E,'Total data'!B:B,Totalll!E:E)</f>
        <v>1253650</v>
      </c>
      <c r="L127" s="2">
        <f>K127/SUBTOTAL(4,Table1[Amount of loans])*L$4</f>
        <v>0</v>
      </c>
      <c r="M127" s="3">
        <f t="shared" si="4"/>
        <v>13.583333333333334</v>
      </c>
      <c r="N127" s="2">
        <f>M127/SUBTOTAL(4,Table1[Av. Number])*N$4</f>
        <v>0.9106145251396649</v>
      </c>
      <c r="O127" s="4">
        <f t="shared" si="5"/>
        <v>104470.83333333333</v>
      </c>
      <c r="P127" s="2">
        <f>O127/SUBTOTAL(4,Table1[Av. Amount])*P$4</f>
        <v>1.1556863227114893</v>
      </c>
      <c r="Q127" s="5">
        <f>SUMIFS('Total data'!F:F,'Total data'!B:B,Totalll!E:E,'Total data'!A:A,"Dekabr")</f>
        <v>1127639.46</v>
      </c>
      <c r="R127" s="2">
        <f>Q127/SUBTOTAL(4,Table1[Portfolio])*R$4</f>
        <v>0.55300228999147172</v>
      </c>
      <c r="S127" s="9">
        <f>SUMIFS('Total data'!G:G,'Total data'!A:A,"Dekabr",'Total data'!B:B,Totalll!E:E)-SUMIFS('Total data'!G:G,'Total data'!A:A,"Sabit",'Total data'!B:B,Totalll!E:E)</f>
        <v>66</v>
      </c>
      <c r="T127" s="2">
        <f>(S127-SUBTOTAL(5,Table1[Customer increase]))/(SUBTOTAL(4,Table1[Customer increase])-SUBTOTAL(5,Table1[Customer increase]))*T$4</f>
        <v>0.48936170212765956</v>
      </c>
      <c r="U127" s="4">
        <f>Table1[[#This Row],[Portfolio]]-SUMIFS('Total data'!H:H,'Total data'!A:A,"Sabit",'Total data'!B:B,Totalll!E:E)</f>
        <v>496662.25999999989</v>
      </c>
      <c r="V127" s="2">
        <f>(U127-SUBTOTAL(4,Table1[Portfel increase]))/(SUBTOTAL(4,Table1[Portfel increase])-SUBTOTAL(5,Table1[Portfel increase]))*V$4</f>
        <v>0</v>
      </c>
      <c r="W127" s="4">
        <f t="shared" si="6"/>
        <v>41388.52166666666</v>
      </c>
      <c r="X127" s="2">
        <f>(W127-SUBTOTAL(5,Table1[Av. Portfolio increase]))/(SUBTOTAL(4,Table1[Av. Portfolio increase])-SUBTOTAL(5,Table1[Av. Portfolio increase]))*X$4</f>
        <v>0.98449396214542628</v>
      </c>
      <c r="Y127" s="6">
        <f>SUMIFS('Total data'!I:I,'Total data'!B:B,Totalll!E:E)/SUMIFS('Total data'!F:F,'Total data'!B:B,Totalll!E:E)</f>
        <v>2.4111790700745563E-4</v>
      </c>
      <c r="Z127" s="2">
        <f>IFERROR(Y127/SUBTOTAL(4,Table1[PAR])*Z$4,0)</f>
        <v>-6.2427579838688768E-3</v>
      </c>
      <c r="AA127" s="6">
        <f>IFERROR(SUMIFS('Data PKİD'!L:L,'Data PKİD'!B:B,Totalll!E:E)/Table1[[#This Row],[Portfolio]],0)</f>
        <v>0</v>
      </c>
      <c r="AB127" s="2">
        <f>IFERROR(AA127/SUBTOTAL(4,Table1[PKID])*AB$4,0)</f>
        <v>0</v>
      </c>
      <c r="AC127" s="25">
        <f t="shared" si="7"/>
        <v>4.0869160441318426</v>
      </c>
    </row>
    <row r="128" spans="4:29" x14ac:dyDescent="0.25">
      <c r="D128" s="12" t="s">
        <v>236</v>
      </c>
      <c r="E128" s="12">
        <v>1599376</v>
      </c>
      <c r="F128" s="12" t="s">
        <v>83</v>
      </c>
      <c r="G128" s="12" t="s">
        <v>14</v>
      </c>
      <c r="H128" s="12" t="s">
        <v>48</v>
      </c>
      <c r="I128" s="1">
        <f>SUMIFS('Total data'!D:D,'Total data'!B:B,Totalll!E:E)</f>
        <v>225</v>
      </c>
      <c r="J128" s="2">
        <f>I128/SUBTOTAL(4,Table1[Number of loans])*J$4</f>
        <v>0</v>
      </c>
      <c r="K128" s="5">
        <f>SUMIFS('Total data'!E:E,'Total data'!B:B,Totalll!E:E)</f>
        <v>1507700</v>
      </c>
      <c r="L128" s="2">
        <f>K128/SUBTOTAL(4,Table1[Amount of loans])*L$4</f>
        <v>0</v>
      </c>
      <c r="M128" s="3">
        <f t="shared" si="4"/>
        <v>18.75</v>
      </c>
      <c r="N128" s="2">
        <f>M128/SUBTOTAL(4,Table1[Av. Number])*N$4</f>
        <v>1.2569832402234637</v>
      </c>
      <c r="O128" s="4">
        <f t="shared" si="5"/>
        <v>125641.66666666667</v>
      </c>
      <c r="P128" s="2">
        <f>O128/SUBTOTAL(4,Table1[Av. Amount])*P$4</f>
        <v>1.3898841532741297</v>
      </c>
      <c r="Q128" s="5">
        <f>SUMIFS('Total data'!F:F,'Total data'!B:B,Totalll!E:E,'Total data'!A:A,"Dekabr")</f>
        <v>1563679.86</v>
      </c>
      <c r="R128" s="2">
        <f>Q128/SUBTOTAL(4,Table1[Portfolio])*R$4</f>
        <v>0.76683955649578284</v>
      </c>
      <c r="S128" s="9">
        <f>SUMIFS('Total data'!G:G,'Total data'!A:A,"Dekabr",'Total data'!B:B,Totalll!E:E)-SUMIFS('Total data'!G:G,'Total data'!A:A,"Sabit",'Total data'!B:B,Totalll!E:E)</f>
        <v>11</v>
      </c>
      <c r="T128" s="2">
        <f>(S128-SUBTOTAL(5,Table1[Customer increase]))/(SUBTOTAL(4,Table1[Customer increase])-SUBTOTAL(5,Table1[Customer increase]))*T$4</f>
        <v>0.19680851063829788</v>
      </c>
      <c r="U128" s="4">
        <f>Table1[[#This Row],[Portfolio]]-SUMIFS('Total data'!H:H,'Total data'!A:A,"Sabit",'Total data'!B:B,Totalll!E:E)</f>
        <v>289728.22999999975</v>
      </c>
      <c r="V128" s="2">
        <f>(U128-SUBTOTAL(4,Table1[Portfel increase]))/(SUBTOTAL(4,Table1[Portfel increase])-SUBTOTAL(5,Table1[Portfel increase]))*V$4</f>
        <v>0</v>
      </c>
      <c r="W128" s="4">
        <f t="shared" si="6"/>
        <v>24144.019166666647</v>
      </c>
      <c r="X128" s="2">
        <f>(W128-SUBTOTAL(5,Table1[Av. Portfolio increase]))/(SUBTOTAL(4,Table1[Av. Portfolio increase])-SUBTOTAL(5,Table1[Av. Portfolio increase]))*X$4</f>
        <v>0.64037180544378758</v>
      </c>
      <c r="Y128" s="6">
        <f>SUMIFS('Total data'!I:I,'Total data'!B:B,Totalll!E:E)/SUMIFS('Total data'!F:F,'Total data'!B:B,Totalll!E:E)</f>
        <v>6.307522368368468E-3</v>
      </c>
      <c r="Z128" s="2">
        <f>IFERROR(Y128/SUBTOTAL(4,Table1[PAR])*Z$4,0)</f>
        <v>-0.16330738812503967</v>
      </c>
      <c r="AA128" s="6">
        <f>IFERROR(SUMIFS('Data PKİD'!L:L,'Data PKİD'!B:B,Totalll!E:E)/Table1[[#This Row],[Portfolio]],0)</f>
        <v>8.9092405398122853E-4</v>
      </c>
      <c r="AB128" s="2">
        <f>IFERROR(AA128/SUBTOTAL(4,Table1[PKID])*AB$4,0)</f>
        <v>-1.2183307489269947E-2</v>
      </c>
      <c r="AC128" s="25">
        <f t="shared" si="7"/>
        <v>4.0753965704611526</v>
      </c>
    </row>
    <row r="129" spans="4:29" x14ac:dyDescent="0.25">
      <c r="D129" s="12" t="s">
        <v>236</v>
      </c>
      <c r="E129" s="12">
        <v>1281133</v>
      </c>
      <c r="F129" s="12" t="s">
        <v>216</v>
      </c>
      <c r="G129" s="12" t="s">
        <v>12</v>
      </c>
      <c r="H129" s="12" t="s">
        <v>44</v>
      </c>
      <c r="I129" s="1">
        <f>SUMIFS('Total data'!D:D,'Total data'!B:B,Totalll!E:E)</f>
        <v>155</v>
      </c>
      <c r="J129" s="2">
        <f>I129/SUBTOTAL(4,Table1[Number of loans])*J$4</f>
        <v>0</v>
      </c>
      <c r="K129" s="5">
        <f>SUMIFS('Total data'!E:E,'Total data'!B:B,Totalll!E:E)</f>
        <v>1353750</v>
      </c>
      <c r="L129" s="2">
        <f>K129/SUBTOTAL(4,Table1[Amount of loans])*L$4</f>
        <v>0</v>
      </c>
      <c r="M129" s="3">
        <f t="shared" si="4"/>
        <v>12.916666666666666</v>
      </c>
      <c r="N129" s="2">
        <f>M129/SUBTOTAL(4,Table1[Av. Number])*N$4</f>
        <v>0.86592178770949724</v>
      </c>
      <c r="O129" s="4">
        <f t="shared" si="5"/>
        <v>112812.5</v>
      </c>
      <c r="P129" s="2">
        <f>O129/SUBTOTAL(4,Table1[Av. Amount])*P$4</f>
        <v>1.2479642319392803</v>
      </c>
      <c r="Q129" s="5">
        <f>SUMIFS('Total data'!F:F,'Total data'!B:B,Totalll!E:E,'Total data'!A:A,"Dekabr")</f>
        <v>1341322.42</v>
      </c>
      <c r="R129" s="2">
        <f>Q129/SUBTOTAL(4,Table1[Portfolio])*R$4</f>
        <v>0.65779391036644164</v>
      </c>
      <c r="S129" s="9">
        <f>SUMIFS('Total data'!G:G,'Total data'!A:A,"Dekabr",'Total data'!B:B,Totalll!E:E)-SUMIFS('Total data'!G:G,'Total data'!A:A,"Sabit",'Total data'!B:B,Totalll!E:E)</f>
        <v>25</v>
      </c>
      <c r="T129" s="2">
        <f>(S129-SUBTOTAL(5,Table1[Customer increase]))/(SUBTOTAL(4,Table1[Customer increase])-SUBTOTAL(5,Table1[Customer increase]))*T$4</f>
        <v>0.27127659574468083</v>
      </c>
      <c r="U129" s="4">
        <f>Table1[[#This Row],[Portfolio]]-SUMIFS('Total data'!H:H,'Total data'!A:A,"Sabit",'Total data'!B:B,Totalll!E:E)</f>
        <v>517409.43999999994</v>
      </c>
      <c r="V129" s="2">
        <f>(U129-SUBTOTAL(4,Table1[Portfel increase]))/(SUBTOTAL(4,Table1[Portfel increase])-SUBTOTAL(5,Table1[Portfel increase]))*V$4</f>
        <v>0</v>
      </c>
      <c r="W129" s="4">
        <f t="shared" si="6"/>
        <v>43117.453333333331</v>
      </c>
      <c r="X129" s="2">
        <f>(W129-SUBTOTAL(5,Table1[Av. Portfolio increase]))/(SUBTOTAL(4,Table1[Av. Portfolio increase])-SUBTOTAL(5,Table1[Av. Portfolio increase]))*X$4</f>
        <v>1.0189956065925823</v>
      </c>
      <c r="Y129" s="6">
        <f>SUMIFS('Total data'!I:I,'Total data'!B:B,Totalll!E:E)/SUMIFS('Total data'!F:F,'Total data'!B:B,Totalll!E:E)</f>
        <v>0</v>
      </c>
      <c r="Z129" s="2">
        <f>IFERROR(Y129/SUBTOTAL(4,Table1[PAR])*Z$4,0)</f>
        <v>0</v>
      </c>
      <c r="AA129" s="6">
        <f>IFERROR(SUMIFS('Data PKİD'!L:L,'Data PKİD'!B:B,Totalll!E:E)/Table1[[#This Row],[Portfolio]],0)</f>
        <v>0</v>
      </c>
      <c r="AB129" s="2">
        <f>IFERROR(AA129/SUBTOTAL(4,Table1[PKID])*AB$4,0)</f>
        <v>0</v>
      </c>
      <c r="AC129" s="25">
        <f t="shared" si="7"/>
        <v>4.0619521323524825</v>
      </c>
    </row>
    <row r="130" spans="4:29" x14ac:dyDescent="0.25">
      <c r="D130" s="12" t="s">
        <v>236</v>
      </c>
      <c r="E130" s="12">
        <v>1669958</v>
      </c>
      <c r="F130" s="12" t="s">
        <v>77</v>
      </c>
      <c r="G130" s="12" t="s">
        <v>350</v>
      </c>
      <c r="H130" s="12" t="s">
        <v>48</v>
      </c>
      <c r="I130" s="1">
        <f>SUMIFS('Total data'!D:D,'Total data'!B:B,Totalll!E:E)</f>
        <v>206</v>
      </c>
      <c r="J130" s="2">
        <f>I130/SUBTOTAL(4,Table1[Number of loans])*J$4</f>
        <v>0</v>
      </c>
      <c r="K130" s="5">
        <f>SUMIFS('Total data'!E:E,'Total data'!B:B,Totalll!E:E)</f>
        <v>1681688</v>
      </c>
      <c r="L130" s="2">
        <f>K130/SUBTOTAL(4,Table1[Amount of loans])*L$4</f>
        <v>0</v>
      </c>
      <c r="M130" s="3">
        <f t="shared" si="4"/>
        <v>17.166666666666668</v>
      </c>
      <c r="N130" s="2">
        <f>M130/SUBTOTAL(4,Table1[Av. Number])*N$4</f>
        <v>1.1508379888268159</v>
      </c>
      <c r="O130" s="4">
        <f t="shared" si="5"/>
        <v>140140.66666666666</v>
      </c>
      <c r="P130" s="2">
        <f>O130/SUBTOTAL(4,Table1[Av. Amount])*P$4</f>
        <v>1.5502762498847678</v>
      </c>
      <c r="Q130" s="5">
        <f>SUMIFS('Total data'!F:F,'Total data'!B:B,Totalll!E:E,'Total data'!A:A,"Dekabr")</f>
        <v>1552293.06</v>
      </c>
      <c r="R130" s="2">
        <f>Q130/SUBTOTAL(4,Table1[Portfolio])*R$4</f>
        <v>0.76125539001434828</v>
      </c>
      <c r="S130" s="9">
        <f>SUMIFS('Total data'!G:G,'Total data'!A:A,"Dekabr",'Total data'!B:B,Totalll!E:E)-SUMIFS('Total data'!G:G,'Total data'!A:A,"Sabit",'Total data'!B:B,Totalll!E:E)</f>
        <v>-6</v>
      </c>
      <c r="T130" s="2">
        <f>(S130-SUBTOTAL(5,Table1[Customer increase]))/(SUBTOTAL(4,Table1[Customer increase])-SUBTOTAL(5,Table1[Customer increase]))*T$4</f>
        <v>0.10638297872340426</v>
      </c>
      <c r="U130" s="4">
        <f>Table1[[#This Row],[Portfolio]]-SUMIFS('Total data'!H:H,'Total data'!A:A,"Sabit",'Total data'!B:B,Totalll!E:E)</f>
        <v>185260.21000000066</v>
      </c>
      <c r="V130" s="2">
        <f>(U130-SUBTOTAL(4,Table1[Portfel increase]))/(SUBTOTAL(4,Table1[Portfel increase])-SUBTOTAL(5,Table1[Portfel increase]))*V$4</f>
        <v>0</v>
      </c>
      <c r="W130" s="4">
        <f t="shared" si="6"/>
        <v>15438.350833333388</v>
      </c>
      <c r="X130" s="2">
        <f>(W130-SUBTOTAL(5,Table1[Av. Portfolio increase]))/(SUBTOTAL(4,Table1[Av. Portfolio increase])-SUBTOTAL(5,Table1[Av. Portfolio increase]))*X$4</f>
        <v>0.46664609996774975</v>
      </c>
      <c r="Y130" s="6">
        <f>SUMIFS('Total data'!I:I,'Total data'!B:B,Totalll!E:E)/SUMIFS('Total data'!F:F,'Total data'!B:B,Totalll!E:E)</f>
        <v>3.854460532873569E-4</v>
      </c>
      <c r="Z130" s="2">
        <f>IFERROR(Y130/SUBTOTAL(4,Table1[PAR])*Z$4,0)</f>
        <v>-9.9795426079075569E-3</v>
      </c>
      <c r="AA130" s="6">
        <f>IFERROR(SUMIFS('Data PKİD'!L:L,'Data PKİD'!B:B,Totalll!E:E)/Table1[[#This Row],[Portfolio]],0)</f>
        <v>0</v>
      </c>
      <c r="AB130" s="2">
        <f>IFERROR(AA130/SUBTOTAL(4,Table1[PKID])*AB$4,0)</f>
        <v>0</v>
      </c>
      <c r="AC130" s="25">
        <f t="shared" si="7"/>
        <v>4.0254191648091782</v>
      </c>
    </row>
    <row r="131" spans="4:29" x14ac:dyDescent="0.25">
      <c r="D131" s="12" t="s">
        <v>252</v>
      </c>
      <c r="E131" s="12">
        <v>1708378</v>
      </c>
      <c r="F131" s="12" t="s">
        <v>50</v>
      </c>
      <c r="G131" s="12" t="s">
        <v>11</v>
      </c>
      <c r="H131" s="12" t="s">
        <v>43</v>
      </c>
      <c r="I131" s="1">
        <f>SUMIFS('Total data'!D:D,'Total data'!B:B,Totalll!E:E)</f>
        <v>80</v>
      </c>
      <c r="J131" s="2">
        <f>I131/SUBTOTAL(4,Table1[Number of loans])*J$4</f>
        <v>0</v>
      </c>
      <c r="K131" s="5">
        <f>SUMIFS('Total data'!E:E,'Total data'!B:B,Totalll!E:E)</f>
        <v>2113900</v>
      </c>
      <c r="L131" s="2">
        <f>K131/SUBTOTAL(4,Table1[Amount of loans])*L$4</f>
        <v>0</v>
      </c>
      <c r="M131" s="3">
        <f t="shared" si="4"/>
        <v>6.666666666666667</v>
      </c>
      <c r="N131" s="2">
        <f>M131/SUBTOTAL(4,Table1[Av. Number])*N$4</f>
        <v>0.44692737430167601</v>
      </c>
      <c r="O131" s="4">
        <f t="shared" si="5"/>
        <v>176158.33333333334</v>
      </c>
      <c r="P131" s="2">
        <f>O131/SUBTOTAL(4,Table1[Av. Amount])*P$4</f>
        <v>1.9487140091571153</v>
      </c>
      <c r="Q131" s="5">
        <f>SUMIFS('Total data'!F:F,'Total data'!B:B,Totalll!E:E,'Total data'!A:A,"Dekabr")</f>
        <v>1899476.99</v>
      </c>
      <c r="R131" s="2">
        <f>Q131/SUBTOTAL(4,Table1[Portfolio])*R$4</f>
        <v>0.93151682121527379</v>
      </c>
      <c r="S131" s="9">
        <f>SUMIFS('Total data'!G:G,'Total data'!A:A,"Dekabr",'Total data'!B:B,Totalll!E:E)-SUMIFS('Total data'!G:G,'Total data'!A:A,"Sabit",'Total data'!B:B,Totalll!E:E)</f>
        <v>6</v>
      </c>
      <c r="T131" s="2">
        <f>(S131-SUBTOTAL(5,Table1[Customer increase]))/(SUBTOTAL(4,Table1[Customer increase])-SUBTOTAL(5,Table1[Customer increase]))*T$4</f>
        <v>0.1702127659574468</v>
      </c>
      <c r="U131" s="4">
        <f>Table1[[#This Row],[Portfolio]]-SUMIFS('Total data'!H:H,'Total data'!A:A,"Sabit",'Total data'!B:B,Totalll!E:E)</f>
        <v>302675.57999999984</v>
      </c>
      <c r="V131" s="2">
        <f>(U131-SUBTOTAL(4,Table1[Portfel increase]))/(SUBTOTAL(4,Table1[Portfel increase])-SUBTOTAL(5,Table1[Portfel increase]))*V$4</f>
        <v>0</v>
      </c>
      <c r="W131" s="4">
        <f t="shared" si="6"/>
        <v>25222.964999999986</v>
      </c>
      <c r="X131" s="2">
        <f>(W131-SUBTOTAL(5,Table1[Av. Portfolio increase]))/(SUBTOTAL(4,Table1[Av. Portfolio increase])-SUBTOTAL(5,Table1[Av. Portfolio increase]))*X$4</f>
        <v>0.66190267692766569</v>
      </c>
      <c r="Y131" s="6">
        <f>SUMIFS('Total data'!I:I,'Total data'!B:B,Totalll!E:E)/SUMIFS('Total data'!F:F,'Total data'!B:B,Totalll!E:E)</f>
        <v>5.8735751047269136E-3</v>
      </c>
      <c r="Z131" s="2">
        <f>IFERROR(Y131/SUBTOTAL(4,Table1[PAR])*Z$4,0)</f>
        <v>-0.15207210585878891</v>
      </c>
      <c r="AA131" s="6">
        <f>IFERROR(SUMIFS('Data PKİD'!L:L,'Data PKİD'!B:B,Totalll!E:E)/Table1[[#This Row],[Portfolio]],0)</f>
        <v>9.0158501999016056E-4</v>
      </c>
      <c r="AB131" s="2">
        <f>IFERROR(AA131/SUBTOTAL(4,Table1[PKID])*AB$4,0)</f>
        <v>-1.232909525472432E-2</v>
      </c>
      <c r="AC131" s="25">
        <f t="shared" si="7"/>
        <v>3.994872446445664</v>
      </c>
    </row>
    <row r="132" spans="4:29" x14ac:dyDescent="0.25">
      <c r="D132" s="12" t="s">
        <v>252</v>
      </c>
      <c r="E132" s="12">
        <v>1536464</v>
      </c>
      <c r="F132" s="12" t="s">
        <v>322</v>
      </c>
      <c r="G132" s="12" t="s">
        <v>366</v>
      </c>
      <c r="H132" s="12" t="s">
        <v>44</v>
      </c>
      <c r="I132" s="1">
        <f>SUMIFS('Total data'!D:D,'Total data'!B:B,Totalll!E:E)</f>
        <v>97</v>
      </c>
      <c r="J132" s="2">
        <f>I132/SUBTOTAL(4,Table1[Number of loans])*J$4</f>
        <v>0</v>
      </c>
      <c r="K132" s="5">
        <f>SUMIFS('Total data'!E:E,'Total data'!B:B,Totalll!E:E)</f>
        <v>1172400</v>
      </c>
      <c r="L132" s="2">
        <f>K132/SUBTOTAL(4,Table1[Amount of loans])*L$4</f>
        <v>0</v>
      </c>
      <c r="M132" s="3">
        <f t="shared" si="4"/>
        <v>8.0833333333333339</v>
      </c>
      <c r="N132" s="2">
        <f>M132/SUBTOTAL(4,Table1[Av. Number])*N$4</f>
        <v>0.54189944134078216</v>
      </c>
      <c r="O132" s="4">
        <f t="shared" si="5"/>
        <v>97700</v>
      </c>
      <c r="P132" s="2">
        <f>O132/SUBTOTAL(4,Table1[Av. Amount])*P$4</f>
        <v>1.0807854223642566</v>
      </c>
      <c r="Q132" s="5">
        <f>SUMIFS('Total data'!F:F,'Total data'!B:B,Totalll!E:E,'Total data'!A:A,"Dekabr")</f>
        <v>907058.94</v>
      </c>
      <c r="R132" s="2">
        <f>Q132/SUBTOTAL(4,Table1[Portfolio])*R$4</f>
        <v>0.44482805787697161</v>
      </c>
      <c r="S132" s="9">
        <f>SUMIFS('Total data'!G:G,'Total data'!A:A,"Dekabr",'Total data'!B:B,Totalll!E:E)-SUMIFS('Total data'!G:G,'Total data'!A:A,"Sabit",'Total data'!B:B,Totalll!E:E)</f>
        <v>62</v>
      </c>
      <c r="T132" s="2">
        <f>(S132-SUBTOTAL(5,Table1[Customer increase]))/(SUBTOTAL(4,Table1[Customer increase])-SUBTOTAL(5,Table1[Customer increase]))*T$4</f>
        <v>0.46808510638297873</v>
      </c>
      <c r="U132" s="4">
        <f>Table1[[#This Row],[Portfolio]]-SUMIFS('Total data'!H:H,'Total data'!A:A,"Sabit",'Total data'!B:B,Totalll!E:E)</f>
        <v>687348.15999999992</v>
      </c>
      <c r="V132" s="2">
        <f>(U132-SUBTOTAL(4,Table1[Portfel increase]))/(SUBTOTAL(4,Table1[Portfel increase])-SUBTOTAL(5,Table1[Portfel increase]))*V$4</f>
        <v>0</v>
      </c>
      <c r="W132" s="4">
        <f t="shared" si="6"/>
        <v>57279.013333333329</v>
      </c>
      <c r="X132" s="2">
        <f>(W132-SUBTOTAL(5,Table1[Av. Portfolio increase]))/(SUBTOTAL(4,Table1[Av. Portfolio increase])-SUBTOTAL(5,Table1[Av. Portfolio increase]))*X$4</f>
        <v>1.3015961959374853</v>
      </c>
      <c r="Y132" s="6">
        <f>SUMIFS('Total data'!I:I,'Total data'!B:B,Totalll!E:E)/SUMIFS('Total data'!F:F,'Total data'!B:B,Totalll!E:E)</f>
        <v>0</v>
      </c>
      <c r="Z132" s="2">
        <f>IFERROR(Y132/SUBTOTAL(4,Table1[PAR])*Z$4,0)</f>
        <v>0</v>
      </c>
      <c r="AA132" s="6">
        <f>IFERROR(SUMIFS('Data PKİD'!L:L,'Data PKİD'!B:B,Totalll!E:E)/Table1[[#This Row],[Portfolio]],0)</f>
        <v>0</v>
      </c>
      <c r="AB132" s="2">
        <f>IFERROR(AA132/SUBTOTAL(4,Table1[PKID])*AB$4,0)</f>
        <v>0</v>
      </c>
      <c r="AC132" s="25">
        <f t="shared" si="7"/>
        <v>3.8371942239024741</v>
      </c>
    </row>
    <row r="133" spans="4:29" x14ac:dyDescent="0.25">
      <c r="D133" s="12" t="s">
        <v>236</v>
      </c>
      <c r="E133" s="12">
        <v>1949029</v>
      </c>
      <c r="F133" s="12" t="s">
        <v>218</v>
      </c>
      <c r="G133" s="12" t="s">
        <v>24</v>
      </c>
      <c r="H133" s="12" t="s">
        <v>43</v>
      </c>
      <c r="I133" s="1">
        <f>SUMIFS('Total data'!D:D,'Total data'!B:B,Totalll!E:E)</f>
        <v>182</v>
      </c>
      <c r="J133" s="2">
        <f>I133/SUBTOTAL(4,Table1[Number of loans])*J$4</f>
        <v>0</v>
      </c>
      <c r="K133" s="5">
        <f>SUMIFS('Total data'!E:E,'Total data'!B:B,Totalll!E:E)</f>
        <v>1347530</v>
      </c>
      <c r="L133" s="2">
        <f>K133/SUBTOTAL(4,Table1[Amount of loans])*L$4</f>
        <v>0</v>
      </c>
      <c r="M133" s="3">
        <f t="shared" si="4"/>
        <v>15.166666666666666</v>
      </c>
      <c r="N133" s="2">
        <f>M133/SUBTOTAL(4,Table1[Av. Number])*N$4</f>
        <v>1.0167597765363128</v>
      </c>
      <c r="O133" s="4">
        <f t="shared" si="5"/>
        <v>112294.16666666667</v>
      </c>
      <c r="P133" s="2">
        <f>O133/SUBTOTAL(4,Table1[Av. Amount])*P$4</f>
        <v>1.2422302799373135</v>
      </c>
      <c r="Q133" s="5">
        <f>SUMIFS('Total data'!F:F,'Total data'!B:B,Totalll!E:E,'Total data'!A:A,"Dekabr")</f>
        <v>1290284.43</v>
      </c>
      <c r="R133" s="2">
        <f>Q133/SUBTOTAL(4,Table1[Portfolio])*R$4</f>
        <v>0.63276452256321436</v>
      </c>
      <c r="S133" s="9">
        <f>SUMIFS('Total data'!G:G,'Total data'!A:A,"Dekabr",'Total data'!B:B,Totalll!E:E)-SUMIFS('Total data'!G:G,'Total data'!A:A,"Sabit",'Total data'!B:B,Totalll!E:E)</f>
        <v>24</v>
      </c>
      <c r="T133" s="2">
        <f>(S133-SUBTOTAL(5,Table1[Customer increase]))/(SUBTOTAL(4,Table1[Customer increase])-SUBTOTAL(5,Table1[Customer increase]))*T$4</f>
        <v>0.26595744680851063</v>
      </c>
      <c r="U133" s="4">
        <f>Table1[[#This Row],[Portfolio]]-SUMIFS('Total data'!H:H,'Total data'!A:A,"Sabit",'Total data'!B:B,Totalll!E:E)</f>
        <v>388269.45999999985</v>
      </c>
      <c r="V133" s="2">
        <f>(U133-SUBTOTAL(4,Table1[Portfel increase]))/(SUBTOTAL(4,Table1[Portfel increase])-SUBTOTAL(5,Table1[Portfel increase]))*V$4</f>
        <v>0</v>
      </c>
      <c r="W133" s="4">
        <f t="shared" si="6"/>
        <v>32355.788333333319</v>
      </c>
      <c r="X133" s="2">
        <f>(W133-SUBTOTAL(5,Table1[Av. Portfolio increase]))/(SUBTOTAL(4,Table1[Av. Portfolio increase])-SUBTOTAL(5,Table1[Av. Portfolio increase]))*X$4</f>
        <v>0.80424152079042344</v>
      </c>
      <c r="Y133" s="6">
        <f>SUMIFS('Total data'!I:I,'Total data'!B:B,Totalll!E:E)/SUMIFS('Total data'!F:F,'Total data'!B:B,Totalll!E:E)</f>
        <v>7.9809496524010449E-6</v>
      </c>
      <c r="Z133" s="2">
        <f>IFERROR(Y133/SUBTOTAL(4,Table1[PAR])*Z$4,0)</f>
        <v>-2.0663391524811789E-4</v>
      </c>
      <c r="AA133" s="6">
        <f>IFERROR(SUMIFS('Data PKİD'!L:L,'Data PKİD'!B:B,Totalll!E:E)/Table1[[#This Row],[Portfolio]],0)</f>
        <v>0</v>
      </c>
      <c r="AB133" s="2">
        <f>IFERROR(AA133/SUBTOTAL(4,Table1[PKID])*AB$4,0)</f>
        <v>0</v>
      </c>
      <c r="AC133" s="25">
        <f t="shared" si="7"/>
        <v>3.9617469127205265</v>
      </c>
    </row>
    <row r="134" spans="4:29" x14ac:dyDescent="0.25">
      <c r="D134" s="12" t="s">
        <v>252</v>
      </c>
      <c r="E134" s="12">
        <v>1297980</v>
      </c>
      <c r="F134" s="12" t="s">
        <v>256</v>
      </c>
      <c r="G134" s="12" t="s">
        <v>6</v>
      </c>
      <c r="H134" s="12" t="s">
        <v>44</v>
      </c>
      <c r="I134" s="1">
        <f>SUMIFS('Total data'!D:D,'Total data'!B:B,Totalll!E:E)</f>
        <v>74</v>
      </c>
      <c r="J134" s="2">
        <f>I134/SUBTOTAL(4,Table1[Number of loans])*J$4</f>
        <v>0</v>
      </c>
      <c r="K134" s="5">
        <f>SUMIFS('Total data'!E:E,'Total data'!B:B,Totalll!E:E)</f>
        <v>1518800</v>
      </c>
      <c r="L134" s="2">
        <f>K134/SUBTOTAL(4,Table1[Amount of loans])*L$4</f>
        <v>0</v>
      </c>
      <c r="M134" s="3">
        <f t="shared" ref="M134:M197" si="8">I134/12</f>
        <v>6.166666666666667</v>
      </c>
      <c r="N134" s="2">
        <f>M134/SUBTOTAL(4,Table1[Av. Number])*N$4</f>
        <v>0.41340782122905034</v>
      </c>
      <c r="O134" s="4">
        <f t="shared" ref="O134:O197" si="9">K134/12</f>
        <v>126566.66666666667</v>
      </c>
      <c r="P134" s="2">
        <f>O134/SUBTOTAL(4,Table1[Av. Amount])*P$4</f>
        <v>1.4001167685831053</v>
      </c>
      <c r="Q134" s="5">
        <f>SUMIFS('Total data'!F:F,'Total data'!B:B,Totalll!E:E,'Total data'!A:A,"Dekabr")</f>
        <v>1397894.09</v>
      </c>
      <c r="R134" s="2">
        <f>Q134/SUBTOTAL(4,Table1[Portfolio])*R$4</f>
        <v>0.68553705360359118</v>
      </c>
      <c r="S134" s="9">
        <f>SUMIFS('Total data'!G:G,'Total data'!A:A,"Dekabr",'Total data'!B:B,Totalll!E:E)-SUMIFS('Total data'!G:G,'Total data'!A:A,"Sabit",'Total data'!B:B,Totalll!E:E)</f>
        <v>22</v>
      </c>
      <c r="T134" s="2">
        <f>(S134-SUBTOTAL(5,Table1[Customer increase]))/(SUBTOTAL(4,Table1[Customer increase])-SUBTOTAL(5,Table1[Customer increase]))*T$4</f>
        <v>0.25531914893617019</v>
      </c>
      <c r="U134" s="4">
        <f>Table1[[#This Row],[Portfolio]]-SUMIFS('Total data'!H:H,'Total data'!A:A,"Sabit",'Total data'!B:B,Totalll!E:E)</f>
        <v>669672.24000000011</v>
      </c>
      <c r="V134" s="2">
        <f>(U134-SUBTOTAL(4,Table1[Portfel increase]))/(SUBTOTAL(4,Table1[Portfel increase])-SUBTOTAL(5,Table1[Portfel increase]))*V$4</f>
        <v>0</v>
      </c>
      <c r="W134" s="4">
        <f t="shared" ref="W134:W197" si="10">U134/12</f>
        <v>55806.020000000011</v>
      </c>
      <c r="X134" s="2">
        <f>(W134-SUBTOTAL(5,Table1[Av. Portfolio increase]))/(SUBTOTAL(4,Table1[Av. Portfolio increase])-SUBTOTAL(5,Table1[Av. Portfolio increase]))*X$4</f>
        <v>1.2722019212882865</v>
      </c>
      <c r="Y134" s="6">
        <f>SUMIFS('Total data'!I:I,'Total data'!B:B,Totalll!E:E)/SUMIFS('Total data'!F:F,'Total data'!B:B,Totalll!E:E)</f>
        <v>2.5144981580085364E-3</v>
      </c>
      <c r="Z134" s="2">
        <f>IFERROR(Y134/SUBTOTAL(4,Table1[PAR])*Z$4,0)</f>
        <v>-6.5102603312021917E-2</v>
      </c>
      <c r="AA134" s="6">
        <f>IFERROR(SUMIFS('Data PKİD'!L:L,'Data PKİD'!B:B,Totalll!E:E)/Table1[[#This Row],[Portfolio]],0)</f>
        <v>0</v>
      </c>
      <c r="AB134" s="2">
        <f>IFERROR(AA134/SUBTOTAL(4,Table1[PKID])*AB$4,0)</f>
        <v>0</v>
      </c>
      <c r="AC134" s="25">
        <f t="shared" ref="AC134:AC197" si="11">J134+L134+N134+P134+R134+V134+X134+Z134+AB134+T134</f>
        <v>3.9614801103281811</v>
      </c>
    </row>
    <row r="135" spans="4:29" x14ac:dyDescent="0.25">
      <c r="D135" s="12" t="s">
        <v>252</v>
      </c>
      <c r="E135" s="12">
        <v>1773718</v>
      </c>
      <c r="F135" s="12" t="s">
        <v>108</v>
      </c>
      <c r="G135" s="12" t="s">
        <v>17</v>
      </c>
      <c r="H135" s="12" t="s">
        <v>48</v>
      </c>
      <c r="I135" s="1">
        <f>SUMIFS('Total data'!D:D,'Total data'!B:B,Totalll!E:E)</f>
        <v>94</v>
      </c>
      <c r="J135" s="2">
        <f>I135/SUBTOTAL(4,Table1[Number of loans])*J$4</f>
        <v>0</v>
      </c>
      <c r="K135" s="5">
        <f>SUMIFS('Total data'!E:E,'Total data'!B:B,Totalll!E:E)</f>
        <v>2102300</v>
      </c>
      <c r="L135" s="2">
        <f>K135/SUBTOTAL(4,Table1[Amount of loans])*L$4</f>
        <v>0</v>
      </c>
      <c r="M135" s="3">
        <f t="shared" si="8"/>
        <v>7.833333333333333</v>
      </c>
      <c r="N135" s="2">
        <f>M135/SUBTOTAL(4,Table1[Av. Number])*N$4</f>
        <v>0.52513966480446927</v>
      </c>
      <c r="O135" s="4">
        <f t="shared" si="9"/>
        <v>175191.66666666666</v>
      </c>
      <c r="P135" s="2">
        <f>O135/SUBTOTAL(4,Table1[Av. Amount])*P$4</f>
        <v>1.9380204652306174</v>
      </c>
      <c r="Q135" s="5">
        <f>SUMIFS('Total data'!F:F,'Total data'!B:B,Totalll!E:E,'Total data'!A:A,"Dekabr")</f>
        <v>2059577.311</v>
      </c>
      <c r="R135" s="2">
        <f>Q135/SUBTOTAL(4,Table1[Portfolio])*R$4</f>
        <v>1.0100311400928428</v>
      </c>
      <c r="S135" s="9">
        <f>SUMIFS('Total data'!G:G,'Total data'!A:A,"Dekabr",'Total data'!B:B,Totalll!E:E)-SUMIFS('Total data'!G:G,'Total data'!A:A,"Sabit",'Total data'!B:B,Totalll!E:E)</f>
        <v>-8</v>
      </c>
      <c r="T135" s="2">
        <f>(S135-SUBTOTAL(5,Table1[Customer increase]))/(SUBTOTAL(4,Table1[Customer increase])-SUBTOTAL(5,Table1[Customer increase]))*T$4</f>
        <v>9.5744680851063829E-2</v>
      </c>
      <c r="U135" s="4">
        <f>Table1[[#This Row],[Portfolio]]-SUMIFS('Total data'!H:H,'Total data'!A:A,"Sabit",'Total data'!B:B,Totalll!E:E)</f>
        <v>288137.21100000013</v>
      </c>
      <c r="V135" s="2">
        <f>(U135-SUBTOTAL(4,Table1[Portfel increase]))/(SUBTOTAL(4,Table1[Portfel increase])-SUBTOTAL(5,Table1[Portfel increase]))*V$4</f>
        <v>0</v>
      </c>
      <c r="W135" s="4">
        <f t="shared" si="10"/>
        <v>24011.434250000009</v>
      </c>
      <c r="X135" s="2">
        <f>(W135-SUBTOTAL(5,Table1[Av. Portfolio increase]))/(SUBTOTAL(4,Table1[Av. Portfolio increase])-SUBTOTAL(5,Table1[Av. Portfolio increase]))*X$4</f>
        <v>0.6377260110829801</v>
      </c>
      <c r="Y135" s="6">
        <f>SUMIFS('Total data'!I:I,'Total data'!B:B,Totalll!E:E)/SUMIFS('Total data'!F:F,'Total data'!B:B,Totalll!E:E)</f>
        <v>5.5452613396373253E-3</v>
      </c>
      <c r="Z135" s="2">
        <f>IFERROR(Y135/SUBTOTAL(4,Table1[PAR])*Z$4,0)</f>
        <v>-0.14357176922404985</v>
      </c>
      <c r="AA135" s="6">
        <f>IFERROR(SUMIFS('Data PKİD'!L:L,'Data PKİD'!B:B,Totalll!E:E)/Table1[[#This Row],[Portfolio]],0)</f>
        <v>7.9765250433951763E-3</v>
      </c>
      <c r="AB135" s="2">
        <f>IFERROR(AA135/SUBTOTAL(4,Table1[PKID])*AB$4,0)</f>
        <v>-0.10907827313145291</v>
      </c>
      <c r="AC135" s="25">
        <f t="shared" si="11"/>
        <v>3.9540119197064705</v>
      </c>
    </row>
    <row r="136" spans="4:29" x14ac:dyDescent="0.25">
      <c r="D136" s="12" t="s">
        <v>252</v>
      </c>
      <c r="E136" s="12">
        <v>1814802</v>
      </c>
      <c r="F136" s="12" t="s">
        <v>326</v>
      </c>
      <c r="G136" s="12" t="s">
        <v>20</v>
      </c>
      <c r="H136" s="12" t="s">
        <v>45</v>
      </c>
      <c r="I136" s="1">
        <f>SUMIFS('Total data'!D:D,'Total data'!B:B,Totalll!E:E)</f>
        <v>75</v>
      </c>
      <c r="J136" s="2">
        <f>I136/SUBTOTAL(4,Table1[Number of loans])*J$4</f>
        <v>0</v>
      </c>
      <c r="K136" s="5">
        <f>SUMIFS('Total data'!E:E,'Total data'!B:B,Totalll!E:E)</f>
        <v>1225500</v>
      </c>
      <c r="L136" s="2">
        <f>K136/SUBTOTAL(4,Table1[Amount of loans])*L$4</f>
        <v>0</v>
      </c>
      <c r="M136" s="3">
        <f t="shared" si="8"/>
        <v>6.25</v>
      </c>
      <c r="N136" s="2">
        <f>M136/SUBTOTAL(4,Table1[Av. Number])*N$4</f>
        <v>0.41899441340782123</v>
      </c>
      <c r="O136" s="4">
        <f t="shared" si="9"/>
        <v>102125</v>
      </c>
      <c r="P136" s="2">
        <f>O136/SUBTOTAL(4,Table1[Av. Amount])*P$4</f>
        <v>1.1297360415450326</v>
      </c>
      <c r="Q136" s="5">
        <f>SUMIFS('Total data'!F:F,'Total data'!B:B,Totalll!E:E,'Total data'!A:A,"Dekabr")</f>
        <v>996719.96</v>
      </c>
      <c r="R136" s="2">
        <f>Q136/SUBTOTAL(4,Table1[Portfolio])*R$4</f>
        <v>0.48879845013601081</v>
      </c>
      <c r="S136" s="9">
        <f>SUMIFS('Total data'!G:G,'Total data'!A:A,"Dekabr",'Total data'!B:B,Totalll!E:E)-SUMIFS('Total data'!G:G,'Total data'!A:A,"Sabit",'Total data'!B:B,Totalll!E:E)</f>
        <v>65</v>
      </c>
      <c r="T136" s="2">
        <f>(S136-SUBTOTAL(5,Table1[Customer increase]))/(SUBTOTAL(4,Table1[Customer increase])-SUBTOTAL(5,Table1[Customer increase]))*T$4</f>
        <v>0.48404255319148937</v>
      </c>
      <c r="U136" s="4">
        <f>Table1[[#This Row],[Portfolio]]-SUMIFS('Total data'!H:H,'Total data'!A:A,"Sabit",'Total data'!B:B,Totalll!E:E)</f>
        <v>775443.88</v>
      </c>
      <c r="V136" s="2">
        <f>(U136-SUBTOTAL(4,Table1[Portfel increase]))/(SUBTOTAL(4,Table1[Portfel increase])-SUBTOTAL(5,Table1[Portfel increase]))*V$4</f>
        <v>0</v>
      </c>
      <c r="W136" s="4">
        <f t="shared" si="10"/>
        <v>64620.323333333334</v>
      </c>
      <c r="X136" s="2">
        <f>(W136-SUBTOTAL(5,Table1[Av. Portfolio increase]))/(SUBTOTAL(4,Table1[Av. Portfolio increase])-SUBTOTAL(5,Table1[Av. Portfolio increase]))*X$4</f>
        <v>1.4480954892754814</v>
      </c>
      <c r="Y136" s="6">
        <f>SUMIFS('Total data'!I:I,'Total data'!B:B,Totalll!E:E)/SUMIFS('Total data'!F:F,'Total data'!B:B,Totalll!E:E)</f>
        <v>9.4233274704138344E-4</v>
      </c>
      <c r="Z136" s="2">
        <f>IFERROR(Y136/SUBTOTAL(4,Table1[PAR])*Z$4,0)</f>
        <v>-2.4397836531783536E-2</v>
      </c>
      <c r="AA136" s="6">
        <f>IFERROR(SUMIFS('Data PKİD'!L:L,'Data PKİD'!B:B,Totalll!E:E)/Table1[[#This Row],[Portfolio]],0)</f>
        <v>0</v>
      </c>
      <c r="AB136" s="2">
        <f>IFERROR(AA136/SUBTOTAL(4,Table1[PKID])*AB$4,0)</f>
        <v>0</v>
      </c>
      <c r="AC136" s="25">
        <f t="shared" si="11"/>
        <v>3.9452691110240519</v>
      </c>
    </row>
    <row r="137" spans="4:29" x14ac:dyDescent="0.25">
      <c r="D137" s="12" t="s">
        <v>236</v>
      </c>
      <c r="E137" s="12">
        <v>1805599</v>
      </c>
      <c r="F137" s="12" t="s">
        <v>220</v>
      </c>
      <c r="G137" s="12" t="s">
        <v>25</v>
      </c>
      <c r="H137" s="12" t="s">
        <v>44</v>
      </c>
      <c r="I137" s="1">
        <f>SUMIFS('Total data'!D:D,'Total data'!B:B,Totalll!E:E)</f>
        <v>215</v>
      </c>
      <c r="J137" s="2">
        <f>I137/SUBTOTAL(4,Table1[Number of loans])*J$4</f>
        <v>0</v>
      </c>
      <c r="K137" s="5">
        <f>SUMIFS('Total data'!E:E,'Total data'!B:B,Totalll!E:E)</f>
        <v>1140200</v>
      </c>
      <c r="L137" s="2">
        <f>K137/SUBTOTAL(4,Table1[Amount of loans])*L$4</f>
        <v>0</v>
      </c>
      <c r="M137" s="3">
        <f t="shared" si="8"/>
        <v>17.916666666666668</v>
      </c>
      <c r="N137" s="2">
        <f>M137/SUBTOTAL(4,Table1[Av. Number])*N$4</f>
        <v>1.2011173184357544</v>
      </c>
      <c r="O137" s="4">
        <f t="shared" si="9"/>
        <v>95016.666666666672</v>
      </c>
      <c r="P137" s="2">
        <f>O137/SUBTOTAL(4,Table1[Av. Amount])*P$4</f>
        <v>1.0511016193958762</v>
      </c>
      <c r="Q137" s="5">
        <f>SUMIFS('Total data'!F:F,'Total data'!B:B,Totalll!E:E,'Total data'!A:A,"Dekabr")</f>
        <v>1052801.04</v>
      </c>
      <c r="R137" s="2">
        <f>Q137/SUBTOTAL(4,Table1[Portfolio])*R$4</f>
        <v>0.51630100460071082</v>
      </c>
      <c r="S137" s="9">
        <f>SUMIFS('Total data'!G:G,'Total data'!A:A,"Dekabr",'Total data'!B:B,Totalll!E:E)-SUMIFS('Total data'!G:G,'Total data'!A:A,"Sabit",'Total data'!B:B,Totalll!E:E)</f>
        <v>62</v>
      </c>
      <c r="T137" s="2">
        <f>(S137-SUBTOTAL(5,Table1[Customer increase]))/(SUBTOTAL(4,Table1[Customer increase])-SUBTOTAL(5,Table1[Customer increase]))*T$4</f>
        <v>0.46808510638297873</v>
      </c>
      <c r="U137" s="4">
        <f>Table1[[#This Row],[Portfolio]]-SUMIFS('Total data'!H:H,'Total data'!A:A,"Sabit",'Total data'!B:B,Totalll!E:E)</f>
        <v>341611.38000000024</v>
      </c>
      <c r="V137" s="2">
        <f>(U137-SUBTOTAL(4,Table1[Portfel increase]))/(SUBTOTAL(4,Table1[Portfel increase])-SUBTOTAL(5,Table1[Portfel increase]))*V$4</f>
        <v>0</v>
      </c>
      <c r="W137" s="4">
        <f t="shared" si="10"/>
        <v>28467.61500000002</v>
      </c>
      <c r="X137" s="2">
        <f>(W137-SUBTOTAL(5,Table1[Av. Portfolio increase]))/(SUBTOTAL(4,Table1[Av. Portfolio increase])-SUBTOTAL(5,Table1[Av. Portfolio increase]))*X$4</f>
        <v>0.72665119349066798</v>
      </c>
      <c r="Y137" s="6">
        <f>SUMIFS('Total data'!I:I,'Total data'!B:B,Totalll!E:E)/SUMIFS('Total data'!F:F,'Total data'!B:B,Totalll!E:E)</f>
        <v>8.9418278134775937E-4</v>
      </c>
      <c r="Z137" s="2">
        <f>IFERROR(Y137/SUBTOTAL(4,Table1[PAR])*Z$4,0)</f>
        <v>-2.3151190911441497E-2</v>
      </c>
      <c r="AA137" s="6">
        <f>IFERROR(SUMIFS('Data PKİD'!L:L,'Data PKİD'!B:B,Totalll!E:E)/Table1[[#This Row],[Portfolio]],0)</f>
        <v>0</v>
      </c>
      <c r="AB137" s="2">
        <f>IFERROR(AA137/SUBTOTAL(4,Table1[PKID])*AB$4,0)</f>
        <v>0</v>
      </c>
      <c r="AC137" s="25">
        <f t="shared" si="11"/>
        <v>3.9401050513945464</v>
      </c>
    </row>
    <row r="138" spans="4:29" x14ac:dyDescent="0.25">
      <c r="D138" s="12" t="s">
        <v>506</v>
      </c>
      <c r="E138" s="12">
        <v>1265384</v>
      </c>
      <c r="F138" s="12" t="s">
        <v>268</v>
      </c>
      <c r="G138" s="12" t="s">
        <v>355</v>
      </c>
      <c r="H138" s="12" t="s">
        <v>44</v>
      </c>
      <c r="I138" s="1">
        <f>SUMIFS('Total data'!D:D,'Total data'!B:B,Totalll!E:E)</f>
        <v>167</v>
      </c>
      <c r="J138" s="2">
        <f>I138/SUBTOTAL(4,Table1[Number of loans])*J$4</f>
        <v>0</v>
      </c>
      <c r="K138" s="5">
        <f>SUMIFS('Total data'!E:E,'Total data'!B:B,Totalll!E:E)</f>
        <v>1124180</v>
      </c>
      <c r="L138" s="2">
        <f>K138/SUBTOTAL(4,Table1[Amount of loans])*L$4</f>
        <v>0</v>
      </c>
      <c r="M138" s="3">
        <f t="shared" si="8"/>
        <v>13.916666666666666</v>
      </c>
      <c r="N138" s="2">
        <f>M138/SUBTOTAL(4,Table1[Av. Number])*N$4</f>
        <v>0.93296089385474856</v>
      </c>
      <c r="O138" s="4">
        <f t="shared" si="9"/>
        <v>93681.666666666672</v>
      </c>
      <c r="P138" s="2">
        <f>O138/SUBTOTAL(4,Table1[Av. Amount])*P$4</f>
        <v>1.0363334664904895</v>
      </c>
      <c r="Q138" s="5">
        <f>SUMIFS('Total data'!F:F,'Total data'!B:B,Totalll!E:E,'Total data'!A:A,"Dekabr")</f>
        <v>1046509.73</v>
      </c>
      <c r="R138" s="2">
        <f>Q138/SUBTOTAL(4,Table1[Portfolio])*R$4</f>
        <v>0.51321570210779677</v>
      </c>
      <c r="S138" s="9">
        <f>SUMIFS('Total data'!G:G,'Total data'!A:A,"Dekabr",'Total data'!B:B,Totalll!E:E)-SUMIFS('Total data'!G:G,'Total data'!A:A,"Sabit",'Total data'!B:B,Totalll!E:E)</f>
        <v>67</v>
      </c>
      <c r="T138" s="2">
        <f>(S138-SUBTOTAL(5,Table1[Customer increase]))/(SUBTOTAL(4,Table1[Customer increase])-SUBTOTAL(5,Table1[Customer increase]))*T$4</f>
        <v>0.49468085106382981</v>
      </c>
      <c r="U138" s="4">
        <f>Table1[[#This Row],[Portfolio]]-SUMIFS('Total data'!H:H,'Total data'!A:A,"Sabit",'Total data'!B:B,Totalll!E:E)</f>
        <v>481104.0299999998</v>
      </c>
      <c r="V138" s="2">
        <f>(U138-SUBTOTAL(4,Table1[Portfel increase]))/(SUBTOTAL(4,Table1[Portfel increase])-SUBTOTAL(5,Table1[Portfel increase]))*V$4</f>
        <v>0</v>
      </c>
      <c r="W138" s="4">
        <f t="shared" si="10"/>
        <v>40092.002499999981</v>
      </c>
      <c r="X138" s="2">
        <f>(W138-SUBTOTAL(5,Table1[Av. Portfolio increase]))/(SUBTOTAL(4,Table1[Av. Portfolio increase])-SUBTOTAL(5,Table1[Av. Portfolio increase]))*X$4</f>
        <v>0.95862131247992566</v>
      </c>
      <c r="Y138" s="6">
        <f>SUMIFS('Total data'!I:I,'Total data'!B:B,Totalll!E:E)/SUMIFS('Total data'!F:F,'Total data'!B:B,Totalll!E:E)</f>
        <v>0</v>
      </c>
      <c r="Z138" s="2">
        <f>IFERROR(Y138/SUBTOTAL(4,Table1[PAR])*Z$4,0)</f>
        <v>0</v>
      </c>
      <c r="AA138" s="6">
        <f>IFERROR(SUMIFS('Data PKİD'!L:L,'Data PKİD'!B:B,Totalll!E:E)/Table1[[#This Row],[Portfolio]],0)</f>
        <v>0</v>
      </c>
      <c r="AB138" s="2">
        <f>IFERROR(AA138/SUBTOTAL(4,Table1[PKID])*AB$4,0)</f>
        <v>0</v>
      </c>
      <c r="AC138" s="25">
        <f t="shared" si="11"/>
        <v>3.9358122259967905</v>
      </c>
    </row>
    <row r="139" spans="4:29" x14ac:dyDescent="0.25">
      <c r="D139" s="12" t="s">
        <v>236</v>
      </c>
      <c r="E139" s="12">
        <v>1781903</v>
      </c>
      <c r="F139" s="12" t="s">
        <v>339</v>
      </c>
      <c r="G139" s="12" t="s">
        <v>24</v>
      </c>
      <c r="H139" s="12" t="s">
        <v>48</v>
      </c>
      <c r="I139" s="1">
        <f>SUMIFS('Total data'!D:D,'Total data'!B:B,Totalll!E:E)</f>
        <v>123</v>
      </c>
      <c r="J139" s="2">
        <f>I139/SUBTOTAL(4,Table1[Number of loans])*J$4</f>
        <v>0</v>
      </c>
      <c r="K139" s="5">
        <f>SUMIFS('Total data'!E:E,'Total data'!B:B,Totalll!E:E)</f>
        <v>1107100</v>
      </c>
      <c r="L139" s="2">
        <f>K139/SUBTOTAL(4,Table1[Amount of loans])*L$4</f>
        <v>0</v>
      </c>
      <c r="M139" s="3">
        <f t="shared" si="8"/>
        <v>10.25</v>
      </c>
      <c r="N139" s="2">
        <f>M139/SUBTOTAL(4,Table1[Av. Number])*N$4</f>
        <v>0.68715083798882681</v>
      </c>
      <c r="O139" s="4">
        <f t="shared" si="9"/>
        <v>92258.333333333328</v>
      </c>
      <c r="P139" s="2">
        <f>O139/SUBTOTAL(4,Table1[Av. Amount])*P$4</f>
        <v>1.0205881449159573</v>
      </c>
      <c r="Q139" s="5">
        <f>SUMIFS('Total data'!F:F,'Total data'!B:B,Totalll!E:E,'Total data'!A:A,"Dekabr")</f>
        <v>964302.68</v>
      </c>
      <c r="R139" s="2">
        <f>Q139/SUBTOTAL(4,Table1[Portfolio])*R$4</f>
        <v>0.47290078894978849</v>
      </c>
      <c r="S139" s="9">
        <f>SUMIFS('Total data'!G:G,'Total data'!A:A,"Dekabr",'Total data'!B:B,Totalll!E:E)-SUMIFS('Total data'!G:G,'Total data'!A:A,"Sabit",'Total data'!B:B,Totalll!E:E)</f>
        <v>79</v>
      </c>
      <c r="T139" s="2">
        <f>(S139-SUBTOTAL(5,Table1[Customer increase]))/(SUBTOTAL(4,Table1[Customer increase])-SUBTOTAL(5,Table1[Customer increase]))*T$4</f>
        <v>0.55851063829787229</v>
      </c>
      <c r="U139" s="4">
        <f>Table1[[#This Row],[Portfolio]]-SUMIFS('Total data'!H:H,'Total data'!A:A,"Sabit",'Total data'!B:B,Totalll!E:E)</f>
        <v>622093.6100000001</v>
      </c>
      <c r="V139" s="2">
        <f>(U139-SUBTOTAL(4,Table1[Portfel increase]))/(SUBTOTAL(4,Table1[Portfel increase])-SUBTOTAL(5,Table1[Portfel increase]))*V$4</f>
        <v>0</v>
      </c>
      <c r="W139" s="4">
        <f t="shared" si="10"/>
        <v>51841.134166666678</v>
      </c>
      <c r="X139" s="2">
        <f>(W139-SUBTOTAL(5,Table1[Av. Portfolio increase]))/(SUBTOTAL(4,Table1[Av. Portfolio increase])-SUBTOTAL(5,Table1[Av. Portfolio increase]))*X$4</f>
        <v>1.1930807599765907</v>
      </c>
      <c r="Y139" s="6">
        <f>SUMIFS('Total data'!I:I,'Total data'!B:B,Totalll!E:E)/SUMIFS('Total data'!F:F,'Total data'!B:B,Totalll!E:E)</f>
        <v>0</v>
      </c>
      <c r="Z139" s="2">
        <f>IFERROR(Y139/SUBTOTAL(4,Table1[PAR])*Z$4,0)</f>
        <v>0</v>
      </c>
      <c r="AA139" s="6">
        <f>IFERROR(SUMIFS('Data PKİD'!L:L,'Data PKİD'!B:B,Totalll!E:E)/Table1[[#This Row],[Portfolio]],0)</f>
        <v>0</v>
      </c>
      <c r="AB139" s="2">
        <f>IFERROR(AA139/SUBTOTAL(4,Table1[PKID])*AB$4,0)</f>
        <v>0</v>
      </c>
      <c r="AC139" s="25">
        <f t="shared" si="11"/>
        <v>3.9322311701290356</v>
      </c>
    </row>
    <row r="140" spans="4:29" x14ac:dyDescent="0.25">
      <c r="D140" s="12" t="s">
        <v>236</v>
      </c>
      <c r="E140" s="12">
        <v>1194465</v>
      </c>
      <c r="F140" s="12" t="s">
        <v>228</v>
      </c>
      <c r="G140" s="12" t="s">
        <v>348</v>
      </c>
      <c r="H140" s="12" t="s">
        <v>44</v>
      </c>
      <c r="I140" s="1">
        <f>SUMIFS('Total data'!D:D,'Total data'!B:B,Totalll!E:E)</f>
        <v>149</v>
      </c>
      <c r="J140" s="2">
        <f>I140/SUBTOTAL(4,Table1[Number of loans])*J$4</f>
        <v>0</v>
      </c>
      <c r="K140" s="5">
        <f>SUMIFS('Total data'!E:E,'Total data'!B:B,Totalll!E:E)</f>
        <v>1425300</v>
      </c>
      <c r="L140" s="2">
        <f>K140/SUBTOTAL(4,Table1[Amount of loans])*L$4</f>
        <v>0</v>
      </c>
      <c r="M140" s="3">
        <f t="shared" si="8"/>
        <v>12.416666666666666</v>
      </c>
      <c r="N140" s="2">
        <f>M140/SUBTOTAL(4,Table1[Av. Number])*N$4</f>
        <v>0.83240223463687146</v>
      </c>
      <c r="O140" s="4">
        <f t="shared" si="9"/>
        <v>118775</v>
      </c>
      <c r="P140" s="2">
        <f>O140/SUBTOTAL(4,Table1[Av. Amount])*P$4</f>
        <v>1.3139231171065973</v>
      </c>
      <c r="Q140" s="5">
        <f>SUMIFS('Total data'!F:F,'Total data'!B:B,Totalll!E:E,'Total data'!A:A,"Dekabr")</f>
        <v>1186716.82</v>
      </c>
      <c r="R140" s="2">
        <f>Q140/SUBTOTAL(4,Table1[Portfolio])*R$4</f>
        <v>0.58197424115629759</v>
      </c>
      <c r="S140" s="9">
        <f>SUMIFS('Total data'!G:G,'Total data'!A:A,"Dekabr",'Total data'!B:B,Totalll!E:E)-SUMIFS('Total data'!G:G,'Total data'!A:A,"Sabit",'Total data'!B:B,Totalll!E:E)</f>
        <v>35</v>
      </c>
      <c r="T140" s="2">
        <f>(S140-SUBTOTAL(5,Table1[Customer increase]))/(SUBTOTAL(4,Table1[Customer increase])-SUBTOTAL(5,Table1[Customer increase]))*T$4</f>
        <v>0.32446808510638298</v>
      </c>
      <c r="U140" s="4">
        <f>Table1[[#This Row],[Portfolio]]-SUMIFS('Total data'!H:H,'Total data'!A:A,"Sabit",'Total data'!B:B,Totalll!E:E)</f>
        <v>432056.97000000044</v>
      </c>
      <c r="V140" s="2">
        <f>(U140-SUBTOTAL(4,Table1[Portfel increase]))/(SUBTOTAL(4,Table1[Portfel increase])-SUBTOTAL(5,Table1[Portfel increase]))*V$4</f>
        <v>0</v>
      </c>
      <c r="W140" s="4">
        <f t="shared" si="10"/>
        <v>36004.747500000034</v>
      </c>
      <c r="X140" s="2">
        <f>(W140-SUBTOTAL(5,Table1[Av. Portfolio increase]))/(SUBTOTAL(4,Table1[Av. Portfolio increase])-SUBTOTAL(5,Table1[Av. Portfolio increase]))*X$4</f>
        <v>0.87705821690268093</v>
      </c>
      <c r="Y140" s="6">
        <f>SUMIFS('Total data'!I:I,'Total data'!B:B,Totalll!E:E)/SUMIFS('Total data'!F:F,'Total data'!B:B,Totalll!E:E)</f>
        <v>0</v>
      </c>
      <c r="Z140" s="2">
        <f>IFERROR(Y140/SUBTOTAL(4,Table1[PAR])*Z$4,0)</f>
        <v>0</v>
      </c>
      <c r="AA140" s="6">
        <f>IFERROR(SUMIFS('Data PKİD'!L:L,'Data PKİD'!B:B,Totalll!E:E)/Table1[[#This Row],[Portfolio]],0)</f>
        <v>0</v>
      </c>
      <c r="AB140" s="2">
        <f>IFERROR(AA140/SUBTOTAL(4,Table1[PKID])*AB$4,0)</f>
        <v>0</v>
      </c>
      <c r="AC140" s="25">
        <f t="shared" si="11"/>
        <v>3.9298258949088303</v>
      </c>
    </row>
    <row r="141" spans="4:29" x14ac:dyDescent="0.25">
      <c r="D141" s="12" t="s">
        <v>506</v>
      </c>
      <c r="E141" s="12">
        <v>1606740</v>
      </c>
      <c r="F141" s="12" t="s">
        <v>124</v>
      </c>
      <c r="G141" s="12" t="s">
        <v>357</v>
      </c>
      <c r="H141" s="12" t="s">
        <v>43</v>
      </c>
      <c r="I141" s="1">
        <f>SUMIFS('Total data'!D:D,'Total data'!B:B,Totalll!E:E)</f>
        <v>214</v>
      </c>
      <c r="J141" s="2">
        <f>I141/SUBTOTAL(4,Table1[Number of loans])*J$4</f>
        <v>0</v>
      </c>
      <c r="K141" s="5">
        <f>SUMIFS('Total data'!E:E,'Total data'!B:B,Totalll!E:E)</f>
        <v>1253334</v>
      </c>
      <c r="L141" s="2">
        <f>K141/SUBTOTAL(4,Table1[Amount of loans])*L$4</f>
        <v>0</v>
      </c>
      <c r="M141" s="3">
        <f t="shared" si="8"/>
        <v>17.833333333333332</v>
      </c>
      <c r="N141" s="2">
        <f>M141/SUBTOTAL(4,Table1[Av. Number])*N$4</f>
        <v>1.1955307262569832</v>
      </c>
      <c r="O141" s="4">
        <f t="shared" si="9"/>
        <v>104444.5</v>
      </c>
      <c r="P141" s="2">
        <f>O141/SUBTOTAL(4,Table1[Av. Amount])*P$4</f>
        <v>1.1553950158252158</v>
      </c>
      <c r="Q141" s="5">
        <f>SUMIFS('Total data'!F:F,'Total data'!B:B,Totalll!E:E,'Total data'!A:A,"Dekabr")</f>
        <v>1083117.3999999999</v>
      </c>
      <c r="R141" s="2">
        <f>Q141/SUBTOTAL(4,Table1[Portfolio])*R$4</f>
        <v>0.53116835990256039</v>
      </c>
      <c r="S141" s="9">
        <f>SUMIFS('Total data'!G:G,'Total data'!A:A,"Dekabr",'Total data'!B:B,Totalll!E:E)-SUMIFS('Total data'!G:G,'Total data'!A:A,"Sabit",'Total data'!B:B,Totalll!E:E)</f>
        <v>48</v>
      </c>
      <c r="T141" s="2">
        <f>(S141-SUBTOTAL(5,Table1[Customer increase]))/(SUBTOTAL(4,Table1[Customer increase])-SUBTOTAL(5,Table1[Customer increase]))*T$4</f>
        <v>0.39361702127659576</v>
      </c>
      <c r="U141" s="4">
        <f>Table1[[#This Row],[Portfolio]]-SUMIFS('Total data'!H:H,'Total data'!A:A,"Sabit",'Total data'!B:B,Totalll!E:E)</f>
        <v>317753.65999999957</v>
      </c>
      <c r="V141" s="2">
        <f>(U141-SUBTOTAL(4,Table1[Portfel increase]))/(SUBTOTAL(4,Table1[Portfel increase])-SUBTOTAL(5,Table1[Portfel increase]))*V$4</f>
        <v>0</v>
      </c>
      <c r="W141" s="4">
        <f t="shared" si="10"/>
        <v>26479.471666666632</v>
      </c>
      <c r="X141" s="2">
        <f>(W141-SUBTOTAL(5,Table1[Av. Portfolio increase]))/(SUBTOTAL(4,Table1[Av. Portfolio increase])-SUBTOTAL(5,Table1[Av. Portfolio increase]))*X$4</f>
        <v>0.68697685833958611</v>
      </c>
      <c r="Y141" s="6">
        <f>SUMIFS('Total data'!I:I,'Total data'!B:B,Totalll!E:E)/SUMIFS('Total data'!F:F,'Total data'!B:B,Totalll!E:E)</f>
        <v>1.5856087852295188E-3</v>
      </c>
      <c r="Z141" s="2">
        <f>IFERROR(Y141/SUBTOTAL(4,Table1[PAR])*Z$4,0)</f>
        <v>-4.1052827747787866E-2</v>
      </c>
      <c r="AA141" s="6">
        <f>IFERROR(SUMIFS('Data PKİD'!L:L,'Data PKİD'!B:B,Totalll!E:E)/Table1[[#This Row],[Portfolio]],0)</f>
        <v>0</v>
      </c>
      <c r="AB141" s="2">
        <f>IFERROR(AA141/SUBTOTAL(4,Table1[PKID])*AB$4,0)</f>
        <v>0</v>
      </c>
      <c r="AC141" s="25">
        <f t="shared" si="11"/>
        <v>3.9216351538531535</v>
      </c>
    </row>
    <row r="142" spans="4:29" x14ac:dyDescent="0.25">
      <c r="D142" s="12" t="s">
        <v>236</v>
      </c>
      <c r="E142" s="12">
        <v>1564026</v>
      </c>
      <c r="F142" s="12" t="s">
        <v>73</v>
      </c>
      <c r="G142" s="12" t="s">
        <v>350</v>
      </c>
      <c r="H142" s="12" t="s">
        <v>43</v>
      </c>
      <c r="I142" s="1">
        <f>SUMIFS('Total data'!D:D,'Total data'!B:B,Totalll!E:E)</f>
        <v>178</v>
      </c>
      <c r="J142" s="2">
        <f>I142/SUBTOTAL(4,Table1[Number of loans])*J$4</f>
        <v>0</v>
      </c>
      <c r="K142" s="5">
        <f>SUMIFS('Total data'!E:E,'Total data'!B:B,Totalll!E:E)</f>
        <v>1538000</v>
      </c>
      <c r="L142" s="2">
        <f>K142/SUBTOTAL(4,Table1[Amount of loans])*L$4</f>
        <v>0</v>
      </c>
      <c r="M142" s="3">
        <f t="shared" si="8"/>
        <v>14.833333333333334</v>
      </c>
      <c r="N142" s="2">
        <f>M142/SUBTOTAL(4,Table1[Av. Number])*N$4</f>
        <v>0.99441340782122911</v>
      </c>
      <c r="O142" s="4">
        <f t="shared" si="9"/>
        <v>128166.66666666667</v>
      </c>
      <c r="P142" s="2">
        <f>O142/SUBTOTAL(4,Table1[Av. Amount])*P$4</f>
        <v>1.4178164274959284</v>
      </c>
      <c r="Q142" s="5">
        <f>SUMIFS('Total data'!F:F,'Total data'!B:B,Totalll!E:E,'Total data'!A:A,"Dekabr")</f>
        <v>1592762.87</v>
      </c>
      <c r="R142" s="2">
        <f>Q142/SUBTOTAL(4,Table1[Portfolio])*R$4</f>
        <v>0.78110206831835149</v>
      </c>
      <c r="S142" s="9">
        <f>SUMIFS('Total data'!G:G,'Total data'!A:A,"Dekabr",'Total data'!B:B,Totalll!E:E)-SUMIFS('Total data'!G:G,'Total data'!A:A,"Sabit",'Total data'!B:B,Totalll!E:E)</f>
        <v>12</v>
      </c>
      <c r="T142" s="2">
        <f>(S142-SUBTOTAL(5,Table1[Customer increase]))/(SUBTOTAL(4,Table1[Customer increase])-SUBTOTAL(5,Table1[Customer increase]))*T$4</f>
        <v>0.20212765957446807</v>
      </c>
      <c r="U142" s="4">
        <f>Table1[[#This Row],[Portfolio]]-SUMIFS('Total data'!H:H,'Total data'!A:A,"Sabit",'Total data'!B:B,Totalll!E:E)</f>
        <v>224873.13000000059</v>
      </c>
      <c r="V142" s="2">
        <f>(U142-SUBTOTAL(4,Table1[Portfel increase]))/(SUBTOTAL(4,Table1[Portfel increase])-SUBTOTAL(5,Table1[Portfel increase]))*V$4</f>
        <v>0</v>
      </c>
      <c r="W142" s="4">
        <f t="shared" si="10"/>
        <v>18739.427500000049</v>
      </c>
      <c r="X142" s="2">
        <f>(W142-SUBTOTAL(5,Table1[Av. Portfolio increase]))/(SUBTOTAL(4,Table1[Av. Portfolio increase])-SUBTOTAL(5,Table1[Av. Portfolio increase]))*X$4</f>
        <v>0.53252063719900855</v>
      </c>
      <c r="Y142" s="6">
        <f>SUMIFS('Total data'!I:I,'Total data'!B:B,Totalll!E:E)/SUMIFS('Total data'!F:F,'Total data'!B:B,Totalll!E:E)</f>
        <v>3.9357622626999262E-4</v>
      </c>
      <c r="Z142" s="2">
        <f>IFERROR(Y142/SUBTOTAL(4,Table1[PAR])*Z$4,0)</f>
        <v>-1.0190040048464782E-2</v>
      </c>
      <c r="AA142" s="6">
        <f>IFERROR(SUMIFS('Data PKİD'!L:L,'Data PKİD'!B:B,Totalll!E:E)/Table1[[#This Row],[Portfolio]],0)</f>
        <v>0</v>
      </c>
      <c r="AB142" s="2">
        <f>IFERROR(AA142/SUBTOTAL(4,Table1[PKID])*AB$4,0)</f>
        <v>0</v>
      </c>
      <c r="AC142" s="25">
        <f t="shared" si="11"/>
        <v>3.917790160360521</v>
      </c>
    </row>
    <row r="143" spans="4:29" x14ac:dyDescent="0.25">
      <c r="D143" s="12" t="s">
        <v>506</v>
      </c>
      <c r="E143" s="12">
        <v>1457729</v>
      </c>
      <c r="F143" s="12" t="s">
        <v>437</v>
      </c>
      <c r="G143" s="12" t="s">
        <v>435</v>
      </c>
      <c r="H143" s="12" t="s">
        <v>48</v>
      </c>
      <c r="I143" s="1">
        <f>SUMIFS('Total data'!D:D,'Total data'!B:B,Totalll!E:E)</f>
        <v>152</v>
      </c>
      <c r="J143" s="2">
        <f>I143/SUBTOTAL(4,Table1[Number of loans])*J$4</f>
        <v>0</v>
      </c>
      <c r="K143" s="5">
        <f>SUMIFS('Total data'!E:E,'Total data'!B:B,Totalll!E:E)</f>
        <v>1375450</v>
      </c>
      <c r="L143" s="2">
        <f>K143/SUBTOTAL(4,Table1[Amount of loans])*L$4</f>
        <v>0</v>
      </c>
      <c r="M143" s="3">
        <f t="shared" si="8"/>
        <v>12.666666666666666</v>
      </c>
      <c r="N143" s="2">
        <f>M143/SUBTOTAL(4,Table1[Av. Number])*N$4</f>
        <v>0.84916201117318435</v>
      </c>
      <c r="O143" s="4">
        <f t="shared" si="9"/>
        <v>114620.83333333333</v>
      </c>
      <c r="P143" s="2">
        <f>O143/SUBTOTAL(4,Table1[Av. Amount])*P$4</f>
        <v>1.2679685339397104</v>
      </c>
      <c r="Q143" s="5">
        <f>SUMIFS('Total data'!F:F,'Total data'!B:B,Totalll!E:E,'Total data'!A:A,"Dekabr")</f>
        <v>1400582.56</v>
      </c>
      <c r="R143" s="2">
        <f>Q143/SUBTOTAL(4,Table1[Portfolio])*R$4</f>
        <v>0.6868554981235917</v>
      </c>
      <c r="S143" s="9">
        <f>SUMIFS('Total data'!G:G,'Total data'!A:A,"Dekabr",'Total data'!B:B,Totalll!E:E)-SUMIFS('Total data'!G:G,'Total data'!A:A,"Sabit",'Total data'!B:B,Totalll!E:E)</f>
        <v>60</v>
      </c>
      <c r="T143" s="2">
        <f>(S143-SUBTOTAL(5,Table1[Customer increase]))/(SUBTOTAL(4,Table1[Customer increase])-SUBTOTAL(5,Table1[Customer increase]))*T$4</f>
        <v>0.45744680851063829</v>
      </c>
      <c r="U143" s="4">
        <f>Table1[[#This Row],[Portfolio]]-SUMIFS('Total data'!H:H,'Total data'!A:A,"Sabit",'Total data'!B:B,Totalll!E:E)</f>
        <v>337397.05999999982</v>
      </c>
      <c r="V143" s="2">
        <f>(U143-SUBTOTAL(4,Table1[Portfel increase]))/(SUBTOTAL(4,Table1[Portfel increase])-SUBTOTAL(5,Table1[Portfel increase]))*V$4</f>
        <v>0</v>
      </c>
      <c r="W143" s="4">
        <f t="shared" si="10"/>
        <v>28116.421666666651</v>
      </c>
      <c r="X143" s="2">
        <f>(W143-SUBTOTAL(5,Table1[Av. Portfolio increase]))/(SUBTOTAL(4,Table1[Av. Portfolio increase])-SUBTOTAL(5,Table1[Av. Portfolio increase]))*X$4</f>
        <v>0.71964296537356698</v>
      </c>
      <c r="Y143" s="6">
        <f>SUMIFS('Total data'!I:I,'Total data'!B:B,Totalll!E:E)/SUMIFS('Total data'!F:F,'Total data'!B:B,Totalll!E:E)</f>
        <v>1.1269210604603105E-3</v>
      </c>
      <c r="Z143" s="2">
        <f>IFERROR(Y143/SUBTOTAL(4,Table1[PAR])*Z$4,0)</f>
        <v>-2.9176992844256282E-2</v>
      </c>
      <c r="AA143" s="6">
        <f>IFERROR(SUMIFS('Data PKİD'!L:L,'Data PKİD'!B:B,Totalll!E:E)/Table1[[#This Row],[Portfolio]],0)</f>
        <v>3.6758204386037763E-3</v>
      </c>
      <c r="AB143" s="2">
        <f>IFERROR(AA143/SUBTOTAL(4,Table1[PKID])*AB$4,0)</f>
        <v>-5.0266518766364461E-2</v>
      </c>
      <c r="AC143" s="25">
        <f t="shared" si="11"/>
        <v>3.9016323055100712</v>
      </c>
    </row>
    <row r="144" spans="4:29" x14ac:dyDescent="0.25">
      <c r="D144" s="12" t="s">
        <v>236</v>
      </c>
      <c r="E144" s="12">
        <v>1525878</v>
      </c>
      <c r="F144" s="12" t="s">
        <v>111</v>
      </c>
      <c r="G144" s="12" t="s">
        <v>23</v>
      </c>
      <c r="H144" s="12" t="s">
        <v>48</v>
      </c>
      <c r="I144" s="1">
        <f>SUMIFS('Total data'!D:D,'Total data'!B:B,Totalll!E:E)</f>
        <v>221</v>
      </c>
      <c r="J144" s="2">
        <f>I144/SUBTOTAL(4,Table1[Number of loans])*J$4</f>
        <v>0</v>
      </c>
      <c r="K144" s="5">
        <f>SUMIFS('Total data'!E:E,'Total data'!B:B,Totalll!E:E)</f>
        <v>1911800</v>
      </c>
      <c r="L144" s="2">
        <f>K144/SUBTOTAL(4,Table1[Amount of loans])*L$4</f>
        <v>0</v>
      </c>
      <c r="M144" s="3">
        <f t="shared" si="8"/>
        <v>18.416666666666668</v>
      </c>
      <c r="N144" s="2">
        <f>M144/SUBTOTAL(4,Table1[Av. Number])*N$4</f>
        <v>1.23463687150838</v>
      </c>
      <c r="O144" s="4">
        <f t="shared" si="9"/>
        <v>159316.66666666666</v>
      </c>
      <c r="P144" s="2">
        <f>O144/SUBTOTAL(4,Table1[Av. Amount])*P$4</f>
        <v>1.7624066619549517</v>
      </c>
      <c r="Q144" s="5">
        <f>SUMIFS('Total data'!F:F,'Total data'!B:B,Totalll!E:E,'Total data'!A:A,"Dekabr")</f>
        <v>1654161.4</v>
      </c>
      <c r="R144" s="2">
        <f>Q144/SUBTOTAL(4,Table1[Portfolio])*R$4</f>
        <v>0.81121233751034127</v>
      </c>
      <c r="S144" s="9">
        <f>SUMIFS('Total data'!G:G,'Total data'!A:A,"Dekabr",'Total data'!B:B,Totalll!E:E)-SUMIFS('Total data'!G:G,'Total data'!A:A,"Sabit",'Total data'!B:B,Totalll!E:E)</f>
        <v>-3</v>
      </c>
      <c r="T144" s="2">
        <f>(S144-SUBTOTAL(5,Table1[Customer increase]))/(SUBTOTAL(4,Table1[Customer increase])-SUBTOTAL(5,Table1[Customer increase]))*T$4</f>
        <v>0.12234042553191489</v>
      </c>
      <c r="U144" s="4">
        <f>Table1[[#This Row],[Portfolio]]-SUMIFS('Total data'!H:H,'Total data'!A:A,"Sabit",'Total data'!B:B,Totalll!E:E)</f>
        <v>214220.31000000052</v>
      </c>
      <c r="V144" s="2">
        <f>(U144-SUBTOTAL(4,Table1[Portfel increase]))/(SUBTOTAL(4,Table1[Portfel increase])-SUBTOTAL(5,Table1[Portfel increase]))*V$4</f>
        <v>0</v>
      </c>
      <c r="W144" s="4">
        <f t="shared" si="10"/>
        <v>17851.692500000045</v>
      </c>
      <c r="X144" s="2">
        <f>(W144-SUBTOTAL(5,Table1[Av. Portfolio increase]))/(SUBTOTAL(4,Table1[Av. Portfolio increase])-SUBTOTAL(5,Table1[Av. Portfolio increase]))*X$4</f>
        <v>0.51480546781215442</v>
      </c>
      <c r="Y144" s="6">
        <f>SUMIFS('Total data'!I:I,'Total data'!B:B,Totalll!E:E)/SUMIFS('Total data'!F:F,'Total data'!B:B,Totalll!E:E)</f>
        <v>5.7346396949305945E-3</v>
      </c>
      <c r="Z144" s="2">
        <f>IFERROR(Y144/SUBTOTAL(4,Table1[PAR])*Z$4,0)</f>
        <v>-0.14847494399921268</v>
      </c>
      <c r="AA144" s="6">
        <f>IFERROR(SUMIFS('Data PKİD'!L:L,'Data PKİD'!B:B,Totalll!E:E)/Table1[[#This Row],[Portfolio]],0)</f>
        <v>2.9758927998198969E-2</v>
      </c>
      <c r="AB144" s="2">
        <f>IFERROR(AA144/SUBTOTAL(4,Table1[PKID])*AB$4,0)</f>
        <v>-0.40695070329837751</v>
      </c>
      <c r="AC144" s="25">
        <f t="shared" si="11"/>
        <v>3.889976117020153</v>
      </c>
    </row>
    <row r="145" spans="4:29" x14ac:dyDescent="0.25">
      <c r="D145" s="12" t="s">
        <v>236</v>
      </c>
      <c r="E145" s="12">
        <v>1354962</v>
      </c>
      <c r="F145" s="12" t="s">
        <v>389</v>
      </c>
      <c r="G145" s="12" t="s">
        <v>22</v>
      </c>
      <c r="H145" s="12" t="s">
        <v>45</v>
      </c>
      <c r="I145" s="1">
        <f>SUMIFS('Total data'!D:D,'Total data'!B:B,Totalll!E:E)</f>
        <v>121</v>
      </c>
      <c r="J145" s="2">
        <f>I145/SUBTOTAL(4,Table1[Number of loans])*J$4</f>
        <v>0</v>
      </c>
      <c r="K145" s="5">
        <f>SUMIFS('Total data'!E:E,'Total data'!B:B,Totalll!E:E)</f>
        <v>903900</v>
      </c>
      <c r="L145" s="2">
        <f>K145/SUBTOTAL(4,Table1[Amount of loans])*L$4</f>
        <v>0</v>
      </c>
      <c r="M145" s="3">
        <f t="shared" si="8"/>
        <v>10.083333333333334</v>
      </c>
      <c r="N145" s="2">
        <f>M145/SUBTOTAL(4,Table1[Av. Number])*N$4</f>
        <v>0.67597765363128504</v>
      </c>
      <c r="O145" s="4">
        <f t="shared" si="9"/>
        <v>75325</v>
      </c>
      <c r="P145" s="2">
        <f>O145/SUBTOTAL(4,Table1[Av. Amount])*P$4</f>
        <v>0.83326675475524681</v>
      </c>
      <c r="Q145" s="5">
        <f>SUMIFS('Total data'!F:F,'Total data'!B:B,Totalll!E:E,'Total data'!A:A,"Dekabr")</f>
        <v>712383.99</v>
      </c>
      <c r="R145" s="2">
        <f>Q145/SUBTOTAL(4,Table1[Portfolio])*R$4</f>
        <v>0.34935809875193774</v>
      </c>
      <c r="S145" s="9">
        <f>SUMIFS('Total data'!G:G,'Total data'!A:A,"Dekabr",'Total data'!B:B,Totalll!E:E)-SUMIFS('Total data'!G:G,'Total data'!A:A,"Sabit",'Total data'!B:B,Totalll!E:E)</f>
        <v>101</v>
      </c>
      <c r="T145" s="2">
        <f>(S145-SUBTOTAL(5,Table1[Customer increase]))/(SUBTOTAL(4,Table1[Customer increase])-SUBTOTAL(5,Table1[Customer increase]))*T$4</f>
        <v>0.67553191489361697</v>
      </c>
      <c r="U145" s="4">
        <f>Table1[[#This Row],[Portfolio]]-SUMIFS('Total data'!H:H,'Total data'!A:A,"Sabit",'Total data'!B:B,Totalll!E:E)</f>
        <v>712383.99</v>
      </c>
      <c r="V145" s="2">
        <f>(U145-SUBTOTAL(4,Table1[Portfel increase]))/(SUBTOTAL(4,Table1[Portfel increase])-SUBTOTAL(5,Table1[Portfel increase]))*V$4</f>
        <v>0</v>
      </c>
      <c r="W145" s="4">
        <f t="shared" si="10"/>
        <v>59365.332499999997</v>
      </c>
      <c r="X145" s="2">
        <f>(W145-SUBTOTAL(5,Table1[Av. Portfolio increase]))/(SUBTOTAL(4,Table1[Av. Portfolio increase])-SUBTOTAL(5,Table1[Av. Portfolio increase]))*X$4</f>
        <v>1.3432296760104125</v>
      </c>
      <c r="Y145" s="6">
        <f>SUMIFS('Total data'!I:I,'Total data'!B:B,Totalll!E:E)/SUMIFS('Total data'!F:F,'Total data'!B:B,Totalll!E:E)</f>
        <v>0</v>
      </c>
      <c r="Z145" s="2">
        <f>IFERROR(Y145/SUBTOTAL(4,Table1[PAR])*Z$4,0)</f>
        <v>0</v>
      </c>
      <c r="AA145" s="6">
        <f>IFERROR(SUMIFS('Data PKİD'!L:L,'Data PKİD'!B:B,Totalll!E:E)/Table1[[#This Row],[Portfolio]],0)</f>
        <v>0</v>
      </c>
      <c r="AB145" s="2">
        <f>IFERROR(AA145/SUBTOTAL(4,Table1[PKID])*AB$4,0)</f>
        <v>0</v>
      </c>
      <c r="AC145" s="25">
        <f t="shared" si="11"/>
        <v>3.8773640980424995</v>
      </c>
    </row>
    <row r="146" spans="4:29" x14ac:dyDescent="0.25">
      <c r="D146" s="12" t="s">
        <v>252</v>
      </c>
      <c r="E146" s="12">
        <v>1196470</v>
      </c>
      <c r="F146" s="12" t="s">
        <v>180</v>
      </c>
      <c r="G146" s="12" t="s">
        <v>11</v>
      </c>
      <c r="H146" s="12" t="s">
        <v>43</v>
      </c>
      <c r="I146" s="1">
        <f>SUMIFS('Total data'!D:D,'Total data'!B:B,Totalll!E:E)</f>
        <v>86</v>
      </c>
      <c r="J146" s="2">
        <f>I146/SUBTOTAL(4,Table1[Number of loans])*J$4</f>
        <v>0</v>
      </c>
      <c r="K146" s="5">
        <f>SUMIFS('Total data'!E:E,'Total data'!B:B,Totalll!E:E)</f>
        <v>1831400</v>
      </c>
      <c r="L146" s="2">
        <f>K146/SUBTOTAL(4,Table1[Amount of loans])*L$4</f>
        <v>0</v>
      </c>
      <c r="M146" s="3">
        <f t="shared" si="8"/>
        <v>7.166666666666667</v>
      </c>
      <c r="N146" s="2">
        <f>M146/SUBTOTAL(4,Table1[Av. Number])*N$4</f>
        <v>0.48044692737430172</v>
      </c>
      <c r="O146" s="4">
        <f t="shared" si="9"/>
        <v>152616.66666666666</v>
      </c>
      <c r="P146" s="2">
        <f>O146/SUBTOTAL(4,Table1[Av. Amount])*P$4</f>
        <v>1.6882893402575052</v>
      </c>
      <c r="Q146" s="5">
        <f>SUMIFS('Total data'!F:F,'Total data'!B:B,Totalll!E:E,'Total data'!A:A,"Dekabr")</f>
        <v>1585981.85</v>
      </c>
      <c r="R146" s="2">
        <f>Q146/SUBTOTAL(4,Table1[Portfolio])*R$4</f>
        <v>0.77777660861115205</v>
      </c>
      <c r="S146" s="9">
        <f>SUMIFS('Total data'!G:G,'Total data'!A:A,"Dekabr",'Total data'!B:B,Totalll!E:E)-SUMIFS('Total data'!G:G,'Total data'!A:A,"Sabit",'Total data'!B:B,Totalll!E:E)</f>
        <v>15</v>
      </c>
      <c r="T146" s="2">
        <f>(S146-SUBTOTAL(5,Table1[Customer increase]))/(SUBTOTAL(4,Table1[Customer increase])-SUBTOTAL(5,Table1[Customer increase]))*T$4</f>
        <v>0.21808510638297873</v>
      </c>
      <c r="U146" s="4">
        <f>Table1[[#This Row],[Portfolio]]-SUMIFS('Total data'!H:H,'Total data'!A:A,"Sabit",'Total data'!B:B,Totalll!E:E)</f>
        <v>364153.3200000003</v>
      </c>
      <c r="V146" s="2">
        <f>(U146-SUBTOTAL(4,Table1[Portfel increase]))/(SUBTOTAL(4,Table1[Portfel increase])-SUBTOTAL(5,Table1[Portfel increase]))*V$4</f>
        <v>0</v>
      </c>
      <c r="W146" s="4">
        <f t="shared" si="10"/>
        <v>30346.110000000026</v>
      </c>
      <c r="X146" s="2">
        <f>(W146-SUBTOTAL(5,Table1[Av. Portfolio increase]))/(SUBTOTAL(4,Table1[Av. Portfolio increase])-SUBTOTAL(5,Table1[Av. Portfolio increase]))*X$4</f>
        <v>0.7641374445874014</v>
      </c>
      <c r="Y146" s="6">
        <f>SUMIFS('Total data'!I:I,'Total data'!B:B,Totalll!E:E)/SUMIFS('Total data'!F:F,'Total data'!B:B,Totalll!E:E)</f>
        <v>2.2427853267232198E-3</v>
      </c>
      <c r="Z146" s="2">
        <f>IFERROR(Y146/SUBTOTAL(4,Table1[PAR])*Z$4,0)</f>
        <v>-5.806771541058714E-2</v>
      </c>
      <c r="AA146" s="6">
        <f>IFERROR(SUMIFS('Data PKİD'!L:L,'Data PKİD'!B:B,Totalll!E:E)/Table1[[#This Row],[Portfolio]],0)</f>
        <v>0</v>
      </c>
      <c r="AB146" s="2">
        <f>IFERROR(AA146/SUBTOTAL(4,Table1[PKID])*AB$4,0)</f>
        <v>0</v>
      </c>
      <c r="AC146" s="25">
        <f t="shared" si="11"/>
        <v>3.8706677118027519</v>
      </c>
    </row>
    <row r="147" spans="4:29" x14ac:dyDescent="0.25">
      <c r="D147" s="12" t="s">
        <v>236</v>
      </c>
      <c r="E147" s="12">
        <v>1000814</v>
      </c>
      <c r="F147" s="12" t="s">
        <v>128</v>
      </c>
      <c r="G147" s="12" t="s">
        <v>473</v>
      </c>
      <c r="H147" s="12" t="s">
        <v>48</v>
      </c>
      <c r="I147" s="1">
        <f>SUMIFS('Total data'!D:D,'Total data'!B:B,Totalll!E:E)</f>
        <v>235</v>
      </c>
      <c r="J147" s="2">
        <f>I147/SUBTOTAL(4,Table1[Number of loans])*J$4</f>
        <v>0</v>
      </c>
      <c r="K147" s="5">
        <f>SUMIFS('Total data'!E:E,'Total data'!B:B,Totalll!E:E)</f>
        <v>1638700</v>
      </c>
      <c r="L147" s="2">
        <f>K147/SUBTOTAL(4,Table1[Amount of loans])*L$4</f>
        <v>0</v>
      </c>
      <c r="M147" s="3">
        <f t="shared" si="8"/>
        <v>19.583333333333332</v>
      </c>
      <c r="N147" s="2">
        <f>M147/SUBTOTAL(4,Table1[Av. Number])*N$4</f>
        <v>1.3128491620111731</v>
      </c>
      <c r="O147" s="4">
        <f t="shared" si="9"/>
        <v>136558.33333333334</v>
      </c>
      <c r="P147" s="2">
        <f>O147/SUBTOTAL(4,Table1[Av. Amount])*P$4</f>
        <v>1.510647451064745</v>
      </c>
      <c r="Q147" s="5">
        <f>SUMIFS('Total data'!F:F,'Total data'!B:B,Totalll!E:E,'Total data'!A:A,"Dekabr")</f>
        <v>1762584.45</v>
      </c>
      <c r="R147" s="2">
        <f>Q147/SUBTOTAL(4,Table1[Portfolio])*R$4</f>
        <v>0.86438376070429357</v>
      </c>
      <c r="S147" s="9">
        <f>SUMIFS('Total data'!G:G,'Total data'!A:A,"Dekabr",'Total data'!B:B,Totalll!E:E)-SUMIFS('Total data'!G:G,'Total data'!A:A,"Sabit",'Total data'!B:B,Totalll!E:E)</f>
        <v>-13</v>
      </c>
      <c r="T147" s="2">
        <f>(S147-SUBTOTAL(5,Table1[Customer increase]))/(SUBTOTAL(4,Table1[Customer increase])-SUBTOTAL(5,Table1[Customer increase]))*T$4</f>
        <v>6.9148936170212769E-2</v>
      </c>
      <c r="U147" s="4">
        <f>Table1[[#This Row],[Portfolio]]-SUMIFS('Total data'!H:H,'Total data'!A:A,"Sabit",'Total data'!B:B,Totalll!E:E)</f>
        <v>86105.260000001406</v>
      </c>
      <c r="V147" s="2">
        <f>(U147-SUBTOTAL(4,Table1[Portfel increase]))/(SUBTOTAL(4,Table1[Portfel increase])-SUBTOTAL(5,Table1[Portfel increase]))*V$4</f>
        <v>0</v>
      </c>
      <c r="W147" s="4">
        <f t="shared" si="10"/>
        <v>7175.4383333334508</v>
      </c>
      <c r="X147" s="2">
        <f>(W147-SUBTOTAL(5,Table1[Av. Portfolio increase]))/(SUBTOTAL(4,Table1[Av. Portfolio increase])-SUBTOTAL(5,Table1[Av. Portfolio increase]))*X$4</f>
        <v>0.30175579535403851</v>
      </c>
      <c r="Y147" s="6">
        <f>SUMIFS('Total data'!I:I,'Total data'!B:B,Totalll!E:E)/SUMIFS('Total data'!F:F,'Total data'!B:B,Totalll!E:E)</f>
        <v>3.4827320707324244E-3</v>
      </c>
      <c r="Z147" s="2">
        <f>IFERROR(Y147/SUBTOTAL(4,Table1[PAR])*Z$4,0)</f>
        <v>-9.0171044158776414E-2</v>
      </c>
      <c r="AA147" s="6">
        <f>IFERROR(SUMIFS('Data PKİD'!L:L,'Data PKİD'!B:B,Totalll!E:E)/Table1[[#This Row],[Portfolio]],0)</f>
        <v>9.1053566256073578E-3</v>
      </c>
      <c r="AB147" s="2">
        <f>IFERROR(AA147/SUBTOTAL(4,Table1[PKID])*AB$4,0)</f>
        <v>-0.12451494498718875</v>
      </c>
      <c r="AC147" s="25">
        <f t="shared" si="11"/>
        <v>3.8440991161584974</v>
      </c>
    </row>
    <row r="148" spans="4:29" x14ac:dyDescent="0.25">
      <c r="D148" s="12" t="s">
        <v>236</v>
      </c>
      <c r="E148" s="12">
        <v>1590714</v>
      </c>
      <c r="F148" s="12" t="s">
        <v>85</v>
      </c>
      <c r="G148" s="12" t="s">
        <v>15</v>
      </c>
      <c r="H148" s="12" t="s">
        <v>43</v>
      </c>
      <c r="I148" s="1">
        <f>SUMIFS('Total data'!D:D,'Total data'!B:B,Totalll!E:E)</f>
        <v>180</v>
      </c>
      <c r="J148" s="2">
        <f>I148/SUBTOTAL(4,Table1[Number of loans])*J$4</f>
        <v>0</v>
      </c>
      <c r="K148" s="5">
        <f>SUMIFS('Total data'!E:E,'Total data'!B:B,Totalll!E:E)</f>
        <v>1416600</v>
      </c>
      <c r="L148" s="2">
        <f>K148/SUBTOTAL(4,Table1[Amount of loans])*L$4</f>
        <v>0</v>
      </c>
      <c r="M148" s="3">
        <f t="shared" si="8"/>
        <v>15</v>
      </c>
      <c r="N148" s="2">
        <f>M148/SUBTOTAL(4,Table1[Av. Number])*N$4</f>
        <v>1.005586592178771</v>
      </c>
      <c r="O148" s="4">
        <f t="shared" si="9"/>
        <v>118050</v>
      </c>
      <c r="P148" s="2">
        <f>O148/SUBTOTAL(4,Table1[Av. Amount])*P$4</f>
        <v>1.3059029591617244</v>
      </c>
      <c r="Q148" s="5">
        <f>SUMIFS('Total data'!F:F,'Total data'!B:B,Totalll!E:E,'Total data'!A:A,"Dekabr")</f>
        <v>1385043.38</v>
      </c>
      <c r="R148" s="2">
        <f>Q148/SUBTOTAL(4,Table1[Portfolio])*R$4</f>
        <v>0.67923497540386546</v>
      </c>
      <c r="S148" s="9">
        <f>SUMIFS('Total data'!G:G,'Total data'!A:A,"Dekabr",'Total data'!B:B,Totalll!E:E)-SUMIFS('Total data'!G:G,'Total data'!A:A,"Sabit",'Total data'!B:B,Totalll!E:E)</f>
        <v>26</v>
      </c>
      <c r="T148" s="2">
        <f>(S148-SUBTOTAL(5,Table1[Customer increase]))/(SUBTOTAL(4,Table1[Customer increase])-SUBTOTAL(5,Table1[Customer increase]))*T$4</f>
        <v>0.27659574468085107</v>
      </c>
      <c r="U148" s="4">
        <f>Table1[[#This Row],[Portfolio]]-SUMIFS('Total data'!H:H,'Total data'!A:A,"Sabit",'Total data'!B:B,Totalll!E:E)</f>
        <v>285172.2899999998</v>
      </c>
      <c r="V148" s="2">
        <f>(U148-SUBTOTAL(4,Table1[Portfel increase]))/(SUBTOTAL(4,Table1[Portfel increase])-SUBTOTAL(5,Table1[Portfel increase]))*V$4</f>
        <v>0</v>
      </c>
      <c r="W148" s="4">
        <f t="shared" si="10"/>
        <v>23764.357499999984</v>
      </c>
      <c r="X148" s="2">
        <f>(W148-SUBTOTAL(5,Table1[Av. Portfolio increase]))/(SUBTOTAL(4,Table1[Av. Portfolio increase])-SUBTOTAL(5,Table1[Av. Portfolio increase]))*X$4</f>
        <v>0.63279547834764371</v>
      </c>
      <c r="Y148" s="6">
        <f>SUMIFS('Total data'!I:I,'Total data'!B:B,Totalll!E:E)/SUMIFS('Total data'!F:F,'Total data'!B:B,Totalll!E:E)</f>
        <v>2.403360799021914E-3</v>
      </c>
      <c r="Z148" s="2">
        <f>IFERROR(Y148/SUBTOTAL(4,Table1[PAR])*Z$4,0)</f>
        <v>-6.2225157817696254E-2</v>
      </c>
      <c r="AA148" s="6">
        <f>IFERROR(SUMIFS('Data PKİD'!L:L,'Data PKİD'!B:B,Totalll!E:E)/Table1[[#This Row],[Portfolio]],0)</f>
        <v>0</v>
      </c>
      <c r="AB148" s="2">
        <f>IFERROR(AA148/SUBTOTAL(4,Table1[PKID])*AB$4,0)</f>
        <v>0</v>
      </c>
      <c r="AC148" s="25">
        <f t="shared" si="11"/>
        <v>3.8378905919551589</v>
      </c>
    </row>
    <row r="149" spans="4:29" x14ac:dyDescent="0.25">
      <c r="D149" s="12" t="s">
        <v>252</v>
      </c>
      <c r="E149" s="12">
        <v>1104209</v>
      </c>
      <c r="F149" s="12" t="s">
        <v>179</v>
      </c>
      <c r="G149" s="12" t="s">
        <v>366</v>
      </c>
      <c r="H149" s="12" t="s">
        <v>44</v>
      </c>
      <c r="I149" s="1">
        <f>SUMIFS('Total data'!D:D,'Total data'!B:B,Totalll!E:E)</f>
        <v>117</v>
      </c>
      <c r="J149" s="2">
        <f>I149/SUBTOTAL(4,Table1[Number of loans])*J$4</f>
        <v>0</v>
      </c>
      <c r="K149" s="5">
        <f>SUMIFS('Total data'!E:E,'Total data'!B:B,Totalll!E:E)</f>
        <v>1338800</v>
      </c>
      <c r="L149" s="2">
        <f>K149/SUBTOTAL(4,Table1[Amount of loans])*L$4</f>
        <v>0</v>
      </c>
      <c r="M149" s="3">
        <f t="shared" si="8"/>
        <v>9.75</v>
      </c>
      <c r="N149" s="2">
        <f>M149/SUBTOTAL(4,Table1[Av. Number])*N$4</f>
        <v>0.65363128491620115</v>
      </c>
      <c r="O149" s="4">
        <f t="shared" si="9"/>
        <v>111566.66666666667</v>
      </c>
      <c r="P149" s="2">
        <f>O149/SUBTOTAL(4,Table1[Av. Amount])*P$4</f>
        <v>1.2341824662753895</v>
      </c>
      <c r="Q149" s="5">
        <f>SUMIFS('Total data'!F:F,'Total data'!B:B,Totalll!E:E,'Total data'!A:A,"Dekabr")</f>
        <v>1112680.93</v>
      </c>
      <c r="R149" s="2">
        <f>Q149/SUBTOTAL(4,Table1[Portfolio])*R$4</f>
        <v>0.54566652209904087</v>
      </c>
      <c r="S149" s="9">
        <f>SUMIFS('Total data'!G:G,'Total data'!A:A,"Dekabr",'Total data'!B:B,Totalll!E:E)-SUMIFS('Total data'!G:G,'Total data'!A:A,"Sabit",'Total data'!B:B,Totalll!E:E)</f>
        <v>40</v>
      </c>
      <c r="T149" s="2">
        <f>(S149-SUBTOTAL(5,Table1[Customer increase]))/(SUBTOTAL(4,Table1[Customer increase])-SUBTOTAL(5,Table1[Customer increase]))*T$4</f>
        <v>0.35106382978723405</v>
      </c>
      <c r="U149" s="4">
        <f>Table1[[#This Row],[Portfolio]]-SUMIFS('Total data'!H:H,'Total data'!A:A,"Sabit",'Total data'!B:B,Totalll!E:E)</f>
        <v>475290.10999999987</v>
      </c>
      <c r="V149" s="2">
        <f>(U149-SUBTOTAL(4,Table1[Portfel increase]))/(SUBTOTAL(4,Table1[Portfel increase])-SUBTOTAL(5,Table1[Portfel increase]))*V$4</f>
        <v>0</v>
      </c>
      <c r="W149" s="4">
        <f t="shared" si="10"/>
        <v>39607.509166666656</v>
      </c>
      <c r="X149" s="2">
        <f>(W149-SUBTOTAL(5,Table1[Av. Portfolio increase]))/(SUBTOTAL(4,Table1[Av. Portfolio increase])-SUBTOTAL(5,Table1[Av. Portfolio increase]))*X$4</f>
        <v>0.94895302017782934</v>
      </c>
      <c r="Y149" s="6">
        <f>SUMIFS('Total data'!I:I,'Total data'!B:B,Totalll!E:E)/SUMIFS('Total data'!F:F,'Total data'!B:B,Totalll!E:E)</f>
        <v>1.322514949470995E-3</v>
      </c>
      <c r="Z149" s="2">
        <f>IFERROR(Y149/SUBTOTAL(4,Table1[PAR])*Z$4,0)</f>
        <v>-3.4241093339204824E-2</v>
      </c>
      <c r="AA149" s="6">
        <f>IFERROR(SUMIFS('Data PKİD'!L:L,'Data PKİD'!B:B,Totalll!E:E)/Table1[[#This Row],[Portfolio]],0)</f>
        <v>0</v>
      </c>
      <c r="AB149" s="2">
        <f>IFERROR(AA149/SUBTOTAL(4,Table1[PKID])*AB$4,0)</f>
        <v>0</v>
      </c>
      <c r="AC149" s="25">
        <f t="shared" si="11"/>
        <v>3.6992560299164898</v>
      </c>
    </row>
    <row r="150" spans="4:29" x14ac:dyDescent="0.25">
      <c r="D150" s="12" t="s">
        <v>506</v>
      </c>
      <c r="E150" s="12">
        <v>1754078</v>
      </c>
      <c r="F150" s="12" t="s">
        <v>126</v>
      </c>
      <c r="G150" s="12" t="s">
        <v>357</v>
      </c>
      <c r="H150" s="12" t="s">
        <v>43</v>
      </c>
      <c r="I150" s="1">
        <f>SUMIFS('Total data'!D:D,'Total data'!B:B,Totalll!E:E)</f>
        <v>219</v>
      </c>
      <c r="J150" s="2">
        <f>I150/SUBTOTAL(4,Table1[Number of loans])*J$4</f>
        <v>0</v>
      </c>
      <c r="K150" s="5">
        <f>SUMIFS('Total data'!E:E,'Total data'!B:B,Totalll!E:E)</f>
        <v>1279830</v>
      </c>
      <c r="L150" s="2">
        <f>K150/SUBTOTAL(4,Table1[Amount of loans])*L$4</f>
        <v>0</v>
      </c>
      <c r="M150" s="3">
        <f t="shared" si="8"/>
        <v>18.25</v>
      </c>
      <c r="N150" s="2">
        <f>M150/SUBTOTAL(4,Table1[Av. Number])*N$4</f>
        <v>1.223463687150838</v>
      </c>
      <c r="O150" s="4">
        <f t="shared" si="9"/>
        <v>106652.5</v>
      </c>
      <c r="P150" s="2">
        <f>O150/SUBTOTAL(4,Table1[Av. Amount])*P$4</f>
        <v>1.1798205451249117</v>
      </c>
      <c r="Q150" s="5">
        <f>SUMIFS('Total data'!F:F,'Total data'!B:B,Totalll!E:E,'Total data'!A:A,"Dekabr")</f>
        <v>1143767.74</v>
      </c>
      <c r="R150" s="2">
        <f>Q150/SUBTOTAL(4,Table1[Portfolio])*R$4</f>
        <v>0.56091171147768293</v>
      </c>
      <c r="S150" s="9">
        <f>SUMIFS('Total data'!G:G,'Total data'!A:A,"Dekabr",'Total data'!B:B,Totalll!E:E)-SUMIFS('Total data'!G:G,'Total data'!A:A,"Sabit",'Total data'!B:B,Totalll!E:E)</f>
        <v>29</v>
      </c>
      <c r="T150" s="2">
        <f>(S150-SUBTOTAL(5,Table1[Customer increase]))/(SUBTOTAL(4,Table1[Customer increase])-SUBTOTAL(5,Table1[Customer increase]))*T$4</f>
        <v>0.29255319148936171</v>
      </c>
      <c r="U150" s="4">
        <f>Table1[[#This Row],[Portfolio]]-SUMIFS('Total data'!H:H,'Total data'!A:A,"Sabit",'Total data'!B:B,Totalll!E:E)</f>
        <v>258122.60999999952</v>
      </c>
      <c r="V150" s="2">
        <f>(U150-SUBTOTAL(4,Table1[Portfel increase]))/(SUBTOTAL(4,Table1[Portfel increase])-SUBTOTAL(5,Table1[Portfel increase]))*V$4</f>
        <v>0</v>
      </c>
      <c r="W150" s="4">
        <f t="shared" si="10"/>
        <v>21510.217499999959</v>
      </c>
      <c r="X150" s="2">
        <f>(W150-SUBTOTAL(5,Table1[Av. Portfolio increase]))/(SUBTOTAL(4,Table1[Av. Portfolio increase])-SUBTOTAL(5,Table1[Av. Portfolio increase]))*X$4</f>
        <v>0.5878130546269571</v>
      </c>
      <c r="Y150" s="6">
        <f>SUMIFS('Total data'!I:I,'Total data'!B:B,Totalll!E:E)/SUMIFS('Total data'!F:F,'Total data'!B:B,Totalll!E:E)</f>
        <v>8.0965500826669565E-4</v>
      </c>
      <c r="Z150" s="2">
        <f>IFERROR(Y150/SUBTOTAL(4,Table1[PAR])*Z$4,0)</f>
        <v>-2.096269136443709E-2</v>
      </c>
      <c r="AA150" s="6">
        <f>IFERROR(SUMIFS('Data PKİD'!L:L,'Data PKİD'!B:B,Totalll!E:E)/Table1[[#This Row],[Portfolio]],0)</f>
        <v>0</v>
      </c>
      <c r="AB150" s="2">
        <f>IFERROR(AA150/SUBTOTAL(4,Table1[PKID])*AB$4,0)</f>
        <v>0</v>
      </c>
      <c r="AC150" s="25">
        <f t="shared" si="11"/>
        <v>3.8235994985053141</v>
      </c>
    </row>
    <row r="151" spans="4:29" x14ac:dyDescent="0.25">
      <c r="D151" s="12" t="s">
        <v>236</v>
      </c>
      <c r="E151" s="12">
        <v>1103847</v>
      </c>
      <c r="F151" s="12" t="s">
        <v>211</v>
      </c>
      <c r="G151" s="12" t="s">
        <v>352</v>
      </c>
      <c r="H151" s="12" t="s">
        <v>45</v>
      </c>
      <c r="I151" s="1">
        <f>SUMIFS('Total data'!D:D,'Total data'!B:B,Totalll!E:E)</f>
        <v>178</v>
      </c>
      <c r="J151" s="2">
        <f>I151/SUBTOTAL(4,Table1[Number of loans])*J$4</f>
        <v>0</v>
      </c>
      <c r="K151" s="5">
        <f>SUMIFS('Total data'!E:E,'Total data'!B:B,Totalll!E:E)</f>
        <v>1345400</v>
      </c>
      <c r="L151" s="2">
        <f>K151/SUBTOTAL(4,Table1[Amount of loans])*L$4</f>
        <v>0</v>
      </c>
      <c r="M151" s="3">
        <f t="shared" si="8"/>
        <v>14.833333333333334</v>
      </c>
      <c r="N151" s="2">
        <f>M151/SUBTOTAL(4,Table1[Av. Number])*N$4</f>
        <v>0.99441340782122911</v>
      </c>
      <c r="O151" s="4">
        <f t="shared" si="9"/>
        <v>112116.66666666667</v>
      </c>
      <c r="P151" s="2">
        <f>O151/SUBTOTAL(4,Table1[Av. Amount])*P$4</f>
        <v>1.2402667240266723</v>
      </c>
      <c r="Q151" s="5">
        <f>SUMIFS('Total data'!F:F,'Total data'!B:B,Totalll!E:E,'Total data'!A:A,"Dekabr")</f>
        <v>1050640.6000000001</v>
      </c>
      <c r="R151" s="2">
        <f>Q151/SUBTOTAL(4,Table1[Portfolio])*R$4</f>
        <v>0.5152415096914168</v>
      </c>
      <c r="S151" s="9">
        <f>SUMIFS('Total data'!G:G,'Total data'!A:A,"Dekabr",'Total data'!B:B,Totalll!E:E)-SUMIFS('Total data'!G:G,'Total data'!A:A,"Sabit",'Total data'!B:B,Totalll!E:E)</f>
        <v>36</v>
      </c>
      <c r="T151" s="2">
        <f>(S151-SUBTOTAL(5,Table1[Customer increase]))/(SUBTOTAL(4,Table1[Customer increase])-SUBTOTAL(5,Table1[Customer increase]))*T$4</f>
        <v>0.32978723404255317</v>
      </c>
      <c r="U151" s="4">
        <f>Table1[[#This Row],[Portfolio]]-SUMIFS('Total data'!H:H,'Total data'!A:A,"Sabit",'Total data'!B:B,Totalll!E:E)</f>
        <v>320980.44000000006</v>
      </c>
      <c r="V151" s="2">
        <f>(U151-SUBTOTAL(4,Table1[Portfel increase]))/(SUBTOTAL(4,Table1[Portfel increase])-SUBTOTAL(5,Table1[Portfel increase]))*V$4</f>
        <v>0</v>
      </c>
      <c r="W151" s="4">
        <f t="shared" si="10"/>
        <v>26748.370000000006</v>
      </c>
      <c r="X151" s="2">
        <f>(W151-SUBTOTAL(5,Table1[Av. Portfolio increase]))/(SUBTOTAL(4,Table1[Av. Portfolio increase])-SUBTOTAL(5,Table1[Av. Portfolio increase]))*X$4</f>
        <v>0.69234285103204884</v>
      </c>
      <c r="Y151" s="6">
        <f>SUMIFS('Total data'!I:I,'Total data'!B:B,Totalll!E:E)/SUMIFS('Total data'!F:F,'Total data'!B:B,Totalll!E:E)</f>
        <v>0</v>
      </c>
      <c r="Z151" s="2">
        <f>IFERROR(Y151/SUBTOTAL(4,Table1[PAR])*Z$4,0)</f>
        <v>0</v>
      </c>
      <c r="AA151" s="6">
        <f>IFERROR(SUMIFS('Data PKİD'!L:L,'Data PKİD'!B:B,Totalll!E:E)/Table1[[#This Row],[Portfolio]],0)</f>
        <v>0</v>
      </c>
      <c r="AB151" s="2">
        <f>IFERROR(AA151/SUBTOTAL(4,Table1[PKID])*AB$4,0)</f>
        <v>0</v>
      </c>
      <c r="AC151" s="25">
        <f t="shared" si="11"/>
        <v>3.7720517266139204</v>
      </c>
    </row>
    <row r="152" spans="4:29" x14ac:dyDescent="0.25">
      <c r="D152" s="12" t="s">
        <v>236</v>
      </c>
      <c r="E152" s="12">
        <v>1562317</v>
      </c>
      <c r="F152" s="12" t="s">
        <v>72</v>
      </c>
      <c r="G152" s="12" t="s">
        <v>350</v>
      </c>
      <c r="H152" s="12" t="s">
        <v>43</v>
      </c>
      <c r="I152" s="1">
        <f>SUMIFS('Total data'!D:D,'Total data'!B:B,Totalll!E:E)</f>
        <v>205</v>
      </c>
      <c r="J152" s="2">
        <f>I152/SUBTOTAL(4,Table1[Number of loans])*J$4</f>
        <v>0</v>
      </c>
      <c r="K152" s="5">
        <f>SUMIFS('Total data'!E:E,'Total data'!B:B,Totalll!E:E)</f>
        <v>1438950</v>
      </c>
      <c r="L152" s="2">
        <f>K152/SUBTOTAL(4,Table1[Amount of loans])*L$4</f>
        <v>0</v>
      </c>
      <c r="M152" s="3">
        <f t="shared" si="8"/>
        <v>17.083333333333332</v>
      </c>
      <c r="N152" s="2">
        <f>M152/SUBTOTAL(4,Table1[Av. Number])*N$4</f>
        <v>1.1452513966480447</v>
      </c>
      <c r="O152" s="4">
        <f t="shared" si="9"/>
        <v>119912.5</v>
      </c>
      <c r="P152" s="2">
        <f>O152/SUBTOTAL(4,Table1[Av. Amount])*P$4</f>
        <v>1.3265064683649324</v>
      </c>
      <c r="Q152" s="5">
        <f>SUMIFS('Total data'!F:F,'Total data'!B:B,Totalll!E:E,'Total data'!A:A,"Dekabr")</f>
        <v>1314414.95</v>
      </c>
      <c r="R152" s="2">
        <f>Q152/SUBTOTAL(4,Table1[Portfolio])*R$4</f>
        <v>0.64459829859893858</v>
      </c>
      <c r="S152" s="9">
        <f>SUMIFS('Total data'!G:G,'Total data'!A:A,"Dekabr",'Total data'!B:B,Totalll!E:E)-SUMIFS('Total data'!G:G,'Total data'!A:A,"Sabit",'Total data'!B:B,Totalll!E:E)</f>
        <v>-5</v>
      </c>
      <c r="T152" s="2">
        <f>(S152-SUBTOTAL(5,Table1[Customer increase]))/(SUBTOTAL(4,Table1[Customer increase])-SUBTOTAL(5,Table1[Customer increase]))*T$4</f>
        <v>0.11170212765957446</v>
      </c>
      <c r="U152" s="4">
        <f>Table1[[#This Row],[Portfolio]]-SUMIFS('Total data'!H:H,'Total data'!A:A,"Sabit",'Total data'!B:B,Totalll!E:E)</f>
        <v>243382.37999999989</v>
      </c>
      <c r="V152" s="2">
        <f>(U152-SUBTOTAL(4,Table1[Portfel increase]))/(SUBTOTAL(4,Table1[Portfel increase])-SUBTOTAL(5,Table1[Portfel increase]))*V$4</f>
        <v>0</v>
      </c>
      <c r="W152" s="4">
        <f t="shared" si="10"/>
        <v>20281.864999999991</v>
      </c>
      <c r="X152" s="2">
        <f>(W152-SUBTOTAL(5,Table1[Av. Portfolio increase]))/(SUBTOTAL(4,Table1[Av. Portfolio increase])-SUBTOTAL(5,Table1[Av. Portfolio increase]))*X$4</f>
        <v>0.56330070285050904</v>
      </c>
      <c r="Y152" s="6">
        <f>SUMIFS('Total data'!I:I,'Total data'!B:B,Totalll!E:E)/SUMIFS('Total data'!F:F,'Total data'!B:B,Totalll!E:E)</f>
        <v>0</v>
      </c>
      <c r="Z152" s="2">
        <f>IFERROR(Y152/SUBTOTAL(4,Table1[PAR])*Z$4,0)</f>
        <v>0</v>
      </c>
      <c r="AA152" s="6">
        <f>IFERROR(SUMIFS('Data PKİD'!L:L,'Data PKİD'!B:B,Totalll!E:E)/Table1[[#This Row],[Portfolio]],0)</f>
        <v>3.0570483088312411E-3</v>
      </c>
      <c r="AB152" s="2">
        <f>IFERROR(AA152/SUBTOTAL(4,Table1[PKID])*AB$4,0)</f>
        <v>-4.1804864724000843E-2</v>
      </c>
      <c r="AC152" s="25">
        <f t="shared" si="11"/>
        <v>3.7495541293979988</v>
      </c>
    </row>
    <row r="153" spans="4:29" x14ac:dyDescent="0.25">
      <c r="D153" s="12" t="s">
        <v>506</v>
      </c>
      <c r="E153" s="12">
        <v>1618684</v>
      </c>
      <c r="F153" s="12" t="s">
        <v>429</v>
      </c>
      <c r="G153" s="12" t="s">
        <v>358</v>
      </c>
      <c r="H153" s="12" t="s">
        <v>48</v>
      </c>
      <c r="I153" s="1">
        <f>SUMIFS('Total data'!D:D,'Total data'!B:B,Totalll!E:E)</f>
        <v>71</v>
      </c>
      <c r="J153" s="2">
        <f>I153/SUBTOTAL(4,Table1[Number of loans])*J$4</f>
        <v>0</v>
      </c>
      <c r="K153" s="5">
        <f>SUMIFS('Total data'!E:E,'Total data'!B:B,Totalll!E:E)</f>
        <v>1169700</v>
      </c>
      <c r="L153" s="2">
        <f>K153/SUBTOTAL(4,Table1[Amount of loans])*L$4</f>
        <v>0</v>
      </c>
      <c r="M153" s="3">
        <f t="shared" si="8"/>
        <v>5.916666666666667</v>
      </c>
      <c r="N153" s="2">
        <f>M153/SUBTOTAL(4,Table1[Av. Number])*N$4</f>
        <v>0.39664804469273746</v>
      </c>
      <c r="O153" s="4">
        <f t="shared" si="9"/>
        <v>97475</v>
      </c>
      <c r="P153" s="2">
        <f>O153/SUBTOTAL(4,Table1[Av. Amount])*P$4</f>
        <v>1.0782964078296406</v>
      </c>
      <c r="Q153" s="5">
        <f>SUMIFS('Total data'!F:F,'Total data'!B:B,Totalll!E:E,'Total data'!A:A,"Dekabr")</f>
        <v>922083.87</v>
      </c>
      <c r="R153" s="2">
        <f>Q153/SUBTOTAL(4,Table1[Portfolio])*R$4</f>
        <v>0.4521963887945164</v>
      </c>
      <c r="S153" s="9">
        <f>SUMIFS('Total data'!G:G,'Total data'!A:A,"Dekabr",'Total data'!B:B,Totalll!E:E)-SUMIFS('Total data'!G:G,'Total data'!A:A,"Sabit",'Total data'!B:B,Totalll!E:E)</f>
        <v>12</v>
      </c>
      <c r="T153" s="2">
        <f>(S153-SUBTOTAL(5,Table1[Customer increase]))/(SUBTOTAL(4,Table1[Customer increase])-SUBTOTAL(5,Table1[Customer increase]))*T$4</f>
        <v>0.20212765957446807</v>
      </c>
      <c r="U153" s="4">
        <f>Table1[[#This Row],[Portfolio]]-SUMIFS('Total data'!H:H,'Total data'!A:A,"Sabit",'Total data'!B:B,Totalll!E:E)</f>
        <v>874385.96</v>
      </c>
      <c r="V153" s="2">
        <f>(U153-SUBTOTAL(4,Table1[Portfel increase]))/(SUBTOTAL(4,Table1[Portfel increase])-SUBTOTAL(5,Table1[Portfel increase]))*V$4</f>
        <v>0</v>
      </c>
      <c r="W153" s="4">
        <f t="shared" si="10"/>
        <v>72865.496666666659</v>
      </c>
      <c r="X153" s="2">
        <f>(W153-SUBTOTAL(5,Table1[Av. Portfolio increase]))/(SUBTOTAL(4,Table1[Av. Portfolio increase])-SUBTOTAL(5,Table1[Av. Portfolio increase]))*X$4</f>
        <v>1.6126318004764282</v>
      </c>
      <c r="Y153" s="6">
        <f>SUMIFS('Total data'!I:I,'Total data'!B:B,Totalll!E:E)/SUMIFS('Total data'!F:F,'Total data'!B:B,Totalll!E:E)</f>
        <v>0</v>
      </c>
      <c r="Z153" s="2">
        <f>IFERROR(Y153/SUBTOTAL(4,Table1[PAR])*Z$4,0)</f>
        <v>0</v>
      </c>
      <c r="AA153" s="6">
        <f>IFERROR(SUMIFS('Data PKİD'!L:L,'Data PKİD'!B:B,Totalll!E:E)/Table1[[#This Row],[Portfolio]],0)</f>
        <v>0</v>
      </c>
      <c r="AB153" s="2">
        <f>IFERROR(AA153/SUBTOTAL(4,Table1[PKID])*AB$4,0)</f>
        <v>0</v>
      </c>
      <c r="AC153" s="25">
        <f t="shared" si="11"/>
        <v>3.7419003013677905</v>
      </c>
    </row>
    <row r="154" spans="4:29" x14ac:dyDescent="0.25">
      <c r="D154" s="12" t="s">
        <v>252</v>
      </c>
      <c r="E154" s="12">
        <v>1675076</v>
      </c>
      <c r="F154" s="12" t="s">
        <v>145</v>
      </c>
      <c r="G154" s="12" t="s">
        <v>8</v>
      </c>
      <c r="H154" s="12" t="s">
        <v>43</v>
      </c>
      <c r="I154" s="1">
        <f>SUMIFS('Total data'!D:D,'Total data'!B:B,Totalll!E:E)</f>
        <v>106</v>
      </c>
      <c r="J154" s="2">
        <f>I154/SUBTOTAL(4,Table1[Number of loans])*J$4</f>
        <v>0</v>
      </c>
      <c r="K154" s="5">
        <f>SUMIFS('Total data'!E:E,'Total data'!B:B,Totalll!E:E)</f>
        <v>1696700</v>
      </c>
      <c r="L154" s="2">
        <f>K154/SUBTOTAL(4,Table1[Amount of loans])*L$4</f>
        <v>0</v>
      </c>
      <c r="M154" s="3">
        <f t="shared" si="8"/>
        <v>8.8333333333333339</v>
      </c>
      <c r="N154" s="2">
        <f>M154/SUBTOTAL(4,Table1[Av. Number])*N$4</f>
        <v>0.59217877094972071</v>
      </c>
      <c r="O154" s="4">
        <f t="shared" si="9"/>
        <v>141391.66666666666</v>
      </c>
      <c r="P154" s="2">
        <f>O154/SUBTOTAL(4,Table1[Av. Amount])*P$4</f>
        <v>1.5641151706972312</v>
      </c>
      <c r="Q154" s="5">
        <f>SUMIFS('Total data'!F:F,'Total data'!B:B,Totalll!E:E,'Total data'!A:A,"Dekabr")</f>
        <v>1627612.58</v>
      </c>
      <c r="R154" s="2">
        <f>Q154/SUBTOTAL(4,Table1[Portfolio])*R$4</f>
        <v>0.79819261021508381</v>
      </c>
      <c r="S154" s="9">
        <f>SUMIFS('Total data'!G:G,'Total data'!A:A,"Dekabr",'Total data'!B:B,Totalll!E:E)-SUMIFS('Total data'!G:G,'Total data'!A:A,"Sabit",'Total data'!B:B,Totalll!E:E)</f>
        <v>5</v>
      </c>
      <c r="T154" s="2">
        <f>(S154-SUBTOTAL(5,Table1[Customer increase]))/(SUBTOTAL(4,Table1[Customer increase])-SUBTOTAL(5,Table1[Customer increase]))*T$4</f>
        <v>0.16489361702127658</v>
      </c>
      <c r="U154" s="4">
        <f>Table1[[#This Row],[Portfolio]]-SUMIFS('Total data'!H:H,'Total data'!A:A,"Sabit",'Total data'!B:B,Totalll!E:E)</f>
        <v>277620.77000000072</v>
      </c>
      <c r="V154" s="2">
        <f>(U154-SUBTOTAL(4,Table1[Portfel increase]))/(SUBTOTAL(4,Table1[Portfel increase])-SUBTOTAL(5,Table1[Portfel increase]))*V$4</f>
        <v>0</v>
      </c>
      <c r="W154" s="4">
        <f t="shared" si="10"/>
        <v>23135.064166666725</v>
      </c>
      <c r="X154" s="2">
        <f>(W154-SUBTOTAL(5,Table1[Av. Portfolio increase]))/(SUBTOTAL(4,Table1[Av. Portfolio increase])-SUBTOTAL(5,Table1[Av. Portfolio increase]))*X$4</f>
        <v>0.62023763395261966</v>
      </c>
      <c r="Y154" s="6">
        <f>SUMIFS('Total data'!I:I,'Total data'!B:B,Totalll!E:E)/SUMIFS('Total data'!F:F,'Total data'!B:B,Totalll!E:E)</f>
        <v>1.8096011891591279E-4</v>
      </c>
      <c r="Z154" s="2">
        <f>IFERROR(Y154/SUBTOTAL(4,Table1[PAR])*Z$4,0)</f>
        <v>-4.6852191160121704E-3</v>
      </c>
      <c r="AA154" s="6">
        <f>IFERROR(SUMIFS('Data PKİD'!L:L,'Data PKİD'!B:B,Totalll!E:E)/Table1[[#This Row],[Portfolio]],0)</f>
        <v>0</v>
      </c>
      <c r="AB154" s="2">
        <f>IFERROR(AA154/SUBTOTAL(4,Table1[PKID])*AB$4,0)</f>
        <v>0</v>
      </c>
      <c r="AC154" s="25">
        <f t="shared" si="11"/>
        <v>3.7349325837199192</v>
      </c>
    </row>
    <row r="155" spans="4:29" x14ac:dyDescent="0.25">
      <c r="D155" s="12" t="s">
        <v>236</v>
      </c>
      <c r="E155" s="12">
        <v>1379273</v>
      </c>
      <c r="F155" s="12" t="s">
        <v>315</v>
      </c>
      <c r="G155" s="12" t="s">
        <v>15</v>
      </c>
      <c r="H155" s="12" t="s">
        <v>45</v>
      </c>
      <c r="I155" s="1">
        <f>SUMIFS('Total data'!D:D,'Total data'!B:B,Totalll!E:E)</f>
        <v>127</v>
      </c>
      <c r="J155" s="2">
        <f>I155/SUBTOTAL(4,Table1[Number of loans])*J$4</f>
        <v>0</v>
      </c>
      <c r="K155" s="5">
        <f>SUMIFS('Total data'!E:E,'Total data'!B:B,Totalll!E:E)</f>
        <v>968900</v>
      </c>
      <c r="L155" s="2">
        <f>K155/SUBTOTAL(4,Table1[Amount of loans])*L$4</f>
        <v>0</v>
      </c>
      <c r="M155" s="3">
        <f t="shared" si="8"/>
        <v>10.583333333333334</v>
      </c>
      <c r="N155" s="2">
        <f>M155/SUBTOTAL(4,Table1[Av. Number])*N$4</f>
        <v>0.7094972067039107</v>
      </c>
      <c r="O155" s="4">
        <f t="shared" si="9"/>
        <v>80741.666666666672</v>
      </c>
      <c r="P155" s="2">
        <f>O155/SUBTOTAL(4,Table1[Av. Amount])*P$4</f>
        <v>0.89318747503303308</v>
      </c>
      <c r="Q155" s="5">
        <f>SUMIFS('Total data'!F:F,'Total data'!B:B,Totalll!E:E,'Total data'!A:A,"Dekabr")</f>
        <v>846600.67</v>
      </c>
      <c r="R155" s="2">
        <f>Q155/SUBTOTAL(4,Table1[Portfolio])*R$4</f>
        <v>0.41517889877524716</v>
      </c>
      <c r="S155" s="9">
        <f>SUMIFS('Total data'!G:G,'Total data'!A:A,"Dekabr",'Total data'!B:B,Totalll!E:E)-SUMIFS('Total data'!G:G,'Total data'!A:A,"Sabit",'Total data'!B:B,Totalll!E:E)</f>
        <v>83</v>
      </c>
      <c r="T155" s="2">
        <f>(S155-SUBTOTAL(5,Table1[Customer increase]))/(SUBTOTAL(4,Table1[Customer increase])-SUBTOTAL(5,Table1[Customer increase]))*T$4</f>
        <v>0.57978723404255317</v>
      </c>
      <c r="U155" s="4">
        <f>Table1[[#This Row],[Portfolio]]-SUMIFS('Total data'!H:H,'Total data'!A:A,"Sabit",'Total data'!B:B,Totalll!E:E)</f>
        <v>585097.35000000009</v>
      </c>
      <c r="V155" s="2">
        <f>(U155-SUBTOTAL(4,Table1[Portfel increase]))/(SUBTOTAL(4,Table1[Portfel increase])-SUBTOTAL(5,Table1[Portfel increase]))*V$4</f>
        <v>0</v>
      </c>
      <c r="W155" s="4">
        <f t="shared" si="10"/>
        <v>48758.11250000001</v>
      </c>
      <c r="X155" s="2">
        <f>(W155-SUBTOTAL(5,Table1[Av. Portfolio increase]))/(SUBTOTAL(4,Table1[Av. Portfolio increase])-SUBTOTAL(5,Table1[Av. Portfolio increase]))*X$4</f>
        <v>1.1315576128117937</v>
      </c>
      <c r="Y155" s="6">
        <f>SUMIFS('Total data'!I:I,'Total data'!B:B,Totalll!E:E)/SUMIFS('Total data'!F:F,'Total data'!B:B,Totalll!E:E)</f>
        <v>0</v>
      </c>
      <c r="Z155" s="2">
        <f>IFERROR(Y155/SUBTOTAL(4,Table1[PAR])*Z$4,0)</f>
        <v>0</v>
      </c>
      <c r="AA155" s="6">
        <f>IFERROR(SUMIFS('Data PKİD'!L:L,'Data PKİD'!B:B,Totalll!E:E)/Table1[[#This Row],[Portfolio]],0)</f>
        <v>0</v>
      </c>
      <c r="AB155" s="2">
        <f>IFERROR(AA155/SUBTOTAL(4,Table1[PKID])*AB$4,0)</f>
        <v>0</v>
      </c>
      <c r="AC155" s="25">
        <f t="shared" si="11"/>
        <v>3.7292084273665376</v>
      </c>
    </row>
    <row r="156" spans="4:29" x14ac:dyDescent="0.25">
      <c r="D156" s="12" t="s">
        <v>236</v>
      </c>
      <c r="E156" s="12">
        <v>1671210</v>
      </c>
      <c r="F156" s="12" t="s">
        <v>354</v>
      </c>
      <c r="G156" s="12" t="s">
        <v>466</v>
      </c>
      <c r="H156" s="12" t="s">
        <v>45</v>
      </c>
      <c r="I156" s="1">
        <f>SUMIFS('Total data'!D:D,'Total data'!B:B,Totalll!E:E)</f>
        <v>96</v>
      </c>
      <c r="J156" s="2">
        <f>I156/SUBTOTAL(4,Table1[Number of loans])*J$4</f>
        <v>0</v>
      </c>
      <c r="K156" s="5">
        <f>SUMIFS('Total data'!E:E,'Total data'!B:B,Totalll!E:E)</f>
        <v>970400</v>
      </c>
      <c r="L156" s="2">
        <f>K156/SUBTOTAL(4,Table1[Amount of loans])*L$4</f>
        <v>0</v>
      </c>
      <c r="M156" s="3">
        <f t="shared" si="8"/>
        <v>8</v>
      </c>
      <c r="N156" s="2">
        <f>M156/SUBTOTAL(4,Table1[Av. Number])*N$4</f>
        <v>0.53631284916201116</v>
      </c>
      <c r="O156" s="4">
        <f t="shared" si="9"/>
        <v>80866.666666666672</v>
      </c>
      <c r="P156" s="2">
        <f>O156/SUBTOTAL(4,Table1[Av. Amount])*P$4</f>
        <v>0.89457026088559743</v>
      </c>
      <c r="Q156" s="5">
        <f>SUMIFS('Total data'!F:F,'Total data'!B:B,Totalll!E:E,'Total data'!A:A,"Dekabr")</f>
        <v>740343.38</v>
      </c>
      <c r="R156" s="2">
        <f>Q156/SUBTOTAL(4,Table1[Portfolio])*R$4</f>
        <v>0.36306957945585405</v>
      </c>
      <c r="S156" s="9">
        <f>SUMIFS('Total data'!G:G,'Total data'!A:A,"Dekabr",'Total data'!B:B,Totalll!E:E)-SUMIFS('Total data'!G:G,'Total data'!A:A,"Sabit",'Total data'!B:B,Totalll!E:E)</f>
        <v>78</v>
      </c>
      <c r="T156" s="2">
        <f>(S156-SUBTOTAL(5,Table1[Customer increase]))/(SUBTOTAL(4,Table1[Customer increase])-SUBTOTAL(5,Table1[Customer increase]))*T$4</f>
        <v>0.55319148936170215</v>
      </c>
      <c r="U156" s="4">
        <f>Table1[[#This Row],[Portfolio]]-SUMIFS('Total data'!H:H,'Total data'!A:A,"Sabit",'Total data'!B:B,Totalll!E:E)</f>
        <v>733843.38</v>
      </c>
      <c r="V156" s="2">
        <f>(U156-SUBTOTAL(4,Table1[Portfel increase]))/(SUBTOTAL(4,Table1[Portfel increase])-SUBTOTAL(5,Table1[Portfel increase]))*V$4</f>
        <v>0</v>
      </c>
      <c r="W156" s="4">
        <f t="shared" si="10"/>
        <v>61153.614999999998</v>
      </c>
      <c r="X156" s="2">
        <f>(W156-SUBTOTAL(5,Table1[Av. Portfolio increase]))/(SUBTOTAL(4,Table1[Av. Portfolio increase])-SUBTOTAL(5,Table1[Av. Portfolio increase]))*X$4</f>
        <v>1.3789156942467635</v>
      </c>
      <c r="Y156" s="6">
        <f>SUMIFS('Total data'!I:I,'Total data'!B:B,Totalll!E:E)/SUMIFS('Total data'!F:F,'Total data'!B:B,Totalll!E:E)</f>
        <v>0</v>
      </c>
      <c r="Z156" s="2">
        <f>IFERROR(Y156/SUBTOTAL(4,Table1[PAR])*Z$4,0)</f>
        <v>0</v>
      </c>
      <c r="AA156" s="6">
        <f>IFERROR(SUMIFS('Data PKİD'!L:L,'Data PKİD'!B:B,Totalll!E:E)/Table1[[#This Row],[Portfolio]],0)</f>
        <v>0</v>
      </c>
      <c r="AB156" s="2">
        <f>IFERROR(AA156/SUBTOTAL(4,Table1[PKID])*AB$4,0)</f>
        <v>0</v>
      </c>
      <c r="AC156" s="25">
        <f t="shared" si="11"/>
        <v>3.7260598731119283</v>
      </c>
    </row>
    <row r="157" spans="4:29" x14ac:dyDescent="0.25">
      <c r="D157" s="12" t="s">
        <v>252</v>
      </c>
      <c r="E157" s="12">
        <v>1516073</v>
      </c>
      <c r="F157" s="12" t="s">
        <v>261</v>
      </c>
      <c r="G157" s="12" t="s">
        <v>20</v>
      </c>
      <c r="H157" s="12" t="s">
        <v>44</v>
      </c>
      <c r="I157" s="1">
        <f>SUMIFS('Total data'!D:D,'Total data'!B:B,Totalll!E:E)</f>
        <v>77</v>
      </c>
      <c r="J157" s="2">
        <f>I157/SUBTOTAL(4,Table1[Number of loans])*J$4</f>
        <v>0</v>
      </c>
      <c r="K157" s="5">
        <f>SUMIFS('Total data'!E:E,'Total data'!B:B,Totalll!E:E)</f>
        <v>1921300</v>
      </c>
      <c r="L157" s="2">
        <f>K157/SUBTOTAL(4,Table1[Amount of loans])*L$4</f>
        <v>0</v>
      </c>
      <c r="M157" s="3">
        <f t="shared" si="8"/>
        <v>6.416666666666667</v>
      </c>
      <c r="N157" s="2">
        <f>M157/SUBTOTAL(4,Table1[Av. Number])*N$4</f>
        <v>0.43016759776536317</v>
      </c>
      <c r="O157" s="4">
        <f t="shared" si="9"/>
        <v>160108.33333333334</v>
      </c>
      <c r="P157" s="2">
        <f>O157/SUBTOTAL(4,Table1[Av. Amount])*P$4</f>
        <v>1.7711643056878592</v>
      </c>
      <c r="Q157" s="5">
        <f>SUMIFS('Total data'!F:F,'Total data'!B:B,Totalll!E:E,'Total data'!A:A,"Dekabr")</f>
        <v>1497667.46</v>
      </c>
      <c r="R157" s="2">
        <f>Q157/SUBTOTAL(4,Table1[Portfolio])*R$4</f>
        <v>0.73446661313688943</v>
      </c>
      <c r="S157" s="9">
        <f>SUMIFS('Total data'!G:G,'Total data'!A:A,"Dekabr",'Total data'!B:B,Totalll!E:E)-SUMIFS('Total data'!G:G,'Total data'!A:A,"Sabit",'Total data'!B:B,Totalll!E:E)</f>
        <v>14</v>
      </c>
      <c r="T157" s="2">
        <f>(S157-SUBTOTAL(5,Table1[Customer increase]))/(SUBTOTAL(4,Table1[Customer increase])-SUBTOTAL(5,Table1[Customer increase]))*T$4</f>
        <v>0.21276595744680851</v>
      </c>
      <c r="U157" s="4">
        <f>Table1[[#This Row],[Portfolio]]-SUMIFS('Total data'!H:H,'Total data'!A:A,"Sabit",'Total data'!B:B,Totalll!E:E)</f>
        <v>507703.93000000017</v>
      </c>
      <c r="V157" s="2">
        <f>(U157-SUBTOTAL(4,Table1[Portfel increase]))/(SUBTOTAL(4,Table1[Portfel increase])-SUBTOTAL(5,Table1[Portfel increase]))*V$4</f>
        <v>0</v>
      </c>
      <c r="W157" s="4">
        <f t="shared" si="10"/>
        <v>42308.66083333335</v>
      </c>
      <c r="X157" s="2">
        <f>(W157-SUBTOTAL(5,Table1[Av. Portfolio increase]))/(SUBTOTAL(4,Table1[Av. Portfolio increase])-SUBTOTAL(5,Table1[Av. Portfolio increase]))*X$4</f>
        <v>1.0028557719163367</v>
      </c>
      <c r="Y157" s="6">
        <f>SUMIFS('Total data'!I:I,'Total data'!B:B,Totalll!E:E)/SUMIFS('Total data'!F:F,'Total data'!B:B,Totalll!E:E)</f>
        <v>1.6091111200331799E-3</v>
      </c>
      <c r="Z157" s="2">
        <f>IFERROR(Y157/SUBTOTAL(4,Table1[PAR])*Z$4,0)</f>
        <v>-4.1661324188620764E-2</v>
      </c>
      <c r="AA157" s="6">
        <f>IFERROR(SUMIFS('Data PKİD'!L:L,'Data PKİD'!B:B,Totalll!E:E)/Table1[[#This Row],[Portfolio]],0)</f>
        <v>9.6826701436111863E-3</v>
      </c>
      <c r="AB157" s="2">
        <f>IFERROR(AA157/SUBTOTAL(4,Table1[PKID])*AB$4,0)</f>
        <v>-0.13240965618745568</v>
      </c>
      <c r="AC157" s="25">
        <f t="shared" si="11"/>
        <v>3.9773492655771809</v>
      </c>
    </row>
    <row r="158" spans="4:29" x14ac:dyDescent="0.25">
      <c r="D158" s="12" t="s">
        <v>236</v>
      </c>
      <c r="E158" s="12">
        <v>1321123</v>
      </c>
      <c r="F158" s="12" t="s">
        <v>258</v>
      </c>
      <c r="G158" s="12" t="s">
        <v>21</v>
      </c>
      <c r="H158" s="12" t="s">
        <v>44</v>
      </c>
      <c r="I158" s="1">
        <f>SUMIFS('Total data'!D:D,'Total data'!B:B,Totalll!E:E)</f>
        <v>103</v>
      </c>
      <c r="J158" s="2">
        <f>I158/SUBTOTAL(4,Table1[Number of loans])*J$4</f>
        <v>0</v>
      </c>
      <c r="K158" s="5">
        <f>SUMIFS('Total data'!E:E,'Total data'!B:B,Totalll!E:E)</f>
        <v>1204400</v>
      </c>
      <c r="L158" s="2">
        <f>K158/SUBTOTAL(4,Table1[Amount of loans])*L$4</f>
        <v>0</v>
      </c>
      <c r="M158" s="3">
        <f t="shared" si="8"/>
        <v>8.5833333333333339</v>
      </c>
      <c r="N158" s="2">
        <f>M158/SUBTOTAL(4,Table1[Av. Number])*N$4</f>
        <v>0.57541899441340794</v>
      </c>
      <c r="O158" s="4">
        <f t="shared" si="9"/>
        <v>100366.66666666667</v>
      </c>
      <c r="P158" s="2">
        <f>O158/SUBTOTAL(4,Table1[Av. Amount])*P$4</f>
        <v>1.1102848538856283</v>
      </c>
      <c r="Q158" s="5">
        <f>SUMIFS('Total data'!F:F,'Total data'!B:B,Totalll!E:E,'Total data'!A:A,"Dekabr")</f>
        <v>1165109.6100000001</v>
      </c>
      <c r="R158" s="2">
        <f>Q158/SUBTOTAL(4,Table1[Portfolio])*R$4</f>
        <v>0.57137791401967319</v>
      </c>
      <c r="S158" s="9">
        <f>SUMIFS('Total data'!G:G,'Total data'!A:A,"Dekabr",'Total data'!B:B,Totalll!E:E)-SUMIFS('Total data'!G:G,'Total data'!A:A,"Sabit",'Total data'!B:B,Totalll!E:E)</f>
        <v>22</v>
      </c>
      <c r="T158" s="2">
        <f>(S158-SUBTOTAL(5,Table1[Customer increase]))/(SUBTOTAL(4,Table1[Customer increase])-SUBTOTAL(5,Table1[Customer increase]))*T$4</f>
        <v>0.25531914893617019</v>
      </c>
      <c r="U158" s="4">
        <f>Table1[[#This Row],[Portfolio]]-SUMIFS('Total data'!H:H,'Total data'!A:A,"Sabit",'Total data'!B:B,Totalll!E:E)</f>
        <v>615089.83000000007</v>
      </c>
      <c r="V158" s="2">
        <f>(U158-SUBTOTAL(4,Table1[Portfel increase]))/(SUBTOTAL(4,Table1[Portfel increase])-SUBTOTAL(5,Table1[Portfel increase]))*V$4</f>
        <v>0</v>
      </c>
      <c r="W158" s="4">
        <f t="shared" si="10"/>
        <v>51257.48583333334</v>
      </c>
      <c r="X158" s="2">
        <f>(W158-SUBTOTAL(5,Table1[Av. Portfolio increase]))/(SUBTOTAL(4,Table1[Av. Portfolio increase])-SUBTOTAL(5,Table1[Av. Portfolio increase]))*X$4</f>
        <v>1.1814337830213562</v>
      </c>
      <c r="Y158" s="6">
        <f>SUMIFS('Total data'!I:I,'Total data'!B:B,Totalll!E:E)/SUMIFS('Total data'!F:F,'Total data'!B:B,Totalll!E:E)</f>
        <v>3.0166374579391954E-5</v>
      </c>
      <c r="Z158" s="2">
        <f>IFERROR(Y158/SUBTOTAL(4,Table1[PAR])*Z$4,0)</f>
        <v>-7.8103438308319072E-4</v>
      </c>
      <c r="AA158" s="6">
        <f>IFERROR(SUMIFS('Data PKİD'!L:L,'Data PKİD'!B:B,Totalll!E:E)/Table1[[#This Row],[Portfolio]],0)</f>
        <v>0</v>
      </c>
      <c r="AB158" s="2">
        <f>IFERROR(AA158/SUBTOTAL(4,Table1[PKID])*AB$4,0)</f>
        <v>0</v>
      </c>
      <c r="AC158" s="25">
        <f t="shared" si="11"/>
        <v>3.693053659893152</v>
      </c>
    </row>
    <row r="159" spans="4:29" x14ac:dyDescent="0.25">
      <c r="D159" s="12" t="s">
        <v>236</v>
      </c>
      <c r="E159" s="12">
        <v>1365755</v>
      </c>
      <c r="F159" s="12" t="s">
        <v>140</v>
      </c>
      <c r="G159" s="12" t="s">
        <v>364</v>
      </c>
      <c r="H159" s="12" t="s">
        <v>43</v>
      </c>
      <c r="I159" s="1">
        <f>SUMIFS('Total data'!D:D,'Total data'!B:B,Totalll!E:E)</f>
        <v>248</v>
      </c>
      <c r="J159" s="2">
        <f>I159/SUBTOTAL(4,Table1[Number of loans])*J$4</f>
        <v>0</v>
      </c>
      <c r="K159" s="5">
        <f>SUMIFS('Total data'!E:E,'Total data'!B:B,Totalll!E:E)</f>
        <v>1326900</v>
      </c>
      <c r="L159" s="2">
        <f>K159/SUBTOTAL(4,Table1[Amount of loans])*L$4</f>
        <v>0</v>
      </c>
      <c r="M159" s="3">
        <f t="shared" si="8"/>
        <v>20.666666666666668</v>
      </c>
      <c r="N159" s="2">
        <f>M159/SUBTOTAL(4,Table1[Av. Number])*N$4</f>
        <v>1.3854748603351956</v>
      </c>
      <c r="O159" s="4">
        <f t="shared" si="9"/>
        <v>110575</v>
      </c>
      <c r="P159" s="2">
        <f>O159/SUBTOTAL(4,Table1[Av. Amount])*P$4</f>
        <v>1.2232123651783793</v>
      </c>
      <c r="Q159" s="5">
        <f>SUMIFS('Total data'!F:F,'Total data'!B:B,Totalll!E:E,'Total data'!A:A,"Dekabr")</f>
        <v>1206093.73</v>
      </c>
      <c r="R159" s="2">
        <f>Q159/SUBTOTAL(4,Table1[Portfolio])*R$4</f>
        <v>0.5914768135502777</v>
      </c>
      <c r="S159" s="9">
        <f>SUMIFS('Total data'!G:G,'Total data'!A:A,"Dekabr",'Total data'!B:B,Totalll!E:E)-SUMIFS('Total data'!G:G,'Total data'!A:A,"Sabit",'Total data'!B:B,Totalll!E:E)</f>
        <v>19</v>
      </c>
      <c r="T159" s="2">
        <f>(S159-SUBTOTAL(5,Table1[Customer increase]))/(SUBTOTAL(4,Table1[Customer increase])-SUBTOTAL(5,Table1[Customer increase]))*T$4</f>
        <v>0.23936170212765959</v>
      </c>
      <c r="U159" s="4">
        <f>Table1[[#This Row],[Portfolio]]-SUMIFS('Total data'!H:H,'Total data'!A:A,"Sabit",'Total data'!B:B,Totalll!E:E)</f>
        <v>109724.14999999991</v>
      </c>
      <c r="V159" s="2">
        <f>(U159-SUBTOTAL(4,Table1[Portfel increase]))/(SUBTOTAL(4,Table1[Portfel increase])-SUBTOTAL(5,Table1[Portfel increase]))*V$4</f>
        <v>0</v>
      </c>
      <c r="W159" s="4">
        <f t="shared" si="10"/>
        <v>9143.6791666666595</v>
      </c>
      <c r="X159" s="2">
        <f>(W159-SUBTOTAL(5,Table1[Av. Portfolio increase]))/(SUBTOTAL(4,Table1[Av. Portfolio increase])-SUBTOTAL(5,Table1[Av. Portfolio increase]))*X$4</f>
        <v>0.34103296675836603</v>
      </c>
      <c r="Y159" s="6">
        <f>SUMIFS('Total data'!I:I,'Total data'!B:B,Totalll!E:E)/SUMIFS('Total data'!F:F,'Total data'!B:B,Totalll!E:E)</f>
        <v>2.5034323989478386E-3</v>
      </c>
      <c r="Z159" s="2">
        <f>IFERROR(Y159/SUBTOTAL(4,Table1[PAR])*Z$4,0)</f>
        <v>-6.481610092577815E-2</v>
      </c>
      <c r="AA159" s="6">
        <f>IFERROR(SUMIFS('Data PKİD'!L:L,'Data PKİD'!B:B,Totalll!E:E)/Table1[[#This Row],[Portfolio]],0)</f>
        <v>1.8883606997940367E-3</v>
      </c>
      <c r="AB159" s="2">
        <f>IFERROR(AA159/SUBTOTAL(4,Table1[PKID])*AB$4,0)</f>
        <v>-2.5823165233260684E-2</v>
      </c>
      <c r="AC159" s="25">
        <f t="shared" si="11"/>
        <v>3.6899194417908396</v>
      </c>
    </row>
    <row r="160" spans="4:29" x14ac:dyDescent="0.25">
      <c r="D160" s="12" t="s">
        <v>236</v>
      </c>
      <c r="E160" s="12">
        <v>1702033</v>
      </c>
      <c r="F160" s="12" t="s">
        <v>151</v>
      </c>
      <c r="G160" s="12" t="s">
        <v>25</v>
      </c>
      <c r="H160" s="12" t="s">
        <v>43</v>
      </c>
      <c r="I160" s="1">
        <f>SUMIFS('Total data'!D:D,'Total data'!B:B,Totalll!E:E)</f>
        <v>195</v>
      </c>
      <c r="J160" s="2">
        <f>I160/SUBTOTAL(4,Table1[Number of loans])*J$4</f>
        <v>0</v>
      </c>
      <c r="K160" s="5">
        <f>SUMIFS('Total data'!E:E,'Total data'!B:B,Totalll!E:E)</f>
        <v>1651700</v>
      </c>
      <c r="L160" s="2">
        <f>K160/SUBTOTAL(4,Table1[Amount of loans])*L$4</f>
        <v>0</v>
      </c>
      <c r="M160" s="3">
        <f t="shared" si="8"/>
        <v>16.25</v>
      </c>
      <c r="N160" s="2">
        <f>M160/SUBTOTAL(4,Table1[Av. Number])*N$4</f>
        <v>1.0893854748603353</v>
      </c>
      <c r="O160" s="4">
        <f t="shared" si="9"/>
        <v>137641.66666666666</v>
      </c>
      <c r="P160" s="2">
        <f>O160/SUBTOTAL(4,Table1[Av. Amount])*P$4</f>
        <v>1.5226315951203022</v>
      </c>
      <c r="Q160" s="5">
        <f>SUMIFS('Total data'!F:F,'Total data'!B:B,Totalll!E:E,'Total data'!A:A,"Dekabr")</f>
        <v>1597151.96</v>
      </c>
      <c r="R160" s="2">
        <f>Q160/SUBTOTAL(4,Table1[Portfolio])*R$4</f>
        <v>0.78325450879873204</v>
      </c>
      <c r="S160" s="9">
        <f>SUMIFS('Total data'!G:G,'Total data'!A:A,"Dekabr",'Total data'!B:B,Totalll!E:E)-SUMIFS('Total data'!G:G,'Total data'!A:A,"Sabit",'Total data'!B:B,Totalll!E:E)</f>
        <v>-10</v>
      </c>
      <c r="T160" s="2">
        <f>(S160-SUBTOTAL(5,Table1[Customer increase]))/(SUBTOTAL(4,Table1[Customer increase])-SUBTOTAL(5,Table1[Customer increase]))*T$4</f>
        <v>8.5106382978723402E-2</v>
      </c>
      <c r="U160" s="4">
        <f>Table1[[#This Row],[Portfolio]]-SUMIFS('Total data'!H:H,'Total data'!A:A,"Sabit",'Total data'!B:B,Totalll!E:E)</f>
        <v>229325.69999999972</v>
      </c>
      <c r="V160" s="2">
        <f>(U160-SUBTOTAL(4,Table1[Portfel increase]))/(SUBTOTAL(4,Table1[Portfel increase])-SUBTOTAL(5,Table1[Portfel increase]))*V$4</f>
        <v>0</v>
      </c>
      <c r="W160" s="4">
        <f t="shared" si="10"/>
        <v>19110.474999999977</v>
      </c>
      <c r="X160" s="2">
        <f>(W160-SUBTOTAL(5,Table1[Av. Portfolio increase]))/(SUBTOTAL(4,Table1[Av. Portfolio increase])-SUBTOTAL(5,Table1[Av. Portfolio increase]))*X$4</f>
        <v>0.53992506454846245</v>
      </c>
      <c r="Y160" s="6">
        <f>SUMIFS('Total data'!I:I,'Total data'!B:B,Totalll!E:E)/SUMIFS('Total data'!F:F,'Total data'!B:B,Totalll!E:E)</f>
        <v>8.6887188405019057E-3</v>
      </c>
      <c r="Z160" s="2">
        <f>IFERROR(Y160/SUBTOTAL(4,Table1[PAR])*Z$4,0)</f>
        <v>-0.2249586917219632</v>
      </c>
      <c r="AA160" s="6">
        <f>IFERROR(SUMIFS('Data PKİD'!L:L,'Data PKİD'!B:B,Totalll!E:E)/Table1[[#This Row],[Portfolio]],0)</f>
        <v>8.500769081484269E-3</v>
      </c>
      <c r="AB160" s="2">
        <f>IFERROR(AA160/SUBTOTAL(4,Table1[PKID])*AB$4,0)</f>
        <v>-0.11624726389661921</v>
      </c>
      <c r="AC160" s="25">
        <f t="shared" si="11"/>
        <v>3.6790970706879729</v>
      </c>
    </row>
    <row r="161" spans="4:29" x14ac:dyDescent="0.25">
      <c r="D161" s="12" t="s">
        <v>252</v>
      </c>
      <c r="E161" s="12">
        <v>1778237</v>
      </c>
      <c r="F161" s="12" t="s">
        <v>189</v>
      </c>
      <c r="G161" s="12" t="s">
        <v>17</v>
      </c>
      <c r="H161" s="12" t="s">
        <v>48</v>
      </c>
      <c r="I161" s="1">
        <f>SUMIFS('Total data'!D:D,'Total data'!B:B,Totalll!E:E)</f>
        <v>89</v>
      </c>
      <c r="J161" s="2">
        <f>I161/SUBTOTAL(4,Table1[Number of loans])*J$4</f>
        <v>0</v>
      </c>
      <c r="K161" s="5">
        <f>SUMIFS('Total data'!E:E,'Total data'!B:B,Totalll!E:E)</f>
        <v>1759000</v>
      </c>
      <c r="L161" s="2">
        <f>K161/SUBTOTAL(4,Table1[Amount of loans])*L$4</f>
        <v>0</v>
      </c>
      <c r="M161" s="3">
        <f t="shared" si="8"/>
        <v>7.416666666666667</v>
      </c>
      <c r="N161" s="2">
        <f>M161/SUBTOTAL(4,Table1[Av. Number])*N$4</f>
        <v>0.49720670391061456</v>
      </c>
      <c r="O161" s="4">
        <f t="shared" si="9"/>
        <v>146583.33333333334</v>
      </c>
      <c r="P161" s="2">
        <f>O161/SUBTOTAL(4,Table1[Av. Amount])*P$4</f>
        <v>1.621546876440402</v>
      </c>
      <c r="Q161" s="5">
        <f>SUMIFS('Total data'!F:F,'Total data'!B:B,Totalll!E:E,'Total data'!A:A,"Dekabr")</f>
        <v>1436353.06</v>
      </c>
      <c r="R161" s="2">
        <f>Q161/SUBTOTAL(4,Table1[Portfolio])*R$4</f>
        <v>0.70439760188620737</v>
      </c>
      <c r="S161" s="9">
        <f>SUMIFS('Total data'!G:G,'Total data'!A:A,"Dekabr",'Total data'!B:B,Totalll!E:E)-SUMIFS('Total data'!G:G,'Total data'!A:A,"Sabit",'Total data'!B:B,Totalll!E:E)</f>
        <v>9</v>
      </c>
      <c r="T161" s="2">
        <f>(S161-SUBTOTAL(5,Table1[Customer increase]))/(SUBTOTAL(4,Table1[Customer increase])-SUBTOTAL(5,Table1[Customer increase]))*T$4</f>
        <v>0.18617021276595744</v>
      </c>
      <c r="U161" s="4">
        <f>Table1[[#This Row],[Portfolio]]-SUMIFS('Total data'!H:H,'Total data'!A:A,"Sabit",'Total data'!B:B,Totalll!E:E)</f>
        <v>327099.05999999982</v>
      </c>
      <c r="V161" s="2">
        <f>(U161-SUBTOTAL(4,Table1[Portfel increase]))/(SUBTOTAL(4,Table1[Portfel increase])-SUBTOTAL(5,Table1[Portfel increase]))*V$4</f>
        <v>0</v>
      </c>
      <c r="W161" s="4">
        <f t="shared" si="10"/>
        <v>27258.254999999986</v>
      </c>
      <c r="X161" s="2">
        <f>(W161-SUBTOTAL(5,Table1[Av. Portfolio increase]))/(SUBTOTAL(4,Table1[Av. Portfolio increase])-SUBTOTAL(5,Table1[Av. Portfolio increase]))*X$4</f>
        <v>0.70251784598303746</v>
      </c>
      <c r="Y161" s="6">
        <f>SUMIFS('Total data'!I:I,'Total data'!B:B,Totalll!E:E)/SUMIFS('Total data'!F:F,'Total data'!B:B,Totalll!E:E)</f>
        <v>6.2796419712491303E-4</v>
      </c>
      <c r="Z161" s="2">
        <f>IFERROR(Y161/SUBTOTAL(4,Table1[PAR])*Z$4,0)</f>
        <v>-1.6258553974027909E-2</v>
      </c>
      <c r="AA161" s="6">
        <f>IFERROR(SUMIFS('Data PKİD'!L:L,'Data PKİD'!B:B,Totalll!E:E)/Table1[[#This Row],[Portfolio]],0)</f>
        <v>1.8485218390525795E-3</v>
      </c>
      <c r="AB161" s="2">
        <f>IFERROR(AA161/SUBTOTAL(4,Table1[PKID])*AB$4,0)</f>
        <v>-2.5278372342927961E-2</v>
      </c>
      <c r="AC161" s="25">
        <f t="shared" si="11"/>
        <v>3.6703023146692626</v>
      </c>
    </row>
    <row r="162" spans="4:29" x14ac:dyDescent="0.25">
      <c r="D162" s="12" t="s">
        <v>252</v>
      </c>
      <c r="E162" s="12">
        <v>1611169</v>
      </c>
      <c r="F162" s="12" t="s">
        <v>450</v>
      </c>
      <c r="G162" s="12" t="s">
        <v>18</v>
      </c>
      <c r="H162" s="12" t="s">
        <v>43</v>
      </c>
      <c r="I162" s="1">
        <f>SUMIFS('Total data'!D:D,'Total data'!B:B,Totalll!E:E)</f>
        <v>72</v>
      </c>
      <c r="J162" s="2">
        <f>I162/SUBTOTAL(4,Table1[Number of loans])*J$4</f>
        <v>0</v>
      </c>
      <c r="K162" s="5">
        <f>SUMIFS('Total data'!E:E,'Total data'!B:B,Totalll!E:E)</f>
        <v>936200</v>
      </c>
      <c r="L162" s="2">
        <f>K162/SUBTOTAL(4,Table1[Amount of loans])*L$4</f>
        <v>0</v>
      </c>
      <c r="M162" s="3">
        <f t="shared" si="8"/>
        <v>6</v>
      </c>
      <c r="N162" s="2">
        <f>M162/SUBTOTAL(4,Table1[Av. Number])*N$4</f>
        <v>0.4022346368715084</v>
      </c>
      <c r="O162" s="4">
        <f t="shared" si="9"/>
        <v>78016.666666666672</v>
      </c>
      <c r="P162" s="2">
        <f>O162/SUBTOTAL(4,Table1[Av. Amount])*P$4</f>
        <v>0.8630427434471315</v>
      </c>
      <c r="Q162" s="5">
        <f>SUMIFS('Total data'!F:F,'Total data'!B:B,Totalll!E:E,'Total data'!A:A,"Dekabr")</f>
        <v>798368.16</v>
      </c>
      <c r="R162" s="2">
        <f>Q162/SUBTOTAL(4,Table1[Portfolio])*R$4</f>
        <v>0.3915253380156436</v>
      </c>
      <c r="S162" s="9">
        <f>SUMIFS('Total data'!G:G,'Total data'!A:A,"Dekabr",'Total data'!B:B,Totalll!E:E)-SUMIFS('Total data'!G:G,'Total data'!A:A,"Sabit",'Total data'!B:B,Totalll!E:E)</f>
        <v>69</v>
      </c>
      <c r="T162" s="2">
        <f>(S162-SUBTOTAL(5,Table1[Customer increase]))/(SUBTOTAL(4,Table1[Customer increase])-SUBTOTAL(5,Table1[Customer increase]))*T$4</f>
        <v>0.50531914893617025</v>
      </c>
      <c r="U162" s="4">
        <f>Table1[[#This Row],[Portfolio]]-SUMIFS('Total data'!H:H,'Total data'!A:A,"Sabit",'Total data'!B:B,Totalll!E:E)</f>
        <v>798368.16</v>
      </c>
      <c r="V162" s="2">
        <f>(U162-SUBTOTAL(4,Table1[Portfel increase]))/(SUBTOTAL(4,Table1[Portfel increase])-SUBTOTAL(5,Table1[Portfel increase]))*V$4</f>
        <v>0</v>
      </c>
      <c r="W162" s="4">
        <f t="shared" si="10"/>
        <v>66530.680000000008</v>
      </c>
      <c r="X162" s="2">
        <f>(W162-SUBTOTAL(5,Table1[Av. Portfolio increase]))/(SUBTOTAL(4,Table1[Av. Portfolio increase])-SUBTOTAL(5,Table1[Av. Portfolio increase]))*X$4</f>
        <v>1.4862175549136571</v>
      </c>
      <c r="Y162" s="6">
        <f>SUMIFS('Total data'!I:I,'Total data'!B:B,Totalll!E:E)/SUMIFS('Total data'!F:F,'Total data'!B:B,Totalll!E:E)</f>
        <v>0</v>
      </c>
      <c r="Z162" s="2">
        <f>IFERROR(Y162/SUBTOTAL(4,Table1[PAR])*Z$4,0)</f>
        <v>0</v>
      </c>
      <c r="AA162" s="6">
        <f>IFERROR(SUMIFS('Data PKİD'!L:L,'Data PKİD'!B:B,Totalll!E:E)/Table1[[#This Row],[Portfolio]],0)</f>
        <v>0</v>
      </c>
      <c r="AB162" s="2">
        <f>IFERROR(AA162/SUBTOTAL(4,Table1[PKID])*AB$4,0)</f>
        <v>0</v>
      </c>
      <c r="AC162" s="25">
        <f t="shared" si="11"/>
        <v>3.6483394221841108</v>
      </c>
    </row>
    <row r="163" spans="4:29" x14ac:dyDescent="0.25">
      <c r="D163" s="12" t="s">
        <v>236</v>
      </c>
      <c r="E163" s="12">
        <v>1773766</v>
      </c>
      <c r="F163" s="12" t="s">
        <v>66</v>
      </c>
      <c r="G163" s="12" t="s">
        <v>22</v>
      </c>
      <c r="H163" s="12" t="s">
        <v>44</v>
      </c>
      <c r="I163" s="1">
        <f>SUMIFS('Total data'!D:D,'Total data'!B:B,Totalll!E:E)</f>
        <v>183</v>
      </c>
      <c r="J163" s="2">
        <f>I163/SUBTOTAL(4,Table1[Number of loans])*J$4</f>
        <v>0</v>
      </c>
      <c r="K163" s="5">
        <f>SUMIFS('Total data'!E:E,'Total data'!B:B,Totalll!E:E)</f>
        <v>1097600</v>
      </c>
      <c r="L163" s="2">
        <f>K163/SUBTOTAL(4,Table1[Amount of loans])*L$4</f>
        <v>0</v>
      </c>
      <c r="M163" s="3">
        <f t="shared" si="8"/>
        <v>15.25</v>
      </c>
      <c r="N163" s="2">
        <f>M163/SUBTOTAL(4,Table1[Av. Number])*N$4</f>
        <v>1.0223463687150838</v>
      </c>
      <c r="O163" s="4">
        <f t="shared" si="9"/>
        <v>91466.666666666672</v>
      </c>
      <c r="P163" s="2">
        <f>O163/SUBTOTAL(4,Table1[Av. Amount])*P$4</f>
        <v>1.01183050118305</v>
      </c>
      <c r="Q163" s="5">
        <f>SUMIFS('Total data'!F:F,'Total data'!B:B,Totalll!E:E,'Total data'!A:A,"Dekabr")</f>
        <v>1005917.37</v>
      </c>
      <c r="R163" s="2">
        <f>Q163/SUBTOTAL(4,Table1[Portfolio])*R$4</f>
        <v>0.49330892442536434</v>
      </c>
      <c r="S163" s="9">
        <f>SUMIFS('Total data'!G:G,'Total data'!A:A,"Dekabr",'Total data'!B:B,Totalll!E:E)-SUMIFS('Total data'!G:G,'Total data'!A:A,"Sabit",'Total data'!B:B,Totalll!E:E)</f>
        <v>26</v>
      </c>
      <c r="T163" s="2">
        <f>(S163-SUBTOTAL(5,Table1[Customer increase]))/(SUBTOTAL(4,Table1[Customer increase])-SUBTOTAL(5,Table1[Customer increase]))*T$4</f>
        <v>0.27659574468085107</v>
      </c>
      <c r="U163" s="4">
        <f>Table1[[#This Row],[Portfolio]]-SUMIFS('Total data'!H:H,'Total data'!A:A,"Sabit",'Total data'!B:B,Totalll!E:E)</f>
        <v>454516.25000000012</v>
      </c>
      <c r="V163" s="2">
        <f>(U163-SUBTOTAL(4,Table1[Portfel increase]))/(SUBTOTAL(4,Table1[Portfel increase])-SUBTOTAL(5,Table1[Portfel increase]))*V$4</f>
        <v>0</v>
      </c>
      <c r="W163" s="4">
        <f t="shared" si="10"/>
        <v>37876.354166666679</v>
      </c>
      <c r="X163" s="2">
        <f>(W163-SUBTOTAL(5,Table1[Av. Portfolio increase]))/(SUBTOTAL(4,Table1[Av. Portfolio increase])-SUBTOTAL(5,Table1[Av. Portfolio increase]))*X$4</f>
        <v>0.91440700806847364</v>
      </c>
      <c r="Y163" s="6">
        <f>SUMIFS('Total data'!I:I,'Total data'!B:B,Totalll!E:E)/SUMIFS('Total data'!F:F,'Total data'!B:B,Totalll!E:E)</f>
        <v>1.7050671886490543E-3</v>
      </c>
      <c r="Z163" s="2">
        <f>IFERROR(Y163/SUBTOTAL(4,Table1[PAR])*Z$4,0)</f>
        <v>-4.414571251500872E-2</v>
      </c>
      <c r="AA163" s="6">
        <f>IFERROR(SUMIFS('Data PKİD'!L:L,'Data PKİD'!B:B,Totalll!E:E)/Table1[[#This Row],[Portfolio]],0)</f>
        <v>2.9823523178648362E-3</v>
      </c>
      <c r="AB163" s="2">
        <f>IFERROR(AA163/SUBTOTAL(4,Table1[PKID])*AB$4,0)</f>
        <v>-4.0783403666694362E-2</v>
      </c>
      <c r="AC163" s="25">
        <f t="shared" si="11"/>
        <v>3.6335594308911197</v>
      </c>
    </row>
    <row r="164" spans="4:29" x14ac:dyDescent="0.25">
      <c r="D164" s="12" t="s">
        <v>236</v>
      </c>
      <c r="E164" s="12">
        <v>1688258</v>
      </c>
      <c r="F164" s="12" t="s">
        <v>156</v>
      </c>
      <c r="G164" s="12" t="s">
        <v>12</v>
      </c>
      <c r="H164" s="12" t="s">
        <v>48</v>
      </c>
      <c r="I164" s="1">
        <f>SUMIFS('Total data'!D:D,'Total data'!B:B,Totalll!E:E)</f>
        <v>172</v>
      </c>
      <c r="J164" s="2">
        <f>I164/SUBTOTAL(4,Table1[Number of loans])*J$4</f>
        <v>0</v>
      </c>
      <c r="K164" s="5">
        <f>SUMIFS('Total data'!E:E,'Total data'!B:B,Totalll!E:E)</f>
        <v>1571400</v>
      </c>
      <c r="L164" s="2">
        <f>K164/SUBTOTAL(4,Table1[Amount of loans])*L$4</f>
        <v>0</v>
      </c>
      <c r="M164" s="3">
        <f t="shared" si="8"/>
        <v>14.333333333333334</v>
      </c>
      <c r="N164" s="2">
        <f>M164/SUBTOTAL(4,Table1[Av. Number])*N$4</f>
        <v>0.96089385474860345</v>
      </c>
      <c r="O164" s="4">
        <f t="shared" si="9"/>
        <v>130950</v>
      </c>
      <c r="P164" s="2">
        <f>O164/SUBTOTAL(4,Table1[Av. Amount])*P$4</f>
        <v>1.4486064591463601</v>
      </c>
      <c r="Q164" s="5">
        <f>SUMIFS('Total data'!F:F,'Total data'!B:B,Totalll!E:E,'Total data'!A:A,"Dekabr")</f>
        <v>1562766.03</v>
      </c>
      <c r="R164" s="2">
        <f>Q164/SUBTOTAL(4,Table1[Portfolio])*R$4</f>
        <v>0.76639140786265236</v>
      </c>
      <c r="S164" s="9">
        <f>SUMIFS('Total data'!G:G,'Total data'!A:A,"Dekabr",'Total data'!B:B,Totalll!E:E)-SUMIFS('Total data'!G:G,'Total data'!A:A,"Sabit",'Total data'!B:B,Totalll!E:E)</f>
        <v>-17</v>
      </c>
      <c r="T164" s="2">
        <f>(S164-SUBTOTAL(5,Table1[Customer increase]))/(SUBTOTAL(4,Table1[Customer increase])-SUBTOTAL(5,Table1[Customer increase]))*T$4</f>
        <v>4.7872340425531915E-2</v>
      </c>
      <c r="U164" s="4">
        <f>Table1[[#This Row],[Portfolio]]-SUMIFS('Total data'!H:H,'Total data'!A:A,"Sabit",'Total data'!B:B,Totalll!E:E)</f>
        <v>198915.14000000013</v>
      </c>
      <c r="V164" s="2">
        <f>(U164-SUBTOTAL(4,Table1[Portfel increase]))/(SUBTOTAL(4,Table1[Portfel increase])-SUBTOTAL(5,Table1[Portfel increase]))*V$4</f>
        <v>0</v>
      </c>
      <c r="W164" s="4">
        <f t="shared" si="10"/>
        <v>16576.261666666676</v>
      </c>
      <c r="X164" s="2">
        <f>(W164-SUBTOTAL(5,Table1[Av. Portfolio increase]))/(SUBTOTAL(4,Table1[Av. Portfolio increase])-SUBTOTAL(5,Table1[Av. Portfolio increase]))*X$4</f>
        <v>0.48935364575521501</v>
      </c>
      <c r="Y164" s="6">
        <f>SUMIFS('Total data'!I:I,'Total data'!B:B,Totalll!E:E)/SUMIFS('Total data'!F:F,'Total data'!B:B,Totalll!E:E)</f>
        <v>1.4391222129024916E-5</v>
      </c>
      <c r="Z164" s="2">
        <f>IFERROR(Y164/SUBTOTAL(4,Table1[PAR])*Z$4,0)</f>
        <v>-3.7260159545438807E-4</v>
      </c>
      <c r="AA164" s="6">
        <f>IFERROR(SUMIFS('Data PKİD'!L:L,'Data PKİD'!B:B,Totalll!E:E)/Table1[[#This Row],[Portfolio]],0)</f>
        <v>6.1385516551060431E-3</v>
      </c>
      <c r="AB164" s="2">
        <f>IFERROR(AA164/SUBTOTAL(4,Table1[PKID])*AB$4,0)</f>
        <v>-8.3944149917967795E-2</v>
      </c>
      <c r="AC164" s="25">
        <f t="shared" si="11"/>
        <v>3.6288009564249415</v>
      </c>
    </row>
    <row r="165" spans="4:29" x14ac:dyDescent="0.25">
      <c r="D165" s="12" t="s">
        <v>236</v>
      </c>
      <c r="E165" s="12">
        <v>1362629</v>
      </c>
      <c r="F165" s="12" t="s">
        <v>353</v>
      </c>
      <c r="G165" s="12" t="s">
        <v>466</v>
      </c>
      <c r="H165" s="12" t="s">
        <v>44</v>
      </c>
      <c r="I165" s="1">
        <f>SUMIFS('Total data'!D:D,'Total data'!B:B,Totalll!E:E)</f>
        <v>123</v>
      </c>
      <c r="J165" s="2">
        <f>I165/SUBTOTAL(4,Table1[Number of loans])*J$4</f>
        <v>0</v>
      </c>
      <c r="K165" s="5">
        <f>SUMIFS('Total data'!E:E,'Total data'!B:B,Totalll!E:E)</f>
        <v>888600</v>
      </c>
      <c r="L165" s="2">
        <f>K165/SUBTOTAL(4,Table1[Amount of loans])*L$4</f>
        <v>0</v>
      </c>
      <c r="M165" s="3">
        <f t="shared" si="8"/>
        <v>10.25</v>
      </c>
      <c r="N165" s="2">
        <f>M165/SUBTOTAL(4,Table1[Av. Number])*N$4</f>
        <v>0.68715083798882681</v>
      </c>
      <c r="O165" s="4">
        <f t="shared" si="9"/>
        <v>74050</v>
      </c>
      <c r="P165" s="2">
        <f>O165/SUBTOTAL(4,Table1[Av. Amount])*P$4</f>
        <v>0.81916233905909097</v>
      </c>
      <c r="Q165" s="5">
        <f>SUMIFS('Total data'!F:F,'Total data'!B:B,Totalll!E:E,'Total data'!A:A,"Dekabr")</f>
        <v>736436.41</v>
      </c>
      <c r="R165" s="2">
        <f>Q165/SUBTOTAL(4,Table1[Portfolio])*R$4</f>
        <v>0.36115357400059273</v>
      </c>
      <c r="S165" s="9">
        <f>SUMIFS('Total data'!G:G,'Total data'!A:A,"Dekabr",'Total data'!B:B,Totalll!E:E)-SUMIFS('Total data'!G:G,'Total data'!A:A,"Sabit",'Total data'!B:B,Totalll!E:E)</f>
        <v>98</v>
      </c>
      <c r="T165" s="2">
        <f>(S165-SUBTOTAL(5,Table1[Customer increase]))/(SUBTOTAL(4,Table1[Customer increase])-SUBTOTAL(5,Table1[Customer increase]))*T$4</f>
        <v>0.65957446808510634</v>
      </c>
      <c r="U165" s="4">
        <f>Table1[[#This Row],[Portfolio]]-SUMIFS('Total data'!H:H,'Total data'!A:A,"Sabit",'Total data'!B:B,Totalll!E:E)</f>
        <v>563841.22</v>
      </c>
      <c r="V165" s="2">
        <f>(U165-SUBTOTAL(4,Table1[Portfel increase]))/(SUBTOTAL(4,Table1[Portfel increase])-SUBTOTAL(5,Table1[Portfel increase]))*V$4</f>
        <v>0</v>
      </c>
      <c r="W165" s="4">
        <f t="shared" si="10"/>
        <v>46986.768333333333</v>
      </c>
      <c r="X165" s="2">
        <f>(W165-SUBTOTAL(5,Table1[Av. Portfolio increase]))/(SUBTOTAL(4,Table1[Av. Portfolio increase])-SUBTOTAL(5,Table1[Av. Portfolio increase]))*X$4</f>
        <v>1.0962096069824456</v>
      </c>
      <c r="Y165" s="6">
        <f>SUMIFS('Total data'!I:I,'Total data'!B:B,Totalll!E:E)/SUMIFS('Total data'!F:F,'Total data'!B:B,Totalll!E:E)</f>
        <v>0</v>
      </c>
      <c r="Z165" s="2">
        <f>IFERROR(Y165/SUBTOTAL(4,Table1[PAR])*Z$4,0)</f>
        <v>0</v>
      </c>
      <c r="AA165" s="6">
        <f>IFERROR(SUMIFS('Data PKİD'!L:L,'Data PKİD'!B:B,Totalll!E:E)/Table1[[#This Row],[Portfolio]],0)</f>
        <v>0</v>
      </c>
      <c r="AB165" s="2">
        <f>IFERROR(AA165/SUBTOTAL(4,Table1[PKID])*AB$4,0)</f>
        <v>0</v>
      </c>
      <c r="AC165" s="25">
        <f t="shared" si="11"/>
        <v>3.6232508261160623</v>
      </c>
    </row>
    <row r="166" spans="4:29" x14ac:dyDescent="0.25">
      <c r="D166" s="12" t="s">
        <v>506</v>
      </c>
      <c r="E166" s="12">
        <v>1402434</v>
      </c>
      <c r="F166" s="12" t="s">
        <v>299</v>
      </c>
      <c r="G166" s="12" t="s">
        <v>358</v>
      </c>
      <c r="H166" s="12" t="s">
        <v>44</v>
      </c>
      <c r="I166" s="1">
        <f>SUMIFS('Total data'!D:D,'Total data'!B:B,Totalll!E:E)</f>
        <v>118</v>
      </c>
      <c r="J166" s="2">
        <f>I166/SUBTOTAL(4,Table1[Number of loans])*J$4</f>
        <v>0</v>
      </c>
      <c r="K166" s="5">
        <f>SUMIFS('Total data'!E:E,'Total data'!B:B,Totalll!E:E)</f>
        <v>1154550</v>
      </c>
      <c r="L166" s="2">
        <f>K166/SUBTOTAL(4,Table1[Amount of loans])*L$4</f>
        <v>0</v>
      </c>
      <c r="M166" s="3">
        <f t="shared" si="8"/>
        <v>9.8333333333333339</v>
      </c>
      <c r="N166" s="2">
        <f>M166/SUBTOTAL(4,Table1[Av. Number])*N$4</f>
        <v>0.65921787709497215</v>
      </c>
      <c r="O166" s="4">
        <f t="shared" si="9"/>
        <v>96212.5</v>
      </c>
      <c r="P166" s="2">
        <f>O166/SUBTOTAL(4,Table1[Av. Amount])*P$4</f>
        <v>1.0643302707187412</v>
      </c>
      <c r="Q166" s="5">
        <f>SUMIFS('Total data'!F:F,'Total data'!B:B,Totalll!E:E,'Total data'!A:A,"Dekabr")</f>
        <v>1121245.6299999999</v>
      </c>
      <c r="R166" s="2">
        <f>Q166/SUBTOTAL(4,Table1[Portfolio])*R$4</f>
        <v>0.549866710972433</v>
      </c>
      <c r="S166" s="9">
        <f>SUMIFS('Total data'!G:G,'Total data'!A:A,"Dekabr",'Total data'!B:B,Totalll!E:E)-SUMIFS('Total data'!G:G,'Total data'!A:A,"Sabit",'Total data'!B:B,Totalll!E:E)</f>
        <v>61</v>
      </c>
      <c r="T166" s="2">
        <f>(S166-SUBTOTAL(5,Table1[Customer increase]))/(SUBTOTAL(4,Table1[Customer increase])-SUBTOTAL(5,Table1[Customer increase]))*T$4</f>
        <v>0.46276595744680848</v>
      </c>
      <c r="U166" s="4">
        <f>Table1[[#This Row],[Portfolio]]-SUMIFS('Total data'!H:H,'Total data'!A:A,"Sabit",'Total data'!B:B,Totalll!E:E)</f>
        <v>420160.5199999999</v>
      </c>
      <c r="V166" s="2">
        <f>(U166-SUBTOTAL(4,Table1[Portfel increase]))/(SUBTOTAL(4,Table1[Portfel increase])-SUBTOTAL(5,Table1[Portfel increase]))*V$4</f>
        <v>0</v>
      </c>
      <c r="W166" s="4">
        <f t="shared" si="10"/>
        <v>35013.376666666656</v>
      </c>
      <c r="X166" s="2">
        <f>(W166-SUBTOTAL(5,Table1[Av. Portfolio increase]))/(SUBTOTAL(4,Table1[Av. Portfolio increase])-SUBTOTAL(5,Table1[Av. Portfolio increase]))*X$4</f>
        <v>0.85727494572638674</v>
      </c>
      <c r="Y166" s="6">
        <f>SUMIFS('Total data'!I:I,'Total data'!B:B,Totalll!E:E)/SUMIFS('Total data'!F:F,'Total data'!B:B,Totalll!E:E)</f>
        <v>0</v>
      </c>
      <c r="Z166" s="2">
        <f>IFERROR(Y166/SUBTOTAL(4,Table1[PAR])*Z$4,0)</f>
        <v>0</v>
      </c>
      <c r="AA166" s="6">
        <f>IFERROR(SUMIFS('Data PKİD'!L:L,'Data PKİD'!B:B,Totalll!E:E)/Table1[[#This Row],[Portfolio]],0)</f>
        <v>0</v>
      </c>
      <c r="AB166" s="2">
        <f>IFERROR(AA166/SUBTOTAL(4,Table1[PKID])*AB$4,0)</f>
        <v>0</v>
      </c>
      <c r="AC166" s="25">
        <f t="shared" si="11"/>
        <v>3.5934557619593419</v>
      </c>
    </row>
    <row r="167" spans="4:29" x14ac:dyDescent="0.25">
      <c r="D167" s="12" t="s">
        <v>236</v>
      </c>
      <c r="E167" s="12">
        <v>1479389</v>
      </c>
      <c r="F167" s="12" t="s">
        <v>109</v>
      </c>
      <c r="G167" s="12" t="s">
        <v>23</v>
      </c>
      <c r="H167" s="12" t="s">
        <v>48</v>
      </c>
      <c r="I167" s="1">
        <f>SUMIFS('Total data'!D:D,'Total data'!B:B,Totalll!E:E)</f>
        <v>159</v>
      </c>
      <c r="J167" s="2">
        <f>I167/SUBTOTAL(4,Table1[Number of loans])*J$4</f>
        <v>0</v>
      </c>
      <c r="K167" s="5">
        <f>SUMIFS('Total data'!E:E,'Total data'!B:B,Totalll!E:E)</f>
        <v>1699850</v>
      </c>
      <c r="L167" s="2">
        <f>K167/SUBTOTAL(4,Table1[Amount of loans])*L$4</f>
        <v>0</v>
      </c>
      <c r="M167" s="3">
        <f t="shared" si="8"/>
        <v>13.25</v>
      </c>
      <c r="N167" s="2">
        <f>M167/SUBTOTAL(4,Table1[Av. Number])*N$4</f>
        <v>0.88826815642458101</v>
      </c>
      <c r="O167" s="4">
        <f t="shared" si="9"/>
        <v>141654.16666666666</v>
      </c>
      <c r="P167" s="2">
        <f>O167/SUBTOTAL(4,Table1[Av. Amount])*P$4</f>
        <v>1.5670190209876163</v>
      </c>
      <c r="Q167" s="5">
        <f>SUMIFS('Total data'!F:F,'Total data'!B:B,Totalll!E:E,'Total data'!A:A,"Dekabr")</f>
        <v>1534418.21</v>
      </c>
      <c r="R167" s="2">
        <f>Q167/SUBTOTAL(4,Table1[Portfolio])*R$4</f>
        <v>0.75248943836588955</v>
      </c>
      <c r="S167" s="9">
        <f>SUMIFS('Total data'!G:G,'Total data'!A:A,"Dekabr",'Total data'!B:B,Totalll!E:E)-SUMIFS('Total data'!G:G,'Total data'!A:A,"Sabit",'Total data'!B:B,Totalll!E:E)</f>
        <v>1</v>
      </c>
      <c r="T167" s="2">
        <f>(S167-SUBTOTAL(5,Table1[Customer increase]))/(SUBTOTAL(4,Table1[Customer increase])-SUBTOTAL(5,Table1[Customer increase]))*T$4</f>
        <v>0.14361702127659576</v>
      </c>
      <c r="U167" s="4">
        <f>Table1[[#This Row],[Portfolio]]-SUMIFS('Total data'!H:H,'Total data'!A:A,"Sabit",'Total data'!B:B,Totalll!E:E)</f>
        <v>201447.5699999996</v>
      </c>
      <c r="V167" s="2">
        <f>(U167-SUBTOTAL(4,Table1[Portfel increase]))/(SUBTOTAL(4,Table1[Portfel increase])-SUBTOTAL(5,Table1[Portfel increase]))*V$4</f>
        <v>0</v>
      </c>
      <c r="W167" s="4">
        <f t="shared" si="10"/>
        <v>16787.297499999968</v>
      </c>
      <c r="X167" s="2">
        <f>(W167-SUBTOTAL(5,Table1[Av. Portfolio increase]))/(SUBTOTAL(4,Table1[Av. Portfolio increase])-SUBTOTAL(5,Table1[Av. Portfolio increase]))*X$4</f>
        <v>0.49356496505004421</v>
      </c>
      <c r="Y167" s="6">
        <f>SUMIFS('Total data'!I:I,'Total data'!B:B,Totalll!E:E)/SUMIFS('Total data'!F:F,'Total data'!B:B,Totalll!E:E)</f>
        <v>5.4728638147561581E-3</v>
      </c>
      <c r="Z167" s="2">
        <f>IFERROR(Y167/SUBTOTAL(4,Table1[PAR])*Z$4,0)</f>
        <v>-0.14169733263792655</v>
      </c>
      <c r="AA167" s="6">
        <f>IFERROR(SUMIFS('Data PKİD'!L:L,'Data PKİD'!B:B,Totalll!E:E)/Table1[[#This Row],[Portfolio]],0)</f>
        <v>8.7634517841130161E-3</v>
      </c>
      <c r="AB167" s="2">
        <f>IFERROR(AA167/SUBTOTAL(4,Table1[PKID])*AB$4,0)</f>
        <v>-0.11983942657753154</v>
      </c>
      <c r="AC167" s="25">
        <f t="shared" si="11"/>
        <v>3.5834218428892686</v>
      </c>
    </row>
    <row r="168" spans="4:29" x14ac:dyDescent="0.25">
      <c r="D168" s="12" t="s">
        <v>236</v>
      </c>
      <c r="E168" s="12">
        <v>1689328</v>
      </c>
      <c r="F168" s="12" t="s">
        <v>59</v>
      </c>
      <c r="G168" s="12" t="s">
        <v>21</v>
      </c>
      <c r="H168" s="12" t="s">
        <v>43</v>
      </c>
      <c r="I168" s="1">
        <f>SUMIFS('Total data'!D:D,'Total data'!B:B,Totalll!E:E)</f>
        <v>157</v>
      </c>
      <c r="J168" s="2">
        <f>I168/SUBTOTAL(4,Table1[Number of loans])*J$4</f>
        <v>0</v>
      </c>
      <c r="K168" s="5">
        <f>SUMIFS('Total data'!E:E,'Total data'!B:B,Totalll!E:E)</f>
        <v>1271600</v>
      </c>
      <c r="L168" s="2">
        <f>K168/SUBTOTAL(4,Table1[Amount of loans])*L$4</f>
        <v>0</v>
      </c>
      <c r="M168" s="3">
        <f t="shared" si="8"/>
        <v>13.083333333333334</v>
      </c>
      <c r="N168" s="2">
        <f>M168/SUBTOTAL(4,Table1[Av. Number])*N$4</f>
        <v>0.87709497206703924</v>
      </c>
      <c r="O168" s="4">
        <f t="shared" si="9"/>
        <v>105966.66666666667</v>
      </c>
      <c r="P168" s="2">
        <f>O168/SUBTOTAL(4,Table1[Av. Amount])*P$4</f>
        <v>1.1722336600805088</v>
      </c>
      <c r="Q168" s="5">
        <f>SUMIFS('Total data'!F:F,'Total data'!B:B,Totalll!E:E,'Total data'!A:A,"Dekabr")</f>
        <v>1304144.53</v>
      </c>
      <c r="R168" s="2">
        <f>Q168/SUBTOTAL(4,Table1[Portfolio])*R$4</f>
        <v>0.63956161268944212</v>
      </c>
      <c r="S168" s="9">
        <f>SUMIFS('Total data'!G:G,'Total data'!A:A,"Dekabr",'Total data'!B:B,Totalll!E:E)-SUMIFS('Total data'!G:G,'Total data'!A:A,"Sabit",'Total data'!B:B,Totalll!E:E)</f>
        <v>12</v>
      </c>
      <c r="T168" s="2">
        <f>(S168-SUBTOTAL(5,Table1[Customer increase]))/(SUBTOTAL(4,Table1[Customer increase])-SUBTOTAL(5,Table1[Customer increase]))*T$4</f>
        <v>0.20212765957446807</v>
      </c>
      <c r="U168" s="4">
        <f>Table1[[#This Row],[Portfolio]]-SUMIFS('Total data'!H:H,'Total data'!A:A,"Sabit",'Total data'!B:B,Totalll!E:E)</f>
        <v>321825.02000000014</v>
      </c>
      <c r="V168" s="2">
        <f>(U168-SUBTOTAL(4,Table1[Portfel increase]))/(SUBTOTAL(4,Table1[Portfel increase])-SUBTOTAL(5,Table1[Portfel increase]))*V$4</f>
        <v>0</v>
      </c>
      <c r="W168" s="4">
        <f t="shared" si="10"/>
        <v>26818.751666666678</v>
      </c>
      <c r="X168" s="2">
        <f>(W168-SUBTOTAL(5,Table1[Av. Portfolio increase]))/(SUBTOTAL(4,Table1[Av. Portfolio increase])-SUBTOTAL(5,Table1[Av. Portfolio increase]))*X$4</f>
        <v>0.69374735028771539</v>
      </c>
      <c r="Y168" s="6">
        <f>SUMIFS('Total data'!I:I,'Total data'!B:B,Totalll!E:E)/SUMIFS('Total data'!F:F,'Total data'!B:B,Totalll!E:E)</f>
        <v>6.00688223710012E-5</v>
      </c>
      <c r="Z168" s="2">
        <f>IFERROR(Y168/SUBTOTAL(4,Table1[PAR])*Z$4,0)</f>
        <v>-1.5552354658858825E-3</v>
      </c>
      <c r="AA168" s="6">
        <f>IFERROR(SUMIFS('Data PKİD'!L:L,'Data PKİD'!B:B,Totalll!E:E)/Table1[[#This Row],[Portfolio]],0)</f>
        <v>0</v>
      </c>
      <c r="AB168" s="2">
        <f>IFERROR(AA168/SUBTOTAL(4,Table1[PKID])*AB$4,0)</f>
        <v>0</v>
      </c>
      <c r="AC168" s="25">
        <f t="shared" si="11"/>
        <v>3.5832100192332876</v>
      </c>
    </row>
    <row r="169" spans="4:29" x14ac:dyDescent="0.25">
      <c r="D169" s="12" t="s">
        <v>236</v>
      </c>
      <c r="E169" s="12">
        <v>1581651</v>
      </c>
      <c r="F169" s="12" t="s">
        <v>213</v>
      </c>
      <c r="G169" s="12" t="s">
        <v>352</v>
      </c>
      <c r="H169" s="12" t="s">
        <v>44</v>
      </c>
      <c r="I169" s="1">
        <f>SUMIFS('Total data'!D:D,'Total data'!B:B,Totalll!E:E)</f>
        <v>148</v>
      </c>
      <c r="J169" s="2">
        <f>I169/SUBTOTAL(4,Table1[Number of loans])*J$4</f>
        <v>0</v>
      </c>
      <c r="K169" s="5">
        <f>SUMIFS('Total data'!E:E,'Total data'!B:B,Totalll!E:E)</f>
        <v>1222900</v>
      </c>
      <c r="L169" s="2">
        <f>K169/SUBTOTAL(4,Table1[Amount of loans])*L$4</f>
        <v>0</v>
      </c>
      <c r="M169" s="3">
        <f t="shared" si="8"/>
        <v>12.333333333333334</v>
      </c>
      <c r="N169" s="2">
        <f>M169/SUBTOTAL(4,Table1[Av. Number])*N$4</f>
        <v>0.82681564245810069</v>
      </c>
      <c r="O169" s="4">
        <f t="shared" si="9"/>
        <v>101908.33333333333</v>
      </c>
      <c r="P169" s="2">
        <f>O169/SUBTOTAL(4,Table1[Av. Amount])*P$4</f>
        <v>1.1273392127339212</v>
      </c>
      <c r="Q169" s="5">
        <f>SUMIFS('Total data'!F:F,'Total data'!B:B,Totalll!E:E,'Total data'!A:A,"Dekabr")</f>
        <v>1000164.8</v>
      </c>
      <c r="R169" s="2">
        <f>Q169/SUBTOTAL(4,Table1[Portfolio])*R$4</f>
        <v>0.49048782380217737</v>
      </c>
      <c r="S169" s="9">
        <f>SUMIFS('Total data'!G:G,'Total data'!A:A,"Dekabr",'Total data'!B:B,Totalll!E:E)-SUMIFS('Total data'!G:G,'Total data'!A:A,"Sabit",'Total data'!B:B,Totalll!E:E)</f>
        <v>36</v>
      </c>
      <c r="T169" s="2">
        <f>(S169-SUBTOTAL(5,Table1[Customer increase]))/(SUBTOTAL(4,Table1[Customer increase])-SUBTOTAL(5,Table1[Customer increase]))*T$4</f>
        <v>0.32978723404255317</v>
      </c>
      <c r="U169" s="4">
        <f>Table1[[#This Row],[Portfolio]]-SUMIFS('Total data'!H:H,'Total data'!A:A,"Sabit",'Total data'!B:B,Totalll!E:E)</f>
        <v>389767.35999999987</v>
      </c>
      <c r="V169" s="2">
        <f>(U169-SUBTOTAL(4,Table1[Portfel increase]))/(SUBTOTAL(4,Table1[Portfel increase])-SUBTOTAL(5,Table1[Portfel increase]))*V$4</f>
        <v>0</v>
      </c>
      <c r="W169" s="4">
        <f t="shared" si="10"/>
        <v>32480.613333333324</v>
      </c>
      <c r="X169" s="2">
        <f>(W169-SUBTOTAL(5,Table1[Av. Portfolio increase]))/(SUBTOTAL(4,Table1[Av. Portfolio increase])-SUBTOTAL(5,Table1[Av. Portfolio increase]))*X$4</f>
        <v>0.80673246236500851</v>
      </c>
      <c r="Y169" s="6">
        <f>SUMIFS('Total data'!I:I,'Total data'!B:B,Totalll!E:E)/SUMIFS('Total data'!F:F,'Total data'!B:B,Totalll!E:E)</f>
        <v>0</v>
      </c>
      <c r="Z169" s="2">
        <f>IFERROR(Y169/SUBTOTAL(4,Table1[PAR])*Z$4,0)</f>
        <v>0</v>
      </c>
      <c r="AA169" s="6">
        <f>IFERROR(SUMIFS('Data PKİD'!L:L,'Data PKİD'!B:B,Totalll!E:E)/Table1[[#This Row],[Portfolio]],0)</f>
        <v>0</v>
      </c>
      <c r="AB169" s="2">
        <f>IFERROR(AA169/SUBTOTAL(4,Table1[PKID])*AB$4,0)</f>
        <v>0</v>
      </c>
      <c r="AC169" s="25">
        <f t="shared" si="11"/>
        <v>3.5811623754017612</v>
      </c>
    </row>
    <row r="170" spans="4:29" x14ac:dyDescent="0.25">
      <c r="D170" s="12" t="s">
        <v>236</v>
      </c>
      <c r="E170" s="12">
        <v>1477219</v>
      </c>
      <c r="F170" s="12" t="s">
        <v>172</v>
      </c>
      <c r="G170" s="12" t="s">
        <v>13</v>
      </c>
      <c r="H170" s="12" t="s">
        <v>43</v>
      </c>
      <c r="I170" s="1">
        <f>SUMIFS('Total data'!D:D,'Total data'!B:B,Totalll!E:E)</f>
        <v>217</v>
      </c>
      <c r="J170" s="2">
        <f>I170/SUBTOTAL(4,Table1[Number of loans])*J$4</f>
        <v>0</v>
      </c>
      <c r="K170" s="5">
        <f>SUMIFS('Total data'!E:E,'Total data'!B:B,Totalll!E:E)</f>
        <v>1349100</v>
      </c>
      <c r="L170" s="2">
        <f>K170/SUBTOTAL(4,Table1[Amount of loans])*L$4</f>
        <v>0</v>
      </c>
      <c r="M170" s="3">
        <f t="shared" si="8"/>
        <v>18.083333333333332</v>
      </c>
      <c r="N170" s="2">
        <f>M170/SUBTOTAL(4,Table1[Av. Number])*N$4</f>
        <v>1.212290502793296</v>
      </c>
      <c r="O170" s="4">
        <f t="shared" si="9"/>
        <v>112425</v>
      </c>
      <c r="P170" s="2">
        <f>O170/SUBTOTAL(4,Table1[Av. Amount])*P$4</f>
        <v>1.2436775957963309</v>
      </c>
      <c r="Q170" s="5">
        <f>SUMIFS('Total data'!F:F,'Total data'!B:B,Totalll!E:E,'Total data'!A:A,"Dekabr")</f>
        <v>1248872.49</v>
      </c>
      <c r="R170" s="2">
        <f>Q170/SUBTOTAL(4,Table1[Portfolio])*R$4</f>
        <v>0.61245581710784713</v>
      </c>
      <c r="S170" s="9">
        <f>SUMIFS('Total data'!G:G,'Total data'!A:A,"Dekabr",'Total data'!B:B,Totalll!E:E)-SUMIFS('Total data'!G:G,'Total data'!A:A,"Sabit",'Total data'!B:B,Totalll!E:E)</f>
        <v>14</v>
      </c>
      <c r="T170" s="2">
        <f>(S170-SUBTOTAL(5,Table1[Customer increase]))/(SUBTOTAL(4,Table1[Customer increase])-SUBTOTAL(5,Table1[Customer increase]))*T$4</f>
        <v>0.21276595744680851</v>
      </c>
      <c r="U170" s="4">
        <f>Table1[[#This Row],[Portfolio]]-SUMIFS('Total data'!H:H,'Total data'!A:A,"Sabit",'Total data'!B:B,Totalll!E:E)</f>
        <v>86696.299999999581</v>
      </c>
      <c r="V170" s="2">
        <f>(U170-SUBTOTAL(4,Table1[Portfel increase]))/(SUBTOTAL(4,Table1[Portfel increase])-SUBTOTAL(5,Table1[Portfel increase]))*V$4</f>
        <v>0</v>
      </c>
      <c r="W170" s="4">
        <f t="shared" si="10"/>
        <v>7224.691666666632</v>
      </c>
      <c r="X170" s="2">
        <f>(W170-SUBTOTAL(5,Table1[Av. Portfolio increase]))/(SUBTOTAL(4,Table1[Av. Portfolio increase])-SUBTOTAL(5,Table1[Av. Portfolio increase]))*X$4</f>
        <v>0.30273866878233019</v>
      </c>
      <c r="Y170" s="6">
        <f>SUMIFS('Total data'!I:I,'Total data'!B:B,Totalll!E:E)/SUMIFS('Total data'!F:F,'Total data'!B:B,Totalll!E:E)</f>
        <v>1.5682416696572834E-4</v>
      </c>
      <c r="Z170" s="2">
        <f>IFERROR(Y170/SUBTOTAL(4,Table1[PAR])*Z$4,0)</f>
        <v>-4.0603177612959871E-3</v>
      </c>
      <c r="AA170" s="6">
        <f>IFERROR(SUMIFS('Data PKİD'!L:L,'Data PKİD'!B:B,Totalll!E:E)/Table1[[#This Row],[Portfolio]],0)</f>
        <v>0</v>
      </c>
      <c r="AB170" s="2">
        <f>IFERROR(AA170/SUBTOTAL(4,Table1[PKID])*AB$4,0)</f>
        <v>0</v>
      </c>
      <c r="AC170" s="25">
        <f t="shared" si="11"/>
        <v>3.5798682241653164</v>
      </c>
    </row>
    <row r="171" spans="4:29" x14ac:dyDescent="0.25">
      <c r="D171" s="12" t="s">
        <v>236</v>
      </c>
      <c r="E171" s="12">
        <v>1388893</v>
      </c>
      <c r="F171" s="12" t="s">
        <v>308</v>
      </c>
      <c r="G171" s="12" t="s">
        <v>362</v>
      </c>
      <c r="H171" s="12" t="s">
        <v>43</v>
      </c>
      <c r="I171" s="1">
        <f>SUMIFS('Total data'!D:D,'Total data'!B:B,Totalll!E:E)</f>
        <v>81</v>
      </c>
      <c r="J171" s="2">
        <f>I171/SUBTOTAL(4,Table1[Number of loans])*J$4</f>
        <v>0</v>
      </c>
      <c r="K171" s="5">
        <f>SUMIFS('Total data'!E:E,'Total data'!B:B,Totalll!E:E)</f>
        <v>1372500</v>
      </c>
      <c r="L171" s="2">
        <f>K171/SUBTOTAL(4,Table1[Amount of loans])*L$4</f>
        <v>0</v>
      </c>
      <c r="M171" s="3">
        <f t="shared" si="8"/>
        <v>6.75</v>
      </c>
      <c r="N171" s="2">
        <f>M171/SUBTOTAL(4,Table1[Av. Number])*N$4</f>
        <v>0.45251396648044695</v>
      </c>
      <c r="O171" s="4">
        <f t="shared" si="9"/>
        <v>114375</v>
      </c>
      <c r="P171" s="2">
        <f>O171/SUBTOTAL(4,Table1[Av. Amount])*P$4</f>
        <v>1.265249055096334</v>
      </c>
      <c r="Q171" s="5">
        <f>SUMIFS('Total data'!F:F,'Total data'!B:B,Totalll!E:E,'Total data'!A:A,"Dekabr")</f>
        <v>1225594.56</v>
      </c>
      <c r="R171" s="2">
        <f>Q171/SUBTOTAL(4,Table1[Portfolio])*R$4</f>
        <v>0.6010401571802837</v>
      </c>
      <c r="S171" s="9">
        <f>SUMIFS('Total data'!G:G,'Total data'!A:A,"Dekabr",'Total data'!B:B,Totalll!E:E)-SUMIFS('Total data'!G:G,'Total data'!A:A,"Sabit",'Total data'!B:B,Totalll!E:E)</f>
        <v>36</v>
      </c>
      <c r="T171" s="2">
        <f>(S171-SUBTOTAL(5,Table1[Customer increase]))/(SUBTOTAL(4,Table1[Customer increase])-SUBTOTAL(5,Table1[Customer increase]))*T$4</f>
        <v>0.32978723404255317</v>
      </c>
      <c r="U171" s="4">
        <f>Table1[[#This Row],[Portfolio]]-SUMIFS('Total data'!H:H,'Total data'!A:A,"Sabit",'Total data'!B:B,Totalll!E:E)</f>
        <v>512233.72000000009</v>
      </c>
      <c r="V171" s="2">
        <f>(U171-SUBTOTAL(4,Table1[Portfel increase]))/(SUBTOTAL(4,Table1[Portfel increase])-SUBTOTAL(5,Table1[Portfel increase]))*V$4</f>
        <v>0</v>
      </c>
      <c r="W171" s="4">
        <f t="shared" si="10"/>
        <v>42686.143333333341</v>
      </c>
      <c r="X171" s="2">
        <f>(W171-SUBTOTAL(5,Table1[Av. Portfolio increase]))/(SUBTOTAL(4,Table1[Av. Portfolio increase])-SUBTOTAL(5,Table1[Av. Portfolio increase]))*X$4</f>
        <v>1.0103886127168831</v>
      </c>
      <c r="Y171" s="6">
        <f>SUMIFS('Total data'!I:I,'Total data'!B:B,Totalll!E:E)/SUMIFS('Total data'!F:F,'Total data'!B:B,Totalll!E:E)</f>
        <v>3.2982238091837706E-3</v>
      </c>
      <c r="Z171" s="2">
        <f>IFERROR(Y171/SUBTOTAL(4,Table1[PAR])*Z$4,0)</f>
        <v>-8.5393960460729015E-2</v>
      </c>
      <c r="AA171" s="6">
        <f>IFERROR(SUMIFS('Data PKİD'!L:L,'Data PKİD'!B:B,Totalll!E:E)/Table1[[#This Row],[Portfolio]],0)</f>
        <v>0</v>
      </c>
      <c r="AB171" s="2">
        <f>IFERROR(AA171/SUBTOTAL(4,Table1[PKID])*AB$4,0)</f>
        <v>0</v>
      </c>
      <c r="AC171" s="25">
        <f t="shared" si="11"/>
        <v>3.5735850650557719</v>
      </c>
    </row>
    <row r="172" spans="4:29" x14ac:dyDescent="0.25">
      <c r="D172" s="12" t="s">
        <v>236</v>
      </c>
      <c r="E172" s="12">
        <v>1388844</v>
      </c>
      <c r="F172" s="12" t="s">
        <v>304</v>
      </c>
      <c r="G172" s="12" t="s">
        <v>362</v>
      </c>
      <c r="H172" s="12" t="s">
        <v>44</v>
      </c>
      <c r="I172" s="1">
        <f>SUMIFS('Total data'!D:D,'Total data'!B:B,Totalll!E:E)</f>
        <v>94</v>
      </c>
      <c r="J172" s="2">
        <f>I172/SUBTOTAL(4,Table1[Number of loans])*J$4</f>
        <v>0</v>
      </c>
      <c r="K172" s="5">
        <f>SUMIFS('Total data'!E:E,'Total data'!B:B,Totalll!E:E)</f>
        <v>1334600</v>
      </c>
      <c r="L172" s="2">
        <f>K172/SUBTOTAL(4,Table1[Amount of loans])*L$4</f>
        <v>0</v>
      </c>
      <c r="M172" s="3">
        <f t="shared" si="8"/>
        <v>7.833333333333333</v>
      </c>
      <c r="N172" s="2">
        <f>M172/SUBTOTAL(4,Table1[Av. Number])*N$4</f>
        <v>0.52513966480446927</v>
      </c>
      <c r="O172" s="4">
        <f t="shared" si="9"/>
        <v>111216.66666666667</v>
      </c>
      <c r="P172" s="2">
        <f>O172/SUBTOTAL(4,Table1[Av. Amount])*P$4</f>
        <v>1.2303106658882093</v>
      </c>
      <c r="Q172" s="5">
        <f>SUMIFS('Total data'!F:F,'Total data'!B:B,Totalll!E:E,'Total data'!A:A,"Dekabr")</f>
        <v>1135589.3500000001</v>
      </c>
      <c r="R172" s="2">
        <f>Q172/SUBTOTAL(4,Table1[Portfolio])*R$4</f>
        <v>0.55690097173428732</v>
      </c>
      <c r="S172" s="9">
        <f>SUMIFS('Total data'!G:G,'Total data'!A:A,"Dekabr",'Total data'!B:B,Totalll!E:E)-SUMIFS('Total data'!G:G,'Total data'!A:A,"Sabit",'Total data'!B:B,Totalll!E:E)</f>
        <v>59</v>
      </c>
      <c r="T172" s="2">
        <f>(S172-SUBTOTAL(5,Table1[Customer increase]))/(SUBTOTAL(4,Table1[Customer increase])-SUBTOTAL(5,Table1[Customer increase]))*T$4</f>
        <v>0.4521276595744681</v>
      </c>
      <c r="U172" s="4">
        <f>Table1[[#This Row],[Portfolio]]-SUMIFS('Total data'!H:H,'Total data'!A:A,"Sabit",'Total data'!B:B,Totalll!E:E)</f>
        <v>448883.02000000014</v>
      </c>
      <c r="V172" s="2">
        <f>(U172-SUBTOTAL(4,Table1[Portfel increase]))/(SUBTOTAL(4,Table1[Portfel increase])-SUBTOTAL(5,Table1[Portfel increase]))*V$4</f>
        <v>0</v>
      </c>
      <c r="W172" s="4">
        <f t="shared" si="10"/>
        <v>37406.918333333342</v>
      </c>
      <c r="X172" s="2">
        <f>(W172-SUBTOTAL(5,Table1[Av. Portfolio increase]))/(SUBTOTAL(4,Table1[Av. Portfolio increase])-SUBTOTAL(5,Table1[Av. Portfolio increase]))*X$4</f>
        <v>0.9050391952597423</v>
      </c>
      <c r="Y172" s="6">
        <f>SUMIFS('Total data'!I:I,'Total data'!B:B,Totalll!E:E)/SUMIFS('Total data'!F:F,'Total data'!B:B,Totalll!E:E)</f>
        <v>3.7218987687450845E-3</v>
      </c>
      <c r="Z172" s="2">
        <f>IFERROR(Y172/SUBTOTAL(4,Table1[PAR])*Z$4,0)</f>
        <v>-9.6363283598910263E-2</v>
      </c>
      <c r="AA172" s="6">
        <f>IFERROR(SUMIFS('Data PKİD'!L:L,'Data PKİD'!B:B,Totalll!E:E)/Table1[[#This Row],[Portfolio]],0)</f>
        <v>0</v>
      </c>
      <c r="AB172" s="2">
        <f>IFERROR(AA172/SUBTOTAL(4,Table1[PKID])*AB$4,0)</f>
        <v>0</v>
      </c>
      <c r="AC172" s="25">
        <f t="shared" si="11"/>
        <v>3.5731548736622658</v>
      </c>
    </row>
    <row r="173" spans="4:29" x14ac:dyDescent="0.25">
      <c r="D173" s="12" t="s">
        <v>236</v>
      </c>
      <c r="E173" s="12">
        <v>1733046</v>
      </c>
      <c r="F173" s="12" t="s">
        <v>120</v>
      </c>
      <c r="G173" s="12" t="s">
        <v>348</v>
      </c>
      <c r="H173" s="12" t="s">
        <v>43</v>
      </c>
      <c r="I173" s="1">
        <f>SUMIFS('Total data'!D:D,'Total data'!B:B,Totalll!E:E)</f>
        <v>129</v>
      </c>
      <c r="J173" s="2">
        <f>I173/SUBTOTAL(4,Table1[Number of loans])*J$4</f>
        <v>0</v>
      </c>
      <c r="K173" s="5">
        <f>SUMIFS('Total data'!E:E,'Total data'!B:B,Totalll!E:E)</f>
        <v>1708700</v>
      </c>
      <c r="L173" s="2">
        <f>K173/SUBTOTAL(4,Table1[Amount of loans])*L$4</f>
        <v>0</v>
      </c>
      <c r="M173" s="3">
        <f t="shared" si="8"/>
        <v>10.75</v>
      </c>
      <c r="N173" s="2">
        <f>M173/SUBTOTAL(4,Table1[Av. Number])*N$4</f>
        <v>0.72067039106145259</v>
      </c>
      <c r="O173" s="4">
        <f t="shared" si="9"/>
        <v>142391.66666666666</v>
      </c>
      <c r="P173" s="2">
        <f>O173/SUBTOTAL(4,Table1[Av. Amount])*P$4</f>
        <v>1.5751774575177455</v>
      </c>
      <c r="Q173" s="5">
        <f>SUMIFS('Total data'!F:F,'Total data'!B:B,Totalll!E:E,'Total data'!A:A,"Dekabr")</f>
        <v>1544895.84</v>
      </c>
      <c r="R173" s="2">
        <f>Q173/SUBTOTAL(4,Table1[Portfolio])*R$4</f>
        <v>0.75762774151083589</v>
      </c>
      <c r="S173" s="9">
        <f>SUMIFS('Total data'!G:G,'Total data'!A:A,"Dekabr",'Total data'!B:B,Totalll!E:E)-SUMIFS('Total data'!G:G,'Total data'!A:A,"Sabit",'Total data'!B:B,Totalll!E:E)</f>
        <v>-2</v>
      </c>
      <c r="T173" s="2">
        <f>(S173-SUBTOTAL(5,Table1[Customer increase]))/(SUBTOTAL(4,Table1[Customer increase])-SUBTOTAL(5,Table1[Customer increase]))*T$4</f>
        <v>0.1276595744680851</v>
      </c>
      <c r="U173" s="4">
        <f>Table1[[#This Row],[Portfolio]]-SUMIFS('Total data'!H:H,'Total data'!A:A,"Sabit",'Total data'!B:B,Totalll!E:E)</f>
        <v>301490.93999999994</v>
      </c>
      <c r="V173" s="2">
        <f>(U173-SUBTOTAL(4,Table1[Portfel increase]))/(SUBTOTAL(4,Table1[Portfel increase])-SUBTOTAL(5,Table1[Portfel increase]))*V$4</f>
        <v>0</v>
      </c>
      <c r="W173" s="4">
        <f t="shared" si="10"/>
        <v>25124.244999999995</v>
      </c>
      <c r="X173" s="2">
        <f>(W173-SUBTOTAL(5,Table1[Av. Portfolio increase]))/(SUBTOTAL(4,Table1[Av. Portfolio increase])-SUBTOTAL(5,Table1[Av. Portfolio increase]))*X$4</f>
        <v>0.65993267290408875</v>
      </c>
      <c r="Y173" s="6">
        <f>SUMIFS('Total data'!I:I,'Total data'!B:B,Totalll!E:E)/SUMIFS('Total data'!F:F,'Total data'!B:B,Totalll!E:E)</f>
        <v>3.6847638304146604E-3</v>
      </c>
      <c r="Z173" s="2">
        <f>IFERROR(Y173/SUBTOTAL(4,Table1[PAR])*Z$4,0)</f>
        <v>-9.540182687584918E-2</v>
      </c>
      <c r="AA173" s="6">
        <f>IFERROR(SUMIFS('Data PKİD'!L:L,'Data PKİD'!B:B,Totalll!E:E)/Table1[[#This Row],[Portfolio]],0)</f>
        <v>1.3005653507358788E-2</v>
      </c>
      <c r="AB173" s="2">
        <f>IFERROR(AA173/SUBTOTAL(4,Table1[PKID])*AB$4,0)</f>
        <v>-0.17785115922169589</v>
      </c>
      <c r="AC173" s="25">
        <f t="shared" si="11"/>
        <v>3.5678148513646635</v>
      </c>
    </row>
    <row r="174" spans="4:29" x14ac:dyDescent="0.25">
      <c r="D174" s="12" t="s">
        <v>252</v>
      </c>
      <c r="E174" s="12">
        <v>1597046</v>
      </c>
      <c r="F174" s="12" t="s">
        <v>33</v>
      </c>
      <c r="G174" s="12" t="s">
        <v>9</v>
      </c>
      <c r="H174" s="12" t="s">
        <v>48</v>
      </c>
      <c r="I174" s="1">
        <f>SUMIFS('Total data'!D:D,'Total data'!B:B,Totalll!E:E)</f>
        <v>101</v>
      </c>
      <c r="J174" s="2">
        <f>I174/SUBTOTAL(4,Table1[Number of loans])*J$4</f>
        <v>0</v>
      </c>
      <c r="K174" s="5">
        <f>SUMIFS('Total data'!E:E,'Total data'!B:B,Totalll!E:E)</f>
        <v>2205500</v>
      </c>
      <c r="L174" s="2">
        <f>K174/SUBTOTAL(4,Table1[Amount of loans])*L$4</f>
        <v>0</v>
      </c>
      <c r="M174" s="3">
        <f t="shared" si="8"/>
        <v>8.4166666666666661</v>
      </c>
      <c r="N174" s="2">
        <f>M174/SUBTOTAL(4,Table1[Av. Number])*N$4</f>
        <v>0.56424581005586594</v>
      </c>
      <c r="O174" s="4">
        <f t="shared" si="9"/>
        <v>183791.66666666666</v>
      </c>
      <c r="P174" s="2">
        <f>O174/SUBTOTAL(4,Table1[Av. Amount])*P$4</f>
        <v>2.0331561318870413</v>
      </c>
      <c r="Q174" s="5">
        <f>SUMIFS('Total data'!F:F,'Total data'!B:B,Totalll!E:E,'Total data'!A:A,"Dekabr")</f>
        <v>1765254.03</v>
      </c>
      <c r="R174" s="2">
        <f>Q174/SUBTOTAL(4,Table1[Portfolio])*R$4</f>
        <v>0.86569294143597486</v>
      </c>
      <c r="S174" s="9">
        <f>SUMIFS('Total data'!G:G,'Total data'!A:A,"Dekabr",'Total data'!B:B,Totalll!E:E)-SUMIFS('Total data'!G:G,'Total data'!A:A,"Sabit",'Total data'!B:B,Totalll!E:E)</f>
        <v>-7</v>
      </c>
      <c r="T174" s="2">
        <f>(S174-SUBTOTAL(5,Table1[Customer increase]))/(SUBTOTAL(4,Table1[Customer increase])-SUBTOTAL(5,Table1[Customer increase]))*T$4</f>
        <v>0.10106382978723404</v>
      </c>
      <c r="U174" s="4">
        <f>Table1[[#This Row],[Portfolio]]-SUMIFS('Total data'!H:H,'Total data'!A:A,"Sabit",'Total data'!B:B,Totalll!E:E)</f>
        <v>263259.35999999987</v>
      </c>
      <c r="V174" s="2">
        <f>(U174-SUBTOTAL(4,Table1[Portfel increase]))/(SUBTOTAL(4,Table1[Portfel increase])-SUBTOTAL(5,Table1[Portfel increase]))*V$4</f>
        <v>0</v>
      </c>
      <c r="W174" s="4">
        <f t="shared" si="10"/>
        <v>21938.279999999988</v>
      </c>
      <c r="X174" s="2">
        <f>(W174-SUBTOTAL(5,Table1[Av. Portfolio increase]))/(SUBTOTAL(4,Table1[Av. Portfolio increase])-SUBTOTAL(5,Table1[Av. Portfolio increase]))*X$4</f>
        <v>0.59635524311300392</v>
      </c>
      <c r="Y174" s="6">
        <f>SUMIFS('Total data'!I:I,'Total data'!B:B,Totalll!E:E)/SUMIFS('Total data'!F:F,'Total data'!B:B,Totalll!E:E)</f>
        <v>1.8346556262422299E-2</v>
      </c>
      <c r="Z174" s="2">
        <f>IFERROR(Y174/SUBTOTAL(4,Table1[PAR])*Z$4,0)</f>
        <v>-0.47500872915338821</v>
      </c>
      <c r="AA174" s="6">
        <f>IFERROR(SUMIFS('Data PKİD'!L:L,'Data PKİD'!B:B,Totalll!E:E)/Table1[[#This Row],[Portfolio]],0)</f>
        <v>9.0104765261462098E-3</v>
      </c>
      <c r="AB174" s="2">
        <f>IFERROR(AA174/SUBTOTAL(4,Table1[PKID])*AB$4,0)</f>
        <v>-0.12321746803482438</v>
      </c>
      <c r="AC174" s="25">
        <f t="shared" si="11"/>
        <v>3.5622877590909066</v>
      </c>
    </row>
    <row r="175" spans="4:29" x14ac:dyDescent="0.25">
      <c r="D175" s="12" t="s">
        <v>236</v>
      </c>
      <c r="E175" s="12">
        <v>1298000</v>
      </c>
      <c r="F175" s="12" t="s">
        <v>221</v>
      </c>
      <c r="G175" s="12" t="s">
        <v>176</v>
      </c>
      <c r="H175" s="12" t="s">
        <v>48</v>
      </c>
      <c r="I175" s="1">
        <f>SUMIFS('Total data'!D:D,'Total data'!B:B,Totalll!E:E)</f>
        <v>125</v>
      </c>
      <c r="J175" s="2">
        <f>I175/SUBTOTAL(4,Table1[Number of loans])*J$4</f>
        <v>0</v>
      </c>
      <c r="K175" s="5">
        <f>SUMIFS('Total data'!E:E,'Total data'!B:B,Totalll!E:E)</f>
        <v>1153300</v>
      </c>
      <c r="L175" s="2">
        <f>K175/SUBTOTAL(4,Table1[Amount of loans])*L$4</f>
        <v>0</v>
      </c>
      <c r="M175" s="3">
        <f t="shared" si="8"/>
        <v>10.416666666666666</v>
      </c>
      <c r="N175" s="2">
        <f>M175/SUBTOTAL(4,Table1[Av. Number])*N$4</f>
        <v>0.6983240223463687</v>
      </c>
      <c r="O175" s="4">
        <f t="shared" si="9"/>
        <v>96108.333333333328</v>
      </c>
      <c r="P175" s="2">
        <f>O175/SUBTOTAL(4,Table1[Av. Amount])*P$4</f>
        <v>1.0631779491749376</v>
      </c>
      <c r="Q175" s="5">
        <f>SUMIFS('Total data'!F:F,'Total data'!B:B,Totalll!E:E,'Total data'!A:A,"Dekabr")</f>
        <v>1225739.74</v>
      </c>
      <c r="R175" s="2">
        <f>Q175/SUBTOTAL(4,Table1[Portfolio])*R$4</f>
        <v>0.60111135446923014</v>
      </c>
      <c r="S175" s="9">
        <f>SUMIFS('Total data'!G:G,'Total data'!A:A,"Dekabr",'Total data'!B:B,Totalll!E:E)-SUMIFS('Total data'!G:G,'Total data'!A:A,"Sabit",'Total data'!B:B,Totalll!E:E)</f>
        <v>50</v>
      </c>
      <c r="T175" s="2">
        <f>(S175-SUBTOTAL(5,Table1[Customer increase]))/(SUBTOTAL(4,Table1[Customer increase])-SUBTOTAL(5,Table1[Customer increase]))*T$4</f>
        <v>0.40425531914893614</v>
      </c>
      <c r="U175" s="4">
        <f>Table1[[#This Row],[Portfolio]]-SUMIFS('Total data'!H:H,'Total data'!A:A,"Sabit",'Total data'!B:B,Totalll!E:E)</f>
        <v>384587.24</v>
      </c>
      <c r="V175" s="2">
        <f>(U175-SUBTOTAL(4,Table1[Portfel increase]))/(SUBTOTAL(4,Table1[Portfel increase])-SUBTOTAL(5,Table1[Portfel increase]))*V$4</f>
        <v>0</v>
      </c>
      <c r="W175" s="4">
        <f t="shared" si="10"/>
        <v>32048.936666666665</v>
      </c>
      <c r="X175" s="2">
        <f>(W175-SUBTOTAL(5,Table1[Av. Portfolio increase]))/(SUBTOTAL(4,Table1[Av. Portfolio increase])-SUBTOTAL(5,Table1[Av. Portfolio increase]))*X$4</f>
        <v>0.79811815148354892</v>
      </c>
      <c r="Y175" s="6">
        <f>SUMIFS('Total data'!I:I,'Total data'!B:B,Totalll!E:E)/SUMIFS('Total data'!F:F,'Total data'!B:B,Totalll!E:E)</f>
        <v>1.6239184891135298E-4</v>
      </c>
      <c r="Z175" s="2">
        <f>IFERROR(Y175/SUBTOTAL(4,Table1[PAR])*Z$4,0)</f>
        <v>-4.2044700200355931E-3</v>
      </c>
      <c r="AA175" s="6">
        <f>IFERROR(SUMIFS('Data PKİD'!L:L,'Data PKİD'!B:B,Totalll!E:E)/Table1[[#This Row],[Portfolio]],0)</f>
        <v>0</v>
      </c>
      <c r="AB175" s="2">
        <f>IFERROR(AA175/SUBTOTAL(4,Table1[PKID])*AB$4,0)</f>
        <v>0</v>
      </c>
      <c r="AC175" s="25">
        <f t="shared" si="11"/>
        <v>3.5607823266029861</v>
      </c>
    </row>
    <row r="176" spans="4:29" x14ac:dyDescent="0.25">
      <c r="D176" s="12" t="s">
        <v>236</v>
      </c>
      <c r="E176" s="12">
        <v>1669937</v>
      </c>
      <c r="F176" s="12" t="s">
        <v>113</v>
      </c>
      <c r="G176" s="12" t="s">
        <v>23</v>
      </c>
      <c r="H176" s="12" t="s">
        <v>45</v>
      </c>
      <c r="I176" s="1">
        <f>SUMIFS('Total data'!D:D,'Total data'!B:B,Totalll!E:E)</f>
        <v>144</v>
      </c>
      <c r="J176" s="2">
        <f>I176/SUBTOTAL(4,Table1[Number of loans])*J$4</f>
        <v>0</v>
      </c>
      <c r="K176" s="5">
        <f>SUMIFS('Total data'!E:E,'Total data'!B:B,Totalll!E:E)</f>
        <v>981900</v>
      </c>
      <c r="L176" s="2">
        <f>K176/SUBTOTAL(4,Table1[Amount of loans])*L$4</f>
        <v>0</v>
      </c>
      <c r="M176" s="3">
        <f t="shared" si="8"/>
        <v>12</v>
      </c>
      <c r="N176" s="2">
        <f>M176/SUBTOTAL(4,Table1[Av. Number])*N$4</f>
        <v>0.8044692737430168</v>
      </c>
      <c r="O176" s="4">
        <f t="shared" si="9"/>
        <v>81825</v>
      </c>
      <c r="P176" s="2">
        <f>O176/SUBTOTAL(4,Table1[Av. Amount])*P$4</f>
        <v>0.90517161908859034</v>
      </c>
      <c r="Q176" s="5">
        <f>SUMIFS('Total data'!F:F,'Total data'!B:B,Totalll!E:E,'Total data'!A:A,"Dekabr")</f>
        <v>777266.97</v>
      </c>
      <c r="R176" s="2">
        <f>Q176/SUBTOTAL(4,Table1[Portfolio])*R$4</f>
        <v>0.38117716663155132</v>
      </c>
      <c r="S176" s="9">
        <f>SUMIFS('Total data'!G:G,'Total data'!A:A,"Dekabr",'Total data'!B:B,Totalll!E:E)-SUMIFS('Total data'!G:G,'Total data'!A:A,"Sabit",'Total data'!B:B,Totalll!E:E)</f>
        <v>63</v>
      </c>
      <c r="T176" s="2">
        <f>(S176-SUBTOTAL(5,Table1[Customer increase]))/(SUBTOTAL(4,Table1[Customer increase])-SUBTOTAL(5,Table1[Customer increase]))*T$4</f>
        <v>0.47340425531914893</v>
      </c>
      <c r="U176" s="4">
        <f>Table1[[#This Row],[Portfolio]]-SUMIFS('Total data'!H:H,'Total data'!A:A,"Sabit",'Total data'!B:B,Totalll!E:E)</f>
        <v>514529.04999999993</v>
      </c>
      <c r="V176" s="2">
        <f>(U176-SUBTOTAL(4,Table1[Portfel increase]))/(SUBTOTAL(4,Table1[Portfel increase])-SUBTOTAL(5,Table1[Portfel increase]))*V$4</f>
        <v>0</v>
      </c>
      <c r="W176" s="4">
        <f t="shared" si="10"/>
        <v>42877.42083333333</v>
      </c>
      <c r="X176" s="2">
        <f>(W176-SUBTOTAL(5,Table1[Av. Portfolio increase]))/(SUBTOTAL(4,Table1[Av. Portfolio increase])-SUBTOTAL(5,Table1[Av. Portfolio increase]))*X$4</f>
        <v>1.0142056451785906</v>
      </c>
      <c r="Y176" s="6">
        <f>SUMIFS('Total data'!I:I,'Total data'!B:B,Totalll!E:E)/SUMIFS('Total data'!F:F,'Total data'!B:B,Totalll!E:E)</f>
        <v>1.0089012696582746E-3</v>
      </c>
      <c r="Z176" s="2">
        <f>IFERROR(Y176/SUBTOTAL(4,Table1[PAR])*Z$4,0)</f>
        <v>-2.6121355042700703E-2</v>
      </c>
      <c r="AA176" s="6">
        <f>IFERROR(SUMIFS('Data PKİD'!L:L,'Data PKİD'!B:B,Totalll!E:E)/Table1[[#This Row],[Portfolio]],0)</f>
        <v>9.4111808198925529E-5</v>
      </c>
      <c r="AB176" s="2">
        <f>IFERROR(AA176/SUBTOTAL(4,Table1[PKID])*AB$4,0)</f>
        <v>-1.2869706374353481E-3</v>
      </c>
      <c r="AC176" s="25">
        <f t="shared" si="11"/>
        <v>3.5510196342807618</v>
      </c>
    </row>
    <row r="177" spans="4:29" x14ac:dyDescent="0.25">
      <c r="D177" s="12" t="s">
        <v>252</v>
      </c>
      <c r="E177" s="12">
        <v>1291551</v>
      </c>
      <c r="F177" s="12" t="s">
        <v>199</v>
      </c>
      <c r="G177" s="12" t="s">
        <v>7</v>
      </c>
      <c r="H177" s="12" t="s">
        <v>44</v>
      </c>
      <c r="I177" s="1">
        <f>SUMIFS('Total data'!D:D,'Total data'!B:B,Totalll!E:E)</f>
        <v>60</v>
      </c>
      <c r="J177" s="2">
        <f>I177/SUBTOTAL(4,Table1[Number of loans])*J$4</f>
        <v>0</v>
      </c>
      <c r="K177" s="5">
        <f>SUMIFS('Total data'!E:E,'Total data'!B:B,Totalll!E:E)</f>
        <v>1235900</v>
      </c>
      <c r="L177" s="2">
        <f>K177/SUBTOTAL(4,Table1[Amount of loans])*L$4</f>
        <v>0</v>
      </c>
      <c r="M177" s="3">
        <f t="shared" si="8"/>
        <v>5</v>
      </c>
      <c r="N177" s="2">
        <f>M177/SUBTOTAL(4,Table1[Av. Number])*N$4</f>
        <v>0.33519553072625702</v>
      </c>
      <c r="O177" s="4">
        <f t="shared" si="9"/>
        <v>102991.66666666667</v>
      </c>
      <c r="P177" s="2">
        <f>O177/SUBTOTAL(4,Table1[Av. Amount])*P$4</f>
        <v>1.1393233567894785</v>
      </c>
      <c r="Q177" s="5">
        <f>SUMIFS('Total data'!F:F,'Total data'!B:B,Totalll!E:E,'Total data'!A:A,"Dekabr")</f>
        <v>1175231.42</v>
      </c>
      <c r="R177" s="2">
        <f>Q177/SUBTOTAL(4,Table1[Portfolio])*R$4</f>
        <v>0.57634172054419697</v>
      </c>
      <c r="S177" s="9">
        <f>SUMIFS('Total data'!G:G,'Total data'!A:A,"Dekabr",'Total data'!B:B,Totalll!E:E)-SUMIFS('Total data'!G:G,'Total data'!A:A,"Sabit",'Total data'!B:B,Totalll!E:E)</f>
        <v>32</v>
      </c>
      <c r="T177" s="2">
        <f>(S177-SUBTOTAL(5,Table1[Customer increase]))/(SUBTOTAL(4,Table1[Customer increase])-SUBTOTAL(5,Table1[Customer increase]))*T$4</f>
        <v>0.30851063829787234</v>
      </c>
      <c r="U177" s="4">
        <f>Table1[[#This Row],[Portfolio]]-SUMIFS('Total data'!H:H,'Total data'!A:A,"Sabit",'Total data'!B:B,Totalll!E:E)</f>
        <v>581375.66999999993</v>
      </c>
      <c r="V177" s="2">
        <f>(U177-SUBTOTAL(4,Table1[Portfel increase]))/(SUBTOTAL(4,Table1[Portfel increase])-SUBTOTAL(5,Table1[Portfel increase]))*V$4</f>
        <v>0</v>
      </c>
      <c r="W177" s="4">
        <f t="shared" si="10"/>
        <v>48447.972499999996</v>
      </c>
      <c r="X177" s="2">
        <f>(W177-SUBTOTAL(5,Table1[Av. Portfolio increase]))/(SUBTOTAL(4,Table1[Av. Portfolio increase])-SUBTOTAL(5,Table1[Av. Portfolio increase]))*X$4</f>
        <v>1.1253686232668965</v>
      </c>
      <c r="Y177" s="6">
        <f>SUMIFS('Total data'!I:I,'Total data'!B:B,Totalll!E:E)/SUMIFS('Total data'!F:F,'Total data'!B:B,Totalll!E:E)</f>
        <v>3.7305825020019087E-4</v>
      </c>
      <c r="Z177" s="2">
        <f>IFERROR(Y177/SUBTOTAL(4,Table1[PAR])*Z$4,0)</f>
        <v>-9.6588113209417573E-3</v>
      </c>
      <c r="AA177" s="6">
        <f>IFERROR(SUMIFS('Data PKİD'!L:L,'Data PKİD'!B:B,Totalll!E:E)/Table1[[#This Row],[Portfolio]],0)</f>
        <v>0</v>
      </c>
      <c r="AB177" s="2">
        <f>IFERROR(AA177/SUBTOTAL(4,Table1[PKID])*AB$4,0)</f>
        <v>0</v>
      </c>
      <c r="AC177" s="25">
        <f t="shared" si="11"/>
        <v>3.4750810583037595</v>
      </c>
    </row>
    <row r="178" spans="4:29" x14ac:dyDescent="0.25">
      <c r="D178" s="12" t="s">
        <v>236</v>
      </c>
      <c r="E178" s="12">
        <v>1244289</v>
      </c>
      <c r="F178" s="12" t="s">
        <v>328</v>
      </c>
      <c r="G178" s="12" t="s">
        <v>473</v>
      </c>
      <c r="H178" s="12" t="s">
        <v>44</v>
      </c>
      <c r="I178" s="1">
        <f>SUMIFS('Total data'!D:D,'Total data'!B:B,Totalll!E:E)</f>
        <v>136</v>
      </c>
      <c r="J178" s="2">
        <f>I178/SUBTOTAL(4,Table1[Number of loans])*J$4</f>
        <v>0</v>
      </c>
      <c r="K178" s="5">
        <f>SUMIFS('Total data'!E:E,'Total data'!B:B,Totalll!E:E)</f>
        <v>837440</v>
      </c>
      <c r="L178" s="2">
        <f>K178/SUBTOTAL(4,Table1[Amount of loans])*L$4</f>
        <v>0</v>
      </c>
      <c r="M178" s="3">
        <f t="shared" si="8"/>
        <v>11.333333333333334</v>
      </c>
      <c r="N178" s="2">
        <f>M178/SUBTOTAL(4,Table1[Av. Number])*N$4</f>
        <v>0.75977653631284925</v>
      </c>
      <c r="O178" s="4">
        <f t="shared" si="9"/>
        <v>69786.666666666672</v>
      </c>
      <c r="P178" s="2">
        <f>O178/SUBTOTAL(4,Table1[Av. Amount])*P$4</f>
        <v>0.77200012291429798</v>
      </c>
      <c r="Q178" s="5">
        <f>SUMIFS('Total data'!F:F,'Total data'!B:B,Totalll!E:E,'Total data'!A:A,"Dekabr")</f>
        <v>721820.46</v>
      </c>
      <c r="R178" s="2">
        <f>Q178/SUBTOTAL(4,Table1[Portfolio])*R$4</f>
        <v>0.35398580973984145</v>
      </c>
      <c r="S178" s="9">
        <f>SUMIFS('Total data'!G:G,'Total data'!A:A,"Dekabr",'Total data'!B:B,Totalll!E:E)-SUMIFS('Total data'!G:G,'Total data'!A:A,"Sabit",'Total data'!B:B,Totalll!E:E)</f>
        <v>94</v>
      </c>
      <c r="T178" s="2">
        <f>(S178-SUBTOTAL(5,Table1[Customer increase]))/(SUBTOTAL(4,Table1[Customer increase])-SUBTOTAL(5,Table1[Customer increase]))*T$4</f>
        <v>0.63829787234042556</v>
      </c>
      <c r="U178" s="4">
        <f>Table1[[#This Row],[Portfolio]]-SUMIFS('Total data'!H:H,'Total data'!A:A,"Sabit",'Total data'!B:B,Totalll!E:E)</f>
        <v>518536.77999999997</v>
      </c>
      <c r="V178" s="2">
        <f>(U178-SUBTOTAL(4,Table1[Portfel increase]))/(SUBTOTAL(4,Table1[Portfel increase])-SUBTOTAL(5,Table1[Portfel increase]))*V$4</f>
        <v>0</v>
      </c>
      <c r="W178" s="4">
        <f t="shared" si="10"/>
        <v>43211.398333333331</v>
      </c>
      <c r="X178" s="2">
        <f>(W178-SUBTOTAL(5,Table1[Av. Portfolio increase]))/(SUBTOTAL(4,Table1[Av. Portfolio increase])-SUBTOTAL(5,Table1[Av. Portfolio increase]))*X$4</f>
        <v>1.0208703232456917</v>
      </c>
      <c r="Y178" s="6">
        <f>SUMIFS('Total data'!I:I,'Total data'!B:B,Totalll!E:E)/SUMIFS('Total data'!F:F,'Total data'!B:B,Totalll!E:E)</f>
        <v>0</v>
      </c>
      <c r="Z178" s="2">
        <f>IFERROR(Y178/SUBTOTAL(4,Table1[PAR])*Z$4,0)</f>
        <v>0</v>
      </c>
      <c r="AA178" s="6">
        <f>IFERROR(SUMIFS('Data PKİD'!L:L,'Data PKİD'!B:B,Totalll!E:E)/Table1[[#This Row],[Portfolio]],0)</f>
        <v>0</v>
      </c>
      <c r="AB178" s="2">
        <f>IFERROR(AA178/SUBTOTAL(4,Table1[PKID])*AB$4,0)</f>
        <v>0</v>
      </c>
      <c r="AC178" s="25">
        <f t="shared" si="11"/>
        <v>3.5449306645531058</v>
      </c>
    </row>
    <row r="179" spans="4:29" x14ac:dyDescent="0.25">
      <c r="D179" s="12" t="s">
        <v>506</v>
      </c>
      <c r="E179" s="12">
        <v>1799825</v>
      </c>
      <c r="F179" s="12" t="s">
        <v>123</v>
      </c>
      <c r="G179" s="12" t="s">
        <v>356</v>
      </c>
      <c r="H179" s="12" t="s">
        <v>43</v>
      </c>
      <c r="I179" s="1">
        <f>SUMIFS('Total data'!D:D,'Total data'!B:B,Totalll!E:E)</f>
        <v>203</v>
      </c>
      <c r="J179" s="2">
        <f>I179/SUBTOTAL(4,Table1[Number of loans])*J$4</f>
        <v>0</v>
      </c>
      <c r="K179" s="5">
        <f>SUMIFS('Total data'!E:E,'Total data'!B:B,Totalll!E:E)</f>
        <v>1234800</v>
      </c>
      <c r="L179" s="2">
        <f>K179/SUBTOTAL(4,Table1[Amount of loans])*L$4</f>
        <v>0</v>
      </c>
      <c r="M179" s="3">
        <f t="shared" si="8"/>
        <v>16.916666666666668</v>
      </c>
      <c r="N179" s="2">
        <f>M179/SUBTOTAL(4,Table1[Av. Number])*N$4</f>
        <v>1.1340782122905029</v>
      </c>
      <c r="O179" s="4">
        <f t="shared" si="9"/>
        <v>102900</v>
      </c>
      <c r="P179" s="2">
        <f>O179/SUBTOTAL(4,Table1[Av. Amount])*P$4</f>
        <v>1.1383093138309315</v>
      </c>
      <c r="Q179" s="5">
        <f>SUMIFS('Total data'!F:F,'Total data'!B:B,Totalll!E:E,'Total data'!A:A,"Dekabr")</f>
        <v>1068526.8899999999</v>
      </c>
      <c r="R179" s="2">
        <f>Q179/SUBTOTAL(4,Table1[Portfolio])*R$4</f>
        <v>0.52401307159600941</v>
      </c>
      <c r="S179" s="9">
        <f>SUMIFS('Total data'!G:G,'Total data'!A:A,"Dekabr",'Total data'!B:B,Totalll!E:E)-SUMIFS('Total data'!G:G,'Total data'!A:A,"Sabit",'Total data'!B:B,Totalll!E:E)</f>
        <v>15</v>
      </c>
      <c r="T179" s="2">
        <f>(S179-SUBTOTAL(5,Table1[Customer increase]))/(SUBTOTAL(4,Table1[Customer increase])-SUBTOTAL(5,Table1[Customer increase]))*T$4</f>
        <v>0.21808510638297873</v>
      </c>
      <c r="U179" s="4">
        <f>Table1[[#This Row],[Portfolio]]-SUMIFS('Total data'!H:H,'Total data'!A:A,"Sabit",'Total data'!B:B,Totalll!E:E)</f>
        <v>230665.48999999987</v>
      </c>
      <c r="V179" s="2">
        <f>(U179-SUBTOTAL(4,Table1[Portfel increase]))/(SUBTOTAL(4,Table1[Portfel increase])-SUBTOTAL(5,Table1[Portfel increase]))*V$4</f>
        <v>0</v>
      </c>
      <c r="W179" s="4">
        <f t="shared" si="10"/>
        <v>19222.124166666657</v>
      </c>
      <c r="X179" s="2">
        <f>(W179-SUBTOTAL(5,Table1[Av. Portfolio increase]))/(SUBTOTAL(4,Table1[Av. Portfolio increase])-SUBTOTAL(5,Table1[Av. Portfolio increase]))*X$4</f>
        <v>0.542153076172879</v>
      </c>
      <c r="Y179" s="6">
        <f>SUMIFS('Total data'!I:I,'Total data'!B:B,Totalll!E:E)/SUMIFS('Total data'!F:F,'Total data'!B:B,Totalll!E:E)</f>
        <v>8.5453895381374734E-4</v>
      </c>
      <c r="Z179" s="2">
        <f>IFERROR(Y179/SUBTOTAL(4,Table1[PAR])*Z$4,0)</f>
        <v>-2.212477680590838E-2</v>
      </c>
      <c r="AA179" s="6">
        <f>IFERROR(SUMIFS('Data PKİD'!L:L,'Data PKİD'!B:B,Totalll!E:E)/Table1[[#This Row],[Portfolio]],0)</f>
        <v>0</v>
      </c>
      <c r="AB179" s="2">
        <f>IFERROR(AA179/SUBTOTAL(4,Table1[PKID])*AB$4,0)</f>
        <v>0</v>
      </c>
      <c r="AC179" s="25">
        <f t="shared" si="11"/>
        <v>3.5345140034673932</v>
      </c>
    </row>
    <row r="180" spans="4:29" x14ac:dyDescent="0.25">
      <c r="D180" s="12" t="s">
        <v>236</v>
      </c>
      <c r="E180" s="12">
        <v>1290341</v>
      </c>
      <c r="F180" s="12" t="s">
        <v>259</v>
      </c>
      <c r="G180" s="12" t="s">
        <v>21</v>
      </c>
      <c r="H180" s="12" t="s">
        <v>44</v>
      </c>
      <c r="I180" s="1">
        <f>SUMIFS('Total data'!D:D,'Total data'!B:B,Totalll!E:E)</f>
        <v>143</v>
      </c>
      <c r="J180" s="2">
        <f>I180/SUBTOTAL(4,Table1[Number of loans])*J$4</f>
        <v>0</v>
      </c>
      <c r="K180" s="5">
        <f>SUMIFS('Total data'!E:E,'Total data'!B:B,Totalll!E:E)</f>
        <v>1268300</v>
      </c>
      <c r="L180" s="2">
        <f>K180/SUBTOTAL(4,Table1[Amount of loans])*L$4</f>
        <v>0</v>
      </c>
      <c r="M180" s="3">
        <f t="shared" si="8"/>
        <v>11.916666666666666</v>
      </c>
      <c r="N180" s="2">
        <f>M180/SUBTOTAL(4,Table1[Av. Number])*N$4</f>
        <v>0.7988826815642458</v>
      </c>
      <c r="O180" s="4">
        <f t="shared" si="9"/>
        <v>105691.66666666667</v>
      </c>
      <c r="P180" s="2">
        <f>O180/SUBTOTAL(4,Table1[Av. Amount])*P$4</f>
        <v>1.1691915312048673</v>
      </c>
      <c r="Q180" s="5">
        <f>SUMIFS('Total data'!F:F,'Total data'!B:B,Totalll!E:E,'Total data'!A:A,"Dekabr")</f>
        <v>1164223.8899999999</v>
      </c>
      <c r="R180" s="2">
        <f>Q180/SUBTOTAL(4,Table1[Portfolio])*R$4</f>
        <v>0.57094355072744551</v>
      </c>
      <c r="S180" s="9">
        <f>SUMIFS('Total data'!G:G,'Total data'!A:A,"Dekabr",'Total data'!B:B,Totalll!E:E)-SUMIFS('Total data'!G:G,'Total data'!A:A,"Sabit",'Total data'!B:B,Totalll!E:E)</f>
        <v>32</v>
      </c>
      <c r="T180" s="2">
        <f>(S180-SUBTOTAL(5,Table1[Customer increase]))/(SUBTOTAL(4,Table1[Customer increase])-SUBTOTAL(5,Table1[Customer increase]))*T$4</f>
        <v>0.30851063829787234</v>
      </c>
      <c r="U180" s="4">
        <f>Table1[[#This Row],[Portfolio]]-SUMIFS('Total data'!H:H,'Total data'!A:A,"Sabit",'Total data'!B:B,Totalll!E:E)</f>
        <v>511095.76</v>
      </c>
      <c r="V180" s="2">
        <f>(U180-SUBTOTAL(4,Table1[Portfel increase]))/(SUBTOTAL(4,Table1[Portfel increase])-SUBTOTAL(5,Table1[Portfel increase]))*V$4</f>
        <v>0</v>
      </c>
      <c r="W180" s="4">
        <f t="shared" si="10"/>
        <v>42591.313333333332</v>
      </c>
      <c r="X180" s="2">
        <f>(W180-SUBTOTAL(5,Table1[Av. Portfolio increase]))/(SUBTOTAL(4,Table1[Av. Portfolio increase])-SUBTOTAL(5,Table1[Av. Portfolio increase]))*X$4</f>
        <v>1.0084962354725979</v>
      </c>
      <c r="Y180" s="6">
        <f>SUMIFS('Total data'!I:I,'Total data'!B:B,Totalll!E:E)/SUMIFS('Total data'!F:F,'Total data'!B:B,Totalll!E:E)</f>
        <v>7.3905478773713578E-3</v>
      </c>
      <c r="Z180" s="2">
        <f>IFERROR(Y180/SUBTOTAL(4,Table1[PAR])*Z$4,0)</f>
        <v>-0.19134788593365901</v>
      </c>
      <c r="AA180" s="6">
        <f>IFERROR(SUMIFS('Data PKİD'!L:L,'Data PKİD'!B:B,Totalll!E:E)/Table1[[#This Row],[Portfolio]],0)</f>
        <v>9.6624112394738775E-3</v>
      </c>
      <c r="AB180" s="2">
        <f>IFERROR(AA180/SUBTOTAL(4,Table1[PKID])*AB$4,0)</f>
        <v>-0.13213261746861368</v>
      </c>
      <c r="AC180" s="25">
        <f t="shared" si="11"/>
        <v>3.5325441338647567</v>
      </c>
    </row>
    <row r="181" spans="4:29" x14ac:dyDescent="0.25">
      <c r="D181" s="12" t="s">
        <v>236</v>
      </c>
      <c r="E181" s="12">
        <v>1626027</v>
      </c>
      <c r="F181" s="12" t="s">
        <v>204</v>
      </c>
      <c r="G181" s="12" t="s">
        <v>21</v>
      </c>
      <c r="H181" s="12" t="s">
        <v>43</v>
      </c>
      <c r="I181" s="1">
        <f>SUMIFS('Total data'!D:D,'Total data'!B:B,Totalll!E:E)</f>
        <v>127</v>
      </c>
      <c r="J181" s="2">
        <f>I181/SUBTOTAL(4,Table1[Number of loans])*J$4</f>
        <v>0</v>
      </c>
      <c r="K181" s="5">
        <f>SUMIFS('Total data'!E:E,'Total data'!B:B,Totalll!E:E)</f>
        <v>1190600</v>
      </c>
      <c r="L181" s="2">
        <f>K181/SUBTOTAL(4,Table1[Amount of loans])*L$4</f>
        <v>0</v>
      </c>
      <c r="M181" s="3">
        <f t="shared" si="8"/>
        <v>10.583333333333334</v>
      </c>
      <c r="N181" s="2">
        <f>M181/SUBTOTAL(4,Table1[Av. Number])*N$4</f>
        <v>0.7094972067039107</v>
      </c>
      <c r="O181" s="4">
        <f t="shared" si="9"/>
        <v>99216.666666666672</v>
      </c>
      <c r="P181" s="2">
        <f>O181/SUBTOTAL(4,Table1[Av. Amount])*P$4</f>
        <v>1.0975632240420365</v>
      </c>
      <c r="Q181" s="5">
        <f>SUMIFS('Total data'!F:F,'Total data'!B:B,Totalll!E:E,'Total data'!A:A,"Dekabr")</f>
        <v>1225879.8899999999</v>
      </c>
      <c r="R181" s="2">
        <f>Q181/SUBTOTAL(4,Table1[Portfolio])*R$4</f>
        <v>0.60118008501094267</v>
      </c>
      <c r="S181" s="9">
        <f>SUMIFS('Total data'!G:G,'Total data'!A:A,"Dekabr",'Total data'!B:B,Totalll!E:E)-SUMIFS('Total data'!G:G,'Total data'!A:A,"Sabit",'Total data'!B:B,Totalll!E:E)</f>
        <v>19</v>
      </c>
      <c r="T181" s="2">
        <f>(S181-SUBTOTAL(5,Table1[Customer increase]))/(SUBTOTAL(4,Table1[Customer increase])-SUBTOTAL(5,Table1[Customer increase]))*T$4</f>
        <v>0.23936170212765959</v>
      </c>
      <c r="U181" s="4">
        <f>Table1[[#This Row],[Portfolio]]-SUMIFS('Total data'!H:H,'Total data'!A:A,"Sabit",'Total data'!B:B,Totalll!E:E)</f>
        <v>436401.7899999998</v>
      </c>
      <c r="V181" s="2">
        <f>(U181-SUBTOTAL(4,Table1[Portfel increase]))/(SUBTOTAL(4,Table1[Portfel increase])-SUBTOTAL(5,Table1[Portfel increase]))*V$4</f>
        <v>0</v>
      </c>
      <c r="W181" s="4">
        <f t="shared" si="10"/>
        <v>36366.815833333319</v>
      </c>
      <c r="X181" s="2">
        <f>(W181-SUBTOTAL(5,Table1[Av. Portfolio increase]))/(SUBTOTAL(4,Table1[Av. Portfolio increase])-SUBTOTAL(5,Table1[Av. Portfolio increase]))*X$4</f>
        <v>0.8842834607588036</v>
      </c>
      <c r="Y181" s="6">
        <f>SUMIFS('Total data'!I:I,'Total data'!B:B,Totalll!E:E)/SUMIFS('Total data'!F:F,'Total data'!B:B,Totalll!E:E)</f>
        <v>9.0144662109216281E-4</v>
      </c>
      <c r="Z181" s="2">
        <f>IFERROR(Y181/SUBTOTAL(4,Table1[PAR])*Z$4,0)</f>
        <v>-2.3339258210634321E-2</v>
      </c>
      <c r="AA181" s="6">
        <f>IFERROR(SUMIFS('Data PKİD'!L:L,'Data PKİD'!B:B,Totalll!E:E)/Table1[[#This Row],[Portfolio]],0)</f>
        <v>0</v>
      </c>
      <c r="AB181" s="2">
        <f>IFERROR(AA181/SUBTOTAL(4,Table1[PKID])*AB$4,0)</f>
        <v>0</v>
      </c>
      <c r="AC181" s="25">
        <f t="shared" si="11"/>
        <v>3.5085464204327188</v>
      </c>
    </row>
    <row r="182" spans="4:29" x14ac:dyDescent="0.25">
      <c r="D182" s="12" t="s">
        <v>252</v>
      </c>
      <c r="E182" s="12">
        <v>1725226</v>
      </c>
      <c r="F182" s="12" t="s">
        <v>311</v>
      </c>
      <c r="G182" s="12" t="s">
        <v>363</v>
      </c>
      <c r="H182" s="12" t="s">
        <v>45</v>
      </c>
      <c r="I182" s="1">
        <f>SUMIFS('Total data'!D:D,'Total data'!B:B,Totalll!E:E)</f>
        <v>79</v>
      </c>
      <c r="J182" s="2">
        <f>I182/SUBTOTAL(4,Table1[Number of loans])*J$4</f>
        <v>0</v>
      </c>
      <c r="K182" s="5">
        <f>SUMIFS('Total data'!E:E,'Total data'!B:B,Totalll!E:E)</f>
        <v>1196100</v>
      </c>
      <c r="L182" s="2">
        <f>K182/SUBTOTAL(4,Table1[Amount of loans])*L$4</f>
        <v>0</v>
      </c>
      <c r="M182" s="3">
        <f t="shared" si="8"/>
        <v>6.583333333333333</v>
      </c>
      <c r="N182" s="2">
        <f>M182/SUBTOTAL(4,Table1[Av. Number])*N$4</f>
        <v>0.44134078212290501</v>
      </c>
      <c r="O182" s="4">
        <f t="shared" si="9"/>
        <v>99675</v>
      </c>
      <c r="P182" s="2">
        <f>O182/SUBTOTAL(4,Table1[Av. Amount])*P$4</f>
        <v>1.1026334388347725</v>
      </c>
      <c r="Q182" s="5">
        <f>SUMIFS('Total data'!F:F,'Total data'!B:B,Totalll!E:E,'Total data'!A:A,"Dekabr")</f>
        <v>1015733.54</v>
      </c>
      <c r="R182" s="2">
        <f>Q182/SUBTOTAL(4,Table1[Portfolio])*R$4</f>
        <v>0.49812284295296316</v>
      </c>
      <c r="S182" s="9">
        <f>SUMIFS('Total data'!G:G,'Total data'!A:A,"Dekabr",'Total data'!B:B,Totalll!E:E)-SUMIFS('Total data'!G:G,'Total data'!A:A,"Sabit",'Total data'!B:B,Totalll!E:E)</f>
        <v>36</v>
      </c>
      <c r="T182" s="2">
        <f>(S182-SUBTOTAL(5,Table1[Customer increase]))/(SUBTOTAL(4,Table1[Customer increase])-SUBTOTAL(5,Table1[Customer increase]))*T$4</f>
        <v>0.32978723404255317</v>
      </c>
      <c r="U182" s="4">
        <f>Table1[[#This Row],[Portfolio]]-SUMIFS('Total data'!H:H,'Total data'!A:A,"Sabit",'Total data'!B:B,Totalll!E:E)</f>
        <v>600520.32999999996</v>
      </c>
      <c r="V182" s="2">
        <f>(U182-SUBTOTAL(4,Table1[Portfel increase]))/(SUBTOTAL(4,Table1[Portfel increase])-SUBTOTAL(5,Table1[Portfel increase]))*V$4</f>
        <v>0</v>
      </c>
      <c r="W182" s="4">
        <f t="shared" si="10"/>
        <v>50043.360833333332</v>
      </c>
      <c r="X182" s="2">
        <f>(W182-SUBTOTAL(5,Table1[Av. Portfolio increase]))/(SUBTOTAL(4,Table1[Av. Portfolio increase])-SUBTOTAL(5,Table1[Av. Portfolio increase]))*X$4</f>
        <v>1.1572053476979607</v>
      </c>
      <c r="Y182" s="6">
        <f>SUMIFS('Total data'!I:I,'Total data'!B:B,Totalll!E:E)/SUMIFS('Total data'!F:F,'Total data'!B:B,Totalll!E:E)</f>
        <v>8.5518358007665731E-4</v>
      </c>
      <c r="Z182" s="2">
        <f>IFERROR(Y182/SUBTOTAL(4,Table1[PAR])*Z$4,0)</f>
        <v>-2.2141466755648483E-2</v>
      </c>
      <c r="AA182" s="6">
        <f>IFERROR(SUMIFS('Data PKİD'!L:L,'Data PKİD'!B:B,Totalll!E:E)/Table1[[#This Row],[Portfolio]],0)</f>
        <v>0</v>
      </c>
      <c r="AB182" s="2">
        <f>IFERROR(AA182/SUBTOTAL(4,Table1[PKID])*AB$4,0)</f>
        <v>0</v>
      </c>
      <c r="AC182" s="25">
        <f t="shared" si="11"/>
        <v>3.5069481788955059</v>
      </c>
    </row>
    <row r="183" spans="4:29" x14ac:dyDescent="0.25">
      <c r="D183" s="12" t="s">
        <v>236</v>
      </c>
      <c r="E183" s="12">
        <v>1620229</v>
      </c>
      <c r="F183" s="12" t="s">
        <v>320</v>
      </c>
      <c r="G183" s="12" t="s">
        <v>24</v>
      </c>
      <c r="H183" s="12" t="s">
        <v>44</v>
      </c>
      <c r="I183" s="1">
        <f>SUMIFS('Total data'!D:D,'Total data'!B:B,Totalll!E:E)</f>
        <v>134</v>
      </c>
      <c r="J183" s="2">
        <f>I183/SUBTOTAL(4,Table1[Number of loans])*J$4</f>
        <v>0</v>
      </c>
      <c r="K183" s="5">
        <f>SUMIFS('Total data'!E:E,'Total data'!B:B,Totalll!E:E)</f>
        <v>922400</v>
      </c>
      <c r="L183" s="2">
        <f>K183/SUBTOTAL(4,Table1[Amount of loans])*L$4</f>
        <v>0</v>
      </c>
      <c r="M183" s="3">
        <f t="shared" si="8"/>
        <v>11.166666666666666</v>
      </c>
      <c r="N183" s="2">
        <f>M183/SUBTOTAL(4,Table1[Av. Number])*N$4</f>
        <v>0.74860335195530725</v>
      </c>
      <c r="O183" s="4">
        <f t="shared" si="9"/>
        <v>76866.666666666672</v>
      </c>
      <c r="P183" s="2">
        <f>O183/SUBTOTAL(4,Table1[Av. Amount])*P$4</f>
        <v>0.85032111360354001</v>
      </c>
      <c r="Q183" s="5">
        <f>SUMIFS('Total data'!F:F,'Total data'!B:B,Totalll!E:E,'Total data'!A:A,"Dekabr")</f>
        <v>775377.65</v>
      </c>
      <c r="R183" s="2">
        <f>Q183/SUBTOTAL(4,Table1[Portfolio])*R$4</f>
        <v>0.38025063086937905</v>
      </c>
      <c r="S183" s="9">
        <f>SUMIFS('Total data'!G:G,'Total data'!A:A,"Dekabr",'Total data'!B:B,Totalll!E:E)-SUMIFS('Total data'!G:G,'Total data'!A:A,"Sabit",'Total data'!B:B,Totalll!E:E)</f>
        <v>74</v>
      </c>
      <c r="T183" s="2">
        <f>(S183-SUBTOTAL(5,Table1[Customer increase]))/(SUBTOTAL(4,Table1[Customer increase])-SUBTOTAL(5,Table1[Customer increase]))*T$4</f>
        <v>0.53191489361702127</v>
      </c>
      <c r="U183" s="4">
        <f>Table1[[#This Row],[Portfolio]]-SUMIFS('Total data'!H:H,'Total data'!A:A,"Sabit",'Total data'!B:B,Totalll!E:E)</f>
        <v>503140.57</v>
      </c>
      <c r="V183" s="2">
        <f>(U183-SUBTOTAL(4,Table1[Portfel increase]))/(SUBTOTAL(4,Table1[Portfel increase])-SUBTOTAL(5,Table1[Portfel increase]))*V$4</f>
        <v>0</v>
      </c>
      <c r="W183" s="4">
        <f t="shared" si="10"/>
        <v>41928.380833333336</v>
      </c>
      <c r="X183" s="2">
        <f>(W183-SUBTOTAL(5,Table1[Av. Portfolio increase]))/(SUBTOTAL(4,Table1[Av. Portfolio increase])-SUBTOTAL(5,Table1[Av. Portfolio increase]))*X$4</f>
        <v>0.99526710568775134</v>
      </c>
      <c r="Y183" s="6">
        <f>SUMIFS('Total data'!I:I,'Total data'!B:B,Totalll!E:E)/SUMIFS('Total data'!F:F,'Total data'!B:B,Totalll!E:E)</f>
        <v>0</v>
      </c>
      <c r="Z183" s="2">
        <f>IFERROR(Y183/SUBTOTAL(4,Table1[PAR])*Z$4,0)</f>
        <v>0</v>
      </c>
      <c r="AA183" s="6">
        <f>IFERROR(SUMIFS('Data PKİD'!L:L,'Data PKİD'!B:B,Totalll!E:E)/Table1[[#This Row],[Portfolio]],0)</f>
        <v>0</v>
      </c>
      <c r="AB183" s="2">
        <f>IFERROR(AA183/SUBTOTAL(4,Table1[PKID])*AB$4,0)</f>
        <v>0</v>
      </c>
      <c r="AC183" s="25">
        <f t="shared" si="11"/>
        <v>3.5063570957329993</v>
      </c>
    </row>
    <row r="184" spans="4:29" x14ac:dyDescent="0.25">
      <c r="D184" s="12" t="s">
        <v>506</v>
      </c>
      <c r="E184" s="12">
        <v>1345788</v>
      </c>
      <c r="F184" s="12" t="s">
        <v>360</v>
      </c>
      <c r="G184" s="12" t="s">
        <v>359</v>
      </c>
      <c r="H184" s="12" t="s">
        <v>45</v>
      </c>
      <c r="I184" s="1">
        <f>SUMIFS('Total data'!D:D,'Total data'!B:B,Totalll!E:E)</f>
        <v>167</v>
      </c>
      <c r="J184" s="2">
        <f>I184/SUBTOTAL(4,Table1[Number of loans])*J$4</f>
        <v>0</v>
      </c>
      <c r="K184" s="5">
        <f>SUMIFS('Total data'!E:E,'Total data'!B:B,Totalll!E:E)</f>
        <v>956940</v>
      </c>
      <c r="L184" s="2">
        <f>K184/SUBTOTAL(4,Table1[Amount of loans])*L$4</f>
        <v>0</v>
      </c>
      <c r="M184" s="3">
        <f t="shared" si="8"/>
        <v>13.916666666666666</v>
      </c>
      <c r="N184" s="2">
        <f>M184/SUBTOTAL(4,Table1[Av. Number])*N$4</f>
        <v>0.93296089385474856</v>
      </c>
      <c r="O184" s="4">
        <f t="shared" si="9"/>
        <v>79745</v>
      </c>
      <c r="P184" s="2">
        <f>O184/SUBTOTAL(4,Table1[Av. Amount])*P$4</f>
        <v>0.88216206250192042</v>
      </c>
      <c r="Q184" s="5">
        <f>SUMIFS('Total data'!F:F,'Total data'!B:B,Totalll!E:E,'Total data'!A:A,"Dekabr")</f>
        <v>839704.77</v>
      </c>
      <c r="R184" s="2">
        <f>Q184/SUBTOTAL(4,Table1[Portfolio])*R$4</f>
        <v>0.41179710111134465</v>
      </c>
      <c r="S184" s="9">
        <f>SUMIFS('Total data'!G:G,'Total data'!A:A,"Dekabr",'Total data'!B:B,Totalll!E:E)-SUMIFS('Total data'!G:G,'Total data'!A:A,"Sabit",'Total data'!B:B,Totalll!E:E)</f>
        <v>71</v>
      </c>
      <c r="T184" s="2">
        <f>(S184-SUBTOTAL(5,Table1[Customer increase]))/(SUBTOTAL(4,Table1[Customer increase])-SUBTOTAL(5,Table1[Customer increase]))*T$4</f>
        <v>0.51595744680851063</v>
      </c>
      <c r="U184" s="4">
        <f>Table1[[#This Row],[Portfolio]]-SUMIFS('Total data'!H:H,'Total data'!A:A,"Sabit",'Total data'!B:B,Totalll!E:E)</f>
        <v>353646.28</v>
      </c>
      <c r="V184" s="2">
        <f>(U184-SUBTOTAL(4,Table1[Portfel increase]))/(SUBTOTAL(4,Table1[Portfel increase])-SUBTOTAL(5,Table1[Portfel increase]))*V$4</f>
        <v>0</v>
      </c>
      <c r="W184" s="4">
        <f t="shared" si="10"/>
        <v>29470.523333333334</v>
      </c>
      <c r="X184" s="2">
        <f>(W184-SUBTOTAL(5,Table1[Av. Portfolio increase]))/(SUBTOTAL(4,Table1[Av. Portfolio increase])-SUBTOTAL(5,Table1[Av. Portfolio increase]))*X$4</f>
        <v>0.74666470090502823</v>
      </c>
      <c r="Y184" s="6">
        <f>SUMIFS('Total data'!I:I,'Total data'!B:B,Totalll!E:E)/SUMIFS('Total data'!F:F,'Total data'!B:B,Totalll!E:E)</f>
        <v>0</v>
      </c>
      <c r="Z184" s="2">
        <f>IFERROR(Y184/SUBTOTAL(4,Table1[PAR])*Z$4,0)</f>
        <v>0</v>
      </c>
      <c r="AA184" s="6">
        <f>IFERROR(SUMIFS('Data PKİD'!L:L,'Data PKİD'!B:B,Totalll!E:E)/Table1[[#This Row],[Portfolio]],0)</f>
        <v>0</v>
      </c>
      <c r="AB184" s="2">
        <f>IFERROR(AA184/SUBTOTAL(4,Table1[PKID])*AB$4,0)</f>
        <v>0</v>
      </c>
      <c r="AC184" s="25">
        <f t="shared" si="11"/>
        <v>3.4895422051815528</v>
      </c>
    </row>
    <row r="185" spans="4:29" x14ac:dyDescent="0.25">
      <c r="D185" s="12" t="s">
        <v>252</v>
      </c>
      <c r="E185" s="12">
        <v>1291264</v>
      </c>
      <c r="F185" s="12" t="s">
        <v>271</v>
      </c>
      <c r="G185" s="12" t="s">
        <v>18</v>
      </c>
      <c r="H185" s="12" t="s">
        <v>44</v>
      </c>
      <c r="I185" s="1">
        <f>SUMIFS('Total data'!D:D,'Total data'!B:B,Totalll!E:E)</f>
        <v>103</v>
      </c>
      <c r="J185" s="2">
        <f>I185/SUBTOTAL(4,Table1[Number of loans])*J$4</f>
        <v>0</v>
      </c>
      <c r="K185" s="5">
        <f>SUMIFS('Total data'!E:E,'Total data'!B:B,Totalll!E:E)</f>
        <v>1325900</v>
      </c>
      <c r="L185" s="2">
        <f>K185/SUBTOTAL(4,Table1[Amount of loans])*L$4</f>
        <v>0</v>
      </c>
      <c r="M185" s="3">
        <f t="shared" si="8"/>
        <v>8.5833333333333339</v>
      </c>
      <c r="N185" s="2">
        <f>M185/SUBTOTAL(4,Table1[Av. Number])*N$4</f>
        <v>0.57541899441340794</v>
      </c>
      <c r="O185" s="4">
        <f t="shared" si="9"/>
        <v>110491.66666666667</v>
      </c>
      <c r="P185" s="2">
        <f>O185/SUBTOTAL(4,Table1[Av. Amount])*P$4</f>
        <v>1.2222905079433364</v>
      </c>
      <c r="Q185" s="5">
        <f>SUMIFS('Total data'!F:F,'Total data'!B:B,Totalll!E:E,'Total data'!A:A,"Dekabr")</f>
        <v>1068024.1299999999</v>
      </c>
      <c r="R185" s="2">
        <f>Q185/SUBTOTAL(4,Table1[Portfolio])*R$4</f>
        <v>0.52376651457031242</v>
      </c>
      <c r="S185" s="9">
        <f>SUMIFS('Total data'!G:G,'Total data'!A:A,"Dekabr",'Total data'!B:B,Totalll!E:E)-SUMIFS('Total data'!G:G,'Total data'!A:A,"Sabit",'Total data'!B:B,Totalll!E:E)</f>
        <v>29</v>
      </c>
      <c r="T185" s="2">
        <f>(S185-SUBTOTAL(5,Table1[Customer increase]))/(SUBTOTAL(4,Table1[Customer increase])-SUBTOTAL(5,Table1[Customer increase]))*T$4</f>
        <v>0.29255319148936171</v>
      </c>
      <c r="U185" s="4">
        <f>Table1[[#This Row],[Portfolio]]-SUMIFS('Total data'!H:H,'Total data'!A:A,"Sabit",'Total data'!B:B,Totalll!E:E)</f>
        <v>410930.73000000021</v>
      </c>
      <c r="V185" s="2">
        <f>(U185-SUBTOTAL(4,Table1[Portfel increase]))/(SUBTOTAL(4,Table1[Portfel increase])-SUBTOTAL(5,Table1[Portfel increase]))*V$4</f>
        <v>0</v>
      </c>
      <c r="W185" s="4">
        <f t="shared" si="10"/>
        <v>34244.227500000015</v>
      </c>
      <c r="X185" s="2">
        <f>(W185-SUBTOTAL(5,Table1[Av. Portfolio increase]))/(SUBTOTAL(4,Table1[Av. Portfolio increase])-SUBTOTAL(5,Table1[Av. Portfolio increase]))*X$4</f>
        <v>0.84192621240928522</v>
      </c>
      <c r="Y185" s="6">
        <f>SUMIFS('Total data'!I:I,'Total data'!B:B,Totalll!E:E)/SUMIFS('Total data'!F:F,'Total data'!B:B,Totalll!E:E)</f>
        <v>8.3422499399987801E-4</v>
      </c>
      <c r="Z185" s="2">
        <f>IFERROR(Y185/SUBTOTAL(4,Table1[PAR])*Z$4,0)</f>
        <v>-2.1598830241482941E-2</v>
      </c>
      <c r="AA185" s="6">
        <f>IFERROR(SUMIFS('Data PKİD'!L:L,'Data PKİD'!B:B,Totalll!E:E)/Table1[[#This Row],[Portfolio]],0)</f>
        <v>0</v>
      </c>
      <c r="AB185" s="2">
        <f>IFERROR(AA185/SUBTOTAL(4,Table1[PKID])*AB$4,0)</f>
        <v>0</v>
      </c>
      <c r="AC185" s="25">
        <f t="shared" si="11"/>
        <v>3.4343565905842204</v>
      </c>
    </row>
    <row r="186" spans="4:29" x14ac:dyDescent="0.25">
      <c r="D186" s="12" t="s">
        <v>236</v>
      </c>
      <c r="E186" s="12">
        <v>1674051</v>
      </c>
      <c r="F186" s="12" t="s">
        <v>116</v>
      </c>
      <c r="G186" s="12" t="s">
        <v>466</v>
      </c>
      <c r="H186" s="12" t="s">
        <v>43</v>
      </c>
      <c r="I186" s="1">
        <f>SUMIFS('Total data'!D:D,'Total data'!B:B,Totalll!E:E)</f>
        <v>159</v>
      </c>
      <c r="J186" s="2">
        <f>I186/SUBTOTAL(4,Table1[Number of loans])*J$4</f>
        <v>0</v>
      </c>
      <c r="K186" s="5">
        <f>SUMIFS('Total data'!E:E,'Total data'!B:B,Totalll!E:E)</f>
        <v>1423150</v>
      </c>
      <c r="L186" s="2">
        <f>K186/SUBTOTAL(4,Table1[Amount of loans])*L$4</f>
        <v>0</v>
      </c>
      <c r="M186" s="3">
        <f t="shared" si="8"/>
        <v>13.25</v>
      </c>
      <c r="N186" s="2">
        <f>M186/SUBTOTAL(4,Table1[Av. Number])*N$4</f>
        <v>0.88826815642458101</v>
      </c>
      <c r="O186" s="4">
        <f t="shared" si="9"/>
        <v>118595.83333333333</v>
      </c>
      <c r="P186" s="2">
        <f>O186/SUBTOTAL(4,Table1[Av. Amount])*P$4</f>
        <v>1.3119411240512551</v>
      </c>
      <c r="Q186" s="5">
        <f>SUMIFS('Total data'!F:F,'Total data'!B:B,Totalll!E:E,'Total data'!A:A,"Dekabr")</f>
        <v>1371949.27</v>
      </c>
      <c r="R186" s="2">
        <f>Q186/SUBTOTAL(4,Table1[Portfolio])*R$4</f>
        <v>0.67281353213918926</v>
      </c>
      <c r="S186" s="9">
        <f>SUMIFS('Total data'!G:G,'Total data'!A:A,"Dekabr",'Total data'!B:B,Totalll!E:E)-SUMIFS('Total data'!G:G,'Total data'!A:A,"Sabit",'Total data'!B:B,Totalll!E:E)</f>
        <v>-8</v>
      </c>
      <c r="T186" s="2">
        <f>(S186-SUBTOTAL(5,Table1[Customer increase]))/(SUBTOTAL(4,Table1[Customer increase])-SUBTOTAL(5,Table1[Customer increase]))*T$4</f>
        <v>9.5744680851063829E-2</v>
      </c>
      <c r="U186" s="4">
        <f>Table1[[#This Row],[Portfolio]]-SUMIFS('Total data'!H:H,'Total data'!A:A,"Sabit",'Total data'!B:B,Totalll!E:E)</f>
        <v>222051.66999999969</v>
      </c>
      <c r="V186" s="2">
        <f>(U186-SUBTOTAL(4,Table1[Portfel increase]))/(SUBTOTAL(4,Table1[Portfel increase])-SUBTOTAL(5,Table1[Portfel increase]))*V$4</f>
        <v>0</v>
      </c>
      <c r="W186" s="4">
        <f t="shared" si="10"/>
        <v>18504.305833333307</v>
      </c>
      <c r="X186" s="2">
        <f>(W186-SUBTOTAL(5,Table1[Av. Portfolio increase]))/(SUBTOTAL(4,Table1[Av. Portfolio increase])-SUBTOTAL(5,Table1[Av. Portfolio increase]))*X$4</f>
        <v>0.52782867377352605</v>
      </c>
      <c r="Y186" s="6">
        <f>SUMIFS('Total data'!I:I,'Total data'!B:B,Totalll!E:E)/SUMIFS('Total data'!F:F,'Total data'!B:B,Totalll!E:E)</f>
        <v>6.6842893025029516E-5</v>
      </c>
      <c r="Z186" s="2">
        <f>IFERROR(Y186/SUBTOTAL(4,Table1[PAR])*Z$4,0)</f>
        <v>-1.7306222058571261E-3</v>
      </c>
      <c r="AA186" s="6">
        <f>IFERROR(SUMIFS('Data PKİD'!L:L,'Data PKİD'!B:B,Totalll!E:E)/Table1[[#This Row],[Portfolio]],0)</f>
        <v>2.1167546523057665E-3</v>
      </c>
      <c r="AB186" s="2">
        <f>IFERROR(AA186/SUBTOTAL(4,Table1[PKID])*AB$4,0)</f>
        <v>-2.8946432294808391E-2</v>
      </c>
      <c r="AC186" s="25">
        <f t="shared" si="11"/>
        <v>3.4659191127389493</v>
      </c>
    </row>
    <row r="187" spans="4:29" x14ac:dyDescent="0.25">
      <c r="D187" s="12" t="s">
        <v>252</v>
      </c>
      <c r="E187" s="12">
        <v>1425890</v>
      </c>
      <c r="F187" s="12" t="s">
        <v>194</v>
      </c>
      <c r="G187" s="12" t="s">
        <v>19</v>
      </c>
      <c r="H187" s="12" t="s">
        <v>48</v>
      </c>
      <c r="I187" s="1">
        <f>SUMIFS('Total data'!D:D,'Total data'!B:B,Totalll!E:E)</f>
        <v>82</v>
      </c>
      <c r="J187" s="2">
        <f>I187/SUBTOTAL(4,Table1[Number of loans])*J$4</f>
        <v>0</v>
      </c>
      <c r="K187" s="5">
        <f>SUMIFS('Total data'!E:E,'Total data'!B:B,Totalll!E:E)</f>
        <v>1945300</v>
      </c>
      <c r="L187" s="2">
        <f>K187/SUBTOTAL(4,Table1[Amount of loans])*L$4</f>
        <v>0</v>
      </c>
      <c r="M187" s="3">
        <f t="shared" si="8"/>
        <v>6.833333333333333</v>
      </c>
      <c r="N187" s="2">
        <f>M187/SUBTOTAL(4,Table1[Av. Number])*N$4</f>
        <v>0.45810055865921789</v>
      </c>
      <c r="O187" s="4">
        <f t="shared" si="9"/>
        <v>162108.33333333334</v>
      </c>
      <c r="P187" s="2">
        <f>O187/SUBTOTAL(4,Table1[Av. Amount])*P$4</f>
        <v>1.7932888793288879</v>
      </c>
      <c r="Q187" s="5">
        <f>SUMIFS('Total data'!F:F,'Total data'!B:B,Totalll!E:E,'Total data'!A:A,"Dekabr")</f>
        <v>1757516.53</v>
      </c>
      <c r="R187" s="2">
        <f>Q187/SUBTOTAL(4,Table1[Portfolio])*R$4</f>
        <v>0.86189841723689342</v>
      </c>
      <c r="S187" s="9">
        <f>SUMIFS('Total data'!G:G,'Total data'!A:A,"Dekabr",'Total data'!B:B,Totalll!E:E)-SUMIFS('Total data'!G:G,'Total data'!A:A,"Sabit",'Total data'!B:B,Totalll!E:E)</f>
        <v>8</v>
      </c>
      <c r="T187" s="2">
        <f>(S187-SUBTOTAL(5,Table1[Customer increase]))/(SUBTOTAL(4,Table1[Customer increase])-SUBTOTAL(5,Table1[Customer increase]))*T$4</f>
        <v>0.18085106382978725</v>
      </c>
      <c r="U187" s="4">
        <f>Table1[[#This Row],[Portfolio]]-SUMIFS('Total data'!H:H,'Total data'!A:A,"Sabit",'Total data'!B:B,Totalll!E:E)</f>
        <v>135961.63000000012</v>
      </c>
      <c r="V187" s="2">
        <f>(U187-SUBTOTAL(4,Table1[Portfel increase]))/(SUBTOTAL(4,Table1[Portfel increase])-SUBTOTAL(5,Table1[Portfel increase]))*V$4</f>
        <v>0</v>
      </c>
      <c r="W187" s="4">
        <f t="shared" si="10"/>
        <v>11330.135833333343</v>
      </c>
      <c r="X187" s="2">
        <f>(W187-SUBTOTAL(5,Table1[Av. Portfolio increase]))/(SUBTOTAL(4,Table1[Av. Portfolio increase])-SUBTOTAL(5,Table1[Av. Portfolio increase]))*X$4</f>
        <v>0.38466473773395737</v>
      </c>
      <c r="Y187" s="6">
        <f>SUMIFS('Total data'!I:I,'Total data'!B:B,Totalll!E:E)/SUMIFS('Total data'!F:F,'Total data'!B:B,Totalll!E:E)</f>
        <v>4.5334803311830128E-3</v>
      </c>
      <c r="Z187" s="2">
        <f>IFERROR(Y187/SUBTOTAL(4,Table1[PAR])*Z$4,0)</f>
        <v>-0.11737585517167815</v>
      </c>
      <c r="AA187" s="6">
        <f>IFERROR(SUMIFS('Data PKİD'!L:L,'Data PKİD'!B:B,Totalll!E:E)/Table1[[#This Row],[Portfolio]],0)</f>
        <v>7.3816261631405537E-3</v>
      </c>
      <c r="AB187" s="2">
        <f>IFERROR(AA187/SUBTOTAL(4,Table1[PKID])*AB$4,0)</f>
        <v>-0.10094308366072709</v>
      </c>
      <c r="AC187" s="25">
        <f t="shared" si="11"/>
        <v>3.4604847179563389</v>
      </c>
    </row>
    <row r="188" spans="4:29" x14ac:dyDescent="0.25">
      <c r="D188" s="12" t="s">
        <v>236</v>
      </c>
      <c r="E188" s="12">
        <v>1882820</v>
      </c>
      <c r="F188" s="12" t="s">
        <v>371</v>
      </c>
      <c r="G188" s="12" t="s">
        <v>364</v>
      </c>
      <c r="H188" s="12" t="s">
        <v>45</v>
      </c>
      <c r="I188" s="1">
        <f>SUMIFS('Total data'!D:D,'Total data'!B:B,Totalll!E:E)</f>
        <v>140</v>
      </c>
      <c r="J188" s="2">
        <f>I188/SUBTOTAL(4,Table1[Number of loans])*J$4</f>
        <v>0</v>
      </c>
      <c r="K188" s="5">
        <f>SUMIFS('Total data'!E:E,'Total data'!B:B,Totalll!E:E)</f>
        <v>709200</v>
      </c>
      <c r="L188" s="2">
        <f>K188/SUBTOTAL(4,Table1[Amount of loans])*L$4</f>
        <v>0</v>
      </c>
      <c r="M188" s="3">
        <f t="shared" si="8"/>
        <v>11.666666666666666</v>
      </c>
      <c r="N188" s="2">
        <f>M188/SUBTOTAL(4,Table1[Av. Number])*N$4</f>
        <v>0.78212290502793291</v>
      </c>
      <c r="O188" s="4">
        <f t="shared" si="9"/>
        <v>59100</v>
      </c>
      <c r="P188" s="2">
        <f>O188/SUBTOTAL(4,Table1[Av. Amount])*P$4</f>
        <v>0.65378115109240076</v>
      </c>
      <c r="Q188" s="5">
        <f>SUMIFS('Total data'!F:F,'Total data'!B:B,Totalll!E:E,'Total data'!A:A,"Dekabr")</f>
        <v>533840.63</v>
      </c>
      <c r="R188" s="2">
        <f>Q188/SUBTOTAL(4,Table1[Portfolio])*R$4</f>
        <v>0.26179918436030075</v>
      </c>
      <c r="S188" s="9">
        <f>SUMIFS('Total data'!G:G,'Total data'!A:A,"Dekabr",'Total data'!B:B,Totalll!E:E)-SUMIFS('Total data'!G:G,'Total data'!A:A,"Sabit",'Total data'!B:B,Totalll!E:E)</f>
        <v>109</v>
      </c>
      <c r="T188" s="2">
        <f>(S188-SUBTOTAL(5,Table1[Customer increase]))/(SUBTOTAL(4,Table1[Customer increase])-SUBTOTAL(5,Table1[Customer increase]))*T$4</f>
        <v>0.71808510638297873</v>
      </c>
      <c r="U188" s="4">
        <f>Table1[[#This Row],[Portfolio]]-SUMIFS('Total data'!H:H,'Total data'!A:A,"Sabit",'Total data'!B:B,Totalll!E:E)</f>
        <v>530040.63</v>
      </c>
      <c r="V188" s="2">
        <f>(U188-SUBTOTAL(4,Table1[Portfel increase]))/(SUBTOTAL(4,Table1[Portfel increase])-SUBTOTAL(5,Table1[Portfel increase]))*V$4</f>
        <v>0</v>
      </c>
      <c r="W188" s="4">
        <f t="shared" si="10"/>
        <v>44170.052499999998</v>
      </c>
      <c r="X188" s="2">
        <f>(W188-SUBTOTAL(5,Table1[Av. Portfolio increase]))/(SUBTOTAL(4,Table1[Av. Portfolio increase])-SUBTOTAL(5,Table1[Av. Portfolio increase]))*X$4</f>
        <v>1.0400007179534743</v>
      </c>
      <c r="Y188" s="6">
        <f>SUMIFS('Total data'!I:I,'Total data'!B:B,Totalll!E:E)/SUMIFS('Total data'!F:F,'Total data'!B:B,Totalll!E:E)</f>
        <v>0</v>
      </c>
      <c r="Z188" s="2">
        <f>IFERROR(Y188/SUBTOTAL(4,Table1[PAR])*Z$4,0)</f>
        <v>0</v>
      </c>
      <c r="AA188" s="6">
        <f>IFERROR(SUMIFS('Data PKİD'!L:L,'Data PKİD'!B:B,Totalll!E:E)/Table1[[#This Row],[Portfolio]],0)</f>
        <v>0</v>
      </c>
      <c r="AB188" s="2">
        <f>IFERROR(AA188/SUBTOTAL(4,Table1[PKID])*AB$4,0)</f>
        <v>0</v>
      </c>
      <c r="AC188" s="25">
        <f t="shared" si="11"/>
        <v>3.4557890648170875</v>
      </c>
    </row>
    <row r="189" spans="4:29" x14ac:dyDescent="0.25">
      <c r="D189" s="12" t="s">
        <v>252</v>
      </c>
      <c r="E189" s="12">
        <v>1534340</v>
      </c>
      <c r="F189" s="12" t="s">
        <v>325</v>
      </c>
      <c r="G189" s="12" t="s">
        <v>10</v>
      </c>
      <c r="H189" s="12" t="s">
        <v>45</v>
      </c>
      <c r="I189" s="1">
        <f>SUMIFS('Total data'!D:D,'Total data'!B:B,Totalll!E:E)</f>
        <v>76</v>
      </c>
      <c r="J189" s="2">
        <f>I189/SUBTOTAL(4,Table1[Number of loans])*J$4</f>
        <v>0</v>
      </c>
      <c r="K189" s="5">
        <f>SUMIFS('Total data'!E:E,'Total data'!B:B,Totalll!E:E)</f>
        <v>1074300</v>
      </c>
      <c r="L189" s="2">
        <f>K189/SUBTOTAL(4,Table1[Amount of loans])*L$4</f>
        <v>0</v>
      </c>
      <c r="M189" s="3">
        <f t="shared" si="8"/>
        <v>6.333333333333333</v>
      </c>
      <c r="N189" s="2">
        <f>M189/SUBTOTAL(4,Table1[Av. Number])*N$4</f>
        <v>0.42458100558659218</v>
      </c>
      <c r="O189" s="4">
        <f t="shared" si="9"/>
        <v>89525</v>
      </c>
      <c r="P189" s="2">
        <f>O189/SUBTOTAL(4,Table1[Av. Amount])*P$4</f>
        <v>0.99035122760655125</v>
      </c>
      <c r="Q189" s="5">
        <f>SUMIFS('Total data'!F:F,'Total data'!B:B,Totalll!E:E,'Total data'!A:A,"Dekabr")</f>
        <v>836299.46</v>
      </c>
      <c r="R189" s="2">
        <f>Q189/SUBTOTAL(4,Table1[Portfolio])*R$4</f>
        <v>0.41012711323407502</v>
      </c>
      <c r="S189" s="9">
        <f>SUMIFS('Total data'!G:G,'Total data'!A:A,"Dekabr",'Total data'!B:B,Totalll!E:E)-SUMIFS('Total data'!G:G,'Total data'!A:A,"Sabit",'Total data'!B:B,Totalll!E:E)</f>
        <v>42</v>
      </c>
      <c r="T189" s="2">
        <f>(S189-SUBTOTAL(5,Table1[Customer increase]))/(SUBTOTAL(4,Table1[Customer increase])-SUBTOTAL(5,Table1[Customer increase]))*T$4</f>
        <v>0.36170212765957449</v>
      </c>
      <c r="U189" s="4">
        <f>Table1[[#This Row],[Portfolio]]-SUMIFS('Total data'!H:H,'Total data'!A:A,"Sabit",'Total data'!B:B,Totalll!E:E)</f>
        <v>670611.51</v>
      </c>
      <c r="V189" s="2">
        <f>(U189-SUBTOTAL(4,Table1[Portfel increase]))/(SUBTOTAL(4,Table1[Portfel increase])-SUBTOTAL(5,Table1[Portfel increase]))*V$4</f>
        <v>0</v>
      </c>
      <c r="W189" s="4">
        <f t="shared" si="10"/>
        <v>55884.292500000003</v>
      </c>
      <c r="X189" s="2">
        <f>(W189-SUBTOTAL(5,Table1[Av. Portfolio increase]))/(SUBTOTAL(4,Table1[Av. Portfolio increase])-SUBTOTAL(5,Table1[Av. Portfolio increase]))*X$4</f>
        <v>1.2737638858338236</v>
      </c>
      <c r="Y189" s="6">
        <f>SUMIFS('Total data'!I:I,'Total data'!B:B,Totalll!E:E)/SUMIFS('Total data'!F:F,'Total data'!B:B,Totalll!E:E)</f>
        <v>7.8179974197217208E-4</v>
      </c>
      <c r="Z189" s="2">
        <f>IFERROR(Y189/SUBTOTAL(4,Table1[PAR])*Z$4,0)</f>
        <v>-2.0241493639178328E-2</v>
      </c>
      <c r="AA189" s="6">
        <f>IFERROR(SUMIFS('Data PKİD'!L:L,'Data PKİD'!B:B,Totalll!E:E)/Table1[[#This Row],[Portfolio]],0)</f>
        <v>0</v>
      </c>
      <c r="AB189" s="2">
        <f>IFERROR(AA189/SUBTOTAL(4,Table1[PKID])*AB$4,0)</f>
        <v>0</v>
      </c>
      <c r="AC189" s="25">
        <f t="shared" si="11"/>
        <v>3.4402838662814381</v>
      </c>
    </row>
    <row r="190" spans="4:29" x14ac:dyDescent="0.25">
      <c r="D190" s="12" t="s">
        <v>252</v>
      </c>
      <c r="E190" s="12">
        <v>1291155</v>
      </c>
      <c r="F190" s="12" t="s">
        <v>254</v>
      </c>
      <c r="G190" s="12" t="s">
        <v>11</v>
      </c>
      <c r="H190" s="12" t="s">
        <v>44</v>
      </c>
      <c r="I190" s="1">
        <f>SUMIFS('Total data'!D:D,'Total data'!B:B,Totalll!E:E)</f>
        <v>79</v>
      </c>
      <c r="J190" s="2">
        <f>I190/SUBTOTAL(4,Table1[Number of loans])*J$4</f>
        <v>0</v>
      </c>
      <c r="K190" s="5">
        <f>SUMIFS('Total data'!E:E,'Total data'!B:B,Totalll!E:E)</f>
        <v>1297200</v>
      </c>
      <c r="L190" s="2">
        <f>K190/SUBTOTAL(4,Table1[Amount of loans])*L$4</f>
        <v>0</v>
      </c>
      <c r="M190" s="3">
        <f t="shared" si="8"/>
        <v>6.583333333333333</v>
      </c>
      <c r="N190" s="2">
        <f>M190/SUBTOTAL(4,Table1[Av. Number])*N$4</f>
        <v>0.44134078212290501</v>
      </c>
      <c r="O190" s="4">
        <f t="shared" si="9"/>
        <v>108100</v>
      </c>
      <c r="P190" s="2">
        <f>O190/SUBTOTAL(4,Table1[Av. Amount])*P$4</f>
        <v>1.1958332052976062</v>
      </c>
      <c r="Q190" s="5">
        <f>SUMIFS('Total data'!F:F,'Total data'!B:B,Totalll!E:E,'Total data'!A:A,"Dekabr")</f>
        <v>1426009.07</v>
      </c>
      <c r="R190" s="2">
        <f>Q190/SUBTOTAL(4,Table1[Portfolio])*R$4</f>
        <v>0.69932483673337309</v>
      </c>
      <c r="S190" s="9">
        <f>SUMIFS('Total data'!G:G,'Total data'!A:A,"Dekabr",'Total data'!B:B,Totalll!E:E)-SUMIFS('Total data'!G:G,'Total data'!A:A,"Sabit",'Total data'!B:B,Totalll!E:E)</f>
        <v>22</v>
      </c>
      <c r="T190" s="2">
        <f>(S190-SUBTOTAL(5,Table1[Customer increase]))/(SUBTOTAL(4,Table1[Customer increase])-SUBTOTAL(5,Table1[Customer increase]))*T$4</f>
        <v>0.25531914893617019</v>
      </c>
      <c r="U190" s="4">
        <f>Table1[[#This Row],[Portfolio]]-SUMIFS('Total data'!H:H,'Total data'!A:A,"Sabit",'Total data'!B:B,Totalll!E:E)</f>
        <v>432764.7300000001</v>
      </c>
      <c r="V190" s="2">
        <f>(U190-SUBTOTAL(4,Table1[Portfel increase]))/(SUBTOTAL(4,Table1[Portfel increase])-SUBTOTAL(5,Table1[Portfel increase]))*V$4</f>
        <v>0</v>
      </c>
      <c r="W190" s="4">
        <f t="shared" si="10"/>
        <v>36063.727500000008</v>
      </c>
      <c r="X190" s="2">
        <f>(W190-SUBTOTAL(5,Table1[Av. Portfolio increase]))/(SUBTOTAL(4,Table1[Av. Portfolio increase])-SUBTOTAL(5,Table1[Av. Portfolio increase]))*X$4</f>
        <v>0.87823519053832233</v>
      </c>
      <c r="Y190" s="6">
        <f>SUMIFS('Total data'!I:I,'Total data'!B:B,Totalll!E:E)/SUMIFS('Total data'!F:F,'Total data'!B:B,Totalll!E:E)</f>
        <v>4.2751417092777187E-3</v>
      </c>
      <c r="Z190" s="2">
        <f>IFERROR(Y190/SUBTOTAL(4,Table1[PAR])*Z$4,0)</f>
        <v>-0.11068723749720949</v>
      </c>
      <c r="AA190" s="6">
        <f>IFERROR(SUMIFS('Data PKİD'!L:L,'Data PKİD'!B:B,Totalll!E:E)/Table1[[#This Row],[Portfolio]],0)</f>
        <v>0</v>
      </c>
      <c r="AB190" s="2">
        <f>IFERROR(AA190/SUBTOTAL(4,Table1[PKID])*AB$4,0)</f>
        <v>0</v>
      </c>
      <c r="AC190" s="25">
        <f t="shared" si="11"/>
        <v>3.3593659261311672</v>
      </c>
    </row>
    <row r="191" spans="4:29" x14ac:dyDescent="0.25">
      <c r="D191" s="12" t="s">
        <v>236</v>
      </c>
      <c r="E191" s="12">
        <v>1425949</v>
      </c>
      <c r="F191" s="12" t="s">
        <v>293</v>
      </c>
      <c r="G191" s="12" t="s">
        <v>351</v>
      </c>
      <c r="H191" s="12" t="s">
        <v>45</v>
      </c>
      <c r="I191" s="1">
        <f>SUMIFS('Total data'!D:D,'Total data'!B:B,Totalll!E:E)</f>
        <v>112</v>
      </c>
      <c r="J191" s="2">
        <f>I191/SUBTOTAL(4,Table1[Number of loans])*J$4</f>
        <v>0</v>
      </c>
      <c r="K191" s="5">
        <f>SUMIFS('Total data'!E:E,'Total data'!B:B,Totalll!E:E)</f>
        <v>830500</v>
      </c>
      <c r="L191" s="2">
        <f>K191/SUBTOTAL(4,Table1[Amount of loans])*L$4</f>
        <v>0</v>
      </c>
      <c r="M191" s="3">
        <f t="shared" si="8"/>
        <v>9.3333333333333339</v>
      </c>
      <c r="N191" s="2">
        <f>M191/SUBTOTAL(4,Table1[Av. Number])*N$4</f>
        <v>0.62569832402234649</v>
      </c>
      <c r="O191" s="4">
        <f t="shared" si="9"/>
        <v>69208.333333333328</v>
      </c>
      <c r="P191" s="2">
        <f>O191/SUBTOTAL(4,Table1[Av. Amount])*P$4</f>
        <v>0.76560243370310033</v>
      </c>
      <c r="Q191" s="5">
        <f>SUMIFS('Total data'!F:F,'Total data'!B:B,Totalll!E:E,'Total data'!A:A,"Dekabr")</f>
        <v>832235.74</v>
      </c>
      <c r="R191" s="2">
        <f>Q191/SUBTOTAL(4,Table1[Portfolio])*R$4</f>
        <v>0.40813423648082259</v>
      </c>
      <c r="S191" s="9">
        <f>SUMIFS('Total data'!G:G,'Total data'!A:A,"Dekabr",'Total data'!B:B,Totalll!E:E)-SUMIFS('Total data'!G:G,'Total data'!A:A,"Sabit",'Total data'!B:B,Totalll!E:E)</f>
        <v>77</v>
      </c>
      <c r="T191" s="2">
        <f>(S191-SUBTOTAL(5,Table1[Customer increase]))/(SUBTOTAL(4,Table1[Customer increase])-SUBTOTAL(5,Table1[Customer increase]))*T$4</f>
        <v>0.5478723404255319</v>
      </c>
      <c r="U191" s="4">
        <f>Table1[[#This Row],[Portfolio]]-SUMIFS('Total data'!H:H,'Total data'!A:A,"Sabit",'Total data'!B:B,Totalll!E:E)</f>
        <v>558018.01</v>
      </c>
      <c r="V191" s="2">
        <f>(U191-SUBTOTAL(4,Table1[Portfel increase]))/(SUBTOTAL(4,Table1[Portfel increase])-SUBTOTAL(5,Table1[Portfel increase]))*V$4</f>
        <v>0</v>
      </c>
      <c r="W191" s="4">
        <f t="shared" si="10"/>
        <v>46501.500833333332</v>
      </c>
      <c r="X191" s="2">
        <f>(W191-SUBTOTAL(5,Table1[Av. Portfolio increase]))/(SUBTOTAL(4,Table1[Av. Portfolio increase])-SUBTOTAL(5,Table1[Av. Portfolio increase]))*X$4</f>
        <v>1.0865258658204602</v>
      </c>
      <c r="Y191" s="6">
        <f>SUMIFS('Total data'!I:I,'Total data'!B:B,Totalll!E:E)/SUMIFS('Total data'!F:F,'Total data'!B:B,Totalll!E:E)</f>
        <v>0</v>
      </c>
      <c r="Z191" s="2">
        <f>IFERROR(Y191/SUBTOTAL(4,Table1[PAR])*Z$4,0)</f>
        <v>0</v>
      </c>
      <c r="AA191" s="6">
        <f>IFERROR(SUMIFS('Data PKİD'!L:L,'Data PKİD'!B:B,Totalll!E:E)/Table1[[#This Row],[Portfolio]],0)</f>
        <v>0</v>
      </c>
      <c r="AB191" s="2">
        <f>IFERROR(AA191/SUBTOTAL(4,Table1[PKID])*AB$4,0)</f>
        <v>0</v>
      </c>
      <c r="AC191" s="25">
        <f t="shared" si="11"/>
        <v>3.4338332004522618</v>
      </c>
    </row>
    <row r="192" spans="4:29" x14ac:dyDescent="0.25">
      <c r="D192" s="12" t="s">
        <v>506</v>
      </c>
      <c r="E192" s="12">
        <v>1082763</v>
      </c>
      <c r="F192" s="12" t="s">
        <v>227</v>
      </c>
      <c r="G192" s="12" t="s">
        <v>361</v>
      </c>
      <c r="H192" s="12" t="s">
        <v>43</v>
      </c>
      <c r="I192" s="1">
        <f>SUMIFS('Total data'!D:D,'Total data'!B:B,Totalll!E:E)</f>
        <v>185</v>
      </c>
      <c r="J192" s="2">
        <f>I192/SUBTOTAL(4,Table1[Number of loans])*J$4</f>
        <v>0</v>
      </c>
      <c r="K192" s="5">
        <f>SUMIFS('Total data'!E:E,'Total data'!B:B,Totalll!E:E)</f>
        <v>1083350</v>
      </c>
      <c r="L192" s="2">
        <f>K192/SUBTOTAL(4,Table1[Amount of loans])*L$4</f>
        <v>0</v>
      </c>
      <c r="M192" s="3">
        <f t="shared" si="8"/>
        <v>15.416666666666666</v>
      </c>
      <c r="N192" s="2">
        <f>M192/SUBTOTAL(4,Table1[Av. Number])*N$4</f>
        <v>1.0335195530726258</v>
      </c>
      <c r="O192" s="4">
        <f t="shared" si="9"/>
        <v>90279.166666666672</v>
      </c>
      <c r="P192" s="2">
        <f>O192/SUBTOTAL(4,Table1[Av. Amount])*P$4</f>
        <v>0.9986940355836893</v>
      </c>
      <c r="Q192" s="5">
        <f>SUMIFS('Total data'!F:F,'Total data'!B:B,Totalll!E:E,'Total data'!A:A,"Dekabr")</f>
        <v>1023956.91</v>
      </c>
      <c r="R192" s="2">
        <f>Q192/SUBTOTAL(4,Table1[Portfolio])*R$4</f>
        <v>0.50215564120343159</v>
      </c>
      <c r="S192" s="9">
        <f>SUMIFS('Total data'!G:G,'Total data'!A:A,"Dekabr",'Total data'!B:B,Totalll!E:E)-SUMIFS('Total data'!G:G,'Total data'!A:A,"Sabit",'Total data'!B:B,Totalll!E:E)</f>
        <v>40</v>
      </c>
      <c r="T192" s="2">
        <f>(S192-SUBTOTAL(5,Table1[Customer increase]))/(SUBTOTAL(4,Table1[Customer increase])-SUBTOTAL(5,Table1[Customer increase]))*T$4</f>
        <v>0.35106382978723405</v>
      </c>
      <c r="U192" s="4">
        <f>Table1[[#This Row],[Portfolio]]-SUMIFS('Total data'!H:H,'Total data'!A:A,"Sabit",'Total data'!B:B,Totalll!E:E)</f>
        <v>278069.92999999982</v>
      </c>
      <c r="V192" s="2">
        <f>(U192-SUBTOTAL(4,Table1[Portfel increase]))/(SUBTOTAL(4,Table1[Portfel increase])-SUBTOTAL(5,Table1[Portfel increase]))*V$4</f>
        <v>0</v>
      </c>
      <c r="W192" s="4">
        <f t="shared" si="10"/>
        <v>23172.494166666653</v>
      </c>
      <c r="X192" s="2">
        <f>(W192-SUBTOTAL(5,Table1[Av. Portfolio increase]))/(SUBTOTAL(4,Table1[Av. Portfolio increase])-SUBTOTAL(5,Table1[Av. Portfolio increase]))*X$4</f>
        <v>0.6209845672042642</v>
      </c>
      <c r="Y192" s="6">
        <f>SUMIFS('Total data'!I:I,'Total data'!B:B,Totalll!E:E)/SUMIFS('Total data'!F:F,'Total data'!B:B,Totalll!E:E)</f>
        <v>3.3792496763516192E-3</v>
      </c>
      <c r="Z192" s="2">
        <f>IFERROR(Y192/SUBTOTAL(4,Table1[PAR])*Z$4,0)</f>
        <v>-8.7491792535666302E-2</v>
      </c>
      <c r="AA192" s="6">
        <f>IFERROR(SUMIFS('Data PKİD'!L:L,'Data PKİD'!B:B,Totalll!E:E)/Table1[[#This Row],[Portfolio]],0)</f>
        <v>0</v>
      </c>
      <c r="AB192" s="2">
        <f>IFERROR(AA192/SUBTOTAL(4,Table1[PKID])*AB$4,0)</f>
        <v>0</v>
      </c>
      <c r="AC192" s="25">
        <f t="shared" si="11"/>
        <v>3.4189258343155786</v>
      </c>
    </row>
    <row r="193" spans="4:29" x14ac:dyDescent="0.25">
      <c r="D193" s="12" t="s">
        <v>236</v>
      </c>
      <c r="E193" s="12">
        <v>1561839</v>
      </c>
      <c r="F193" s="12" t="s">
        <v>91</v>
      </c>
      <c r="G193" s="12" t="s">
        <v>351</v>
      </c>
      <c r="H193" s="12" t="s">
        <v>43</v>
      </c>
      <c r="I193" s="1">
        <f>SUMIFS('Total data'!D:D,'Total data'!B:B,Totalll!E:E)</f>
        <v>133</v>
      </c>
      <c r="J193" s="2">
        <f>I193/SUBTOTAL(4,Table1[Number of loans])*J$4</f>
        <v>0</v>
      </c>
      <c r="K193" s="5">
        <f>SUMIFS('Total data'!E:E,'Total data'!B:B,Totalll!E:E)</f>
        <v>1331400</v>
      </c>
      <c r="L193" s="2">
        <f>K193/SUBTOTAL(4,Table1[Amount of loans])*L$4</f>
        <v>0</v>
      </c>
      <c r="M193" s="3">
        <f t="shared" si="8"/>
        <v>11.083333333333334</v>
      </c>
      <c r="N193" s="2">
        <f>M193/SUBTOTAL(4,Table1[Av. Number])*N$4</f>
        <v>0.74301675977653636</v>
      </c>
      <c r="O193" s="4">
        <f t="shared" si="9"/>
        <v>110950</v>
      </c>
      <c r="P193" s="2">
        <f>O193/SUBTOTAL(4,Table1[Av. Amount])*P$4</f>
        <v>1.2273607227360721</v>
      </c>
      <c r="Q193" s="5">
        <f>SUMIFS('Total data'!F:F,'Total data'!B:B,Totalll!E:E,'Total data'!A:A,"Dekabr")</f>
        <v>1455821.47</v>
      </c>
      <c r="R193" s="2">
        <f>Q193/SUBTOTAL(4,Table1[Portfolio])*R$4</f>
        <v>0.71394504652112012</v>
      </c>
      <c r="S193" s="9">
        <f>SUMIFS('Total data'!G:G,'Total data'!A:A,"Dekabr",'Total data'!B:B,Totalll!E:E)-SUMIFS('Total data'!G:G,'Total data'!A:A,"Sabit",'Total data'!B:B,Totalll!E:E)</f>
        <v>3</v>
      </c>
      <c r="T193" s="2">
        <f>(S193-SUBTOTAL(5,Table1[Customer increase]))/(SUBTOTAL(4,Table1[Customer increase])-SUBTOTAL(5,Table1[Customer increase]))*T$4</f>
        <v>0.15425531914893617</v>
      </c>
      <c r="U193" s="4">
        <f>Table1[[#This Row],[Portfolio]]-SUMIFS('Total data'!H:H,'Total data'!A:A,"Sabit",'Total data'!B:B,Totalll!E:E)</f>
        <v>298859.74000000022</v>
      </c>
      <c r="V193" s="2">
        <f>(U193-SUBTOTAL(4,Table1[Portfel increase]))/(SUBTOTAL(4,Table1[Portfel increase])-SUBTOTAL(5,Table1[Portfel increase]))*V$4</f>
        <v>0</v>
      </c>
      <c r="W193" s="4">
        <f t="shared" si="10"/>
        <v>24904.978333333351</v>
      </c>
      <c r="X193" s="2">
        <f>(W193-SUBTOTAL(5,Table1[Av. Portfolio increase]))/(SUBTOTAL(4,Table1[Av. Portfolio increase])-SUBTOTAL(5,Table1[Av. Portfolio increase]))*X$4</f>
        <v>0.65555710345950169</v>
      </c>
      <c r="Y193" s="6">
        <f>SUMIFS('Total data'!I:I,'Total data'!B:B,Totalll!E:E)/SUMIFS('Total data'!F:F,'Total data'!B:B,Totalll!E:E)</f>
        <v>1.1206991415425996E-3</v>
      </c>
      <c r="Z193" s="2">
        <f>IFERROR(Y193/SUBTOTAL(4,Table1[PAR])*Z$4,0)</f>
        <v>-2.901590180593152E-2</v>
      </c>
      <c r="AA193" s="6">
        <f>IFERROR(SUMIFS('Data PKİD'!L:L,'Data PKİD'!B:B,Totalll!E:E)/Table1[[#This Row],[Portfolio]],0)</f>
        <v>3.6623927520453453E-3</v>
      </c>
      <c r="AB193" s="2">
        <f>IFERROR(AA193/SUBTOTAL(4,Table1[PKID])*AB$4,0)</f>
        <v>-5.0082896342567663E-2</v>
      </c>
      <c r="AC193" s="25">
        <f t="shared" si="11"/>
        <v>3.4150361534936677</v>
      </c>
    </row>
    <row r="194" spans="4:29" x14ac:dyDescent="0.25">
      <c r="D194" s="12" t="s">
        <v>236</v>
      </c>
      <c r="E194" s="12">
        <v>1922731</v>
      </c>
      <c r="F194" s="12" t="s">
        <v>294</v>
      </c>
      <c r="G194" s="12" t="s">
        <v>352</v>
      </c>
      <c r="H194" s="12" t="s">
        <v>45</v>
      </c>
      <c r="I194" s="1">
        <f>SUMIFS('Total data'!D:D,'Total data'!B:B,Totalll!E:E)</f>
        <v>129</v>
      </c>
      <c r="J194" s="2">
        <f>I194/SUBTOTAL(4,Table1[Number of loans])*J$4</f>
        <v>0</v>
      </c>
      <c r="K194" s="5">
        <f>SUMIFS('Total data'!E:E,'Total data'!B:B,Totalll!E:E)</f>
        <v>1091300</v>
      </c>
      <c r="L194" s="2">
        <f>K194/SUBTOTAL(4,Table1[Amount of loans])*L$4</f>
        <v>0</v>
      </c>
      <c r="M194" s="3">
        <f t="shared" si="8"/>
        <v>10.75</v>
      </c>
      <c r="N194" s="2">
        <f>M194/SUBTOTAL(4,Table1[Av. Number])*N$4</f>
        <v>0.72067039106145259</v>
      </c>
      <c r="O194" s="4">
        <f t="shared" si="9"/>
        <v>90941.666666666672</v>
      </c>
      <c r="P194" s="2">
        <f>O194/SUBTOTAL(4,Table1[Av. Amount])*P$4</f>
        <v>1.00602280060228</v>
      </c>
      <c r="Q194" s="5">
        <f>SUMIFS('Total data'!F:F,'Total data'!B:B,Totalll!E:E,'Total data'!A:A,"Dekabr")</f>
        <v>935968.3</v>
      </c>
      <c r="R194" s="2">
        <f>Q194/SUBTOTAL(4,Table1[Portfolio])*R$4</f>
        <v>0.45900541052316923</v>
      </c>
      <c r="S194" s="9">
        <f>SUMIFS('Total data'!G:G,'Total data'!A:A,"Dekabr",'Total data'!B:B,Totalll!E:E)-SUMIFS('Total data'!G:G,'Total data'!A:A,"Sabit",'Total data'!B:B,Totalll!E:E)</f>
        <v>57</v>
      </c>
      <c r="T194" s="2">
        <f>(S194-SUBTOTAL(5,Table1[Customer increase]))/(SUBTOTAL(4,Table1[Customer increase])-SUBTOTAL(5,Table1[Customer increase]))*T$4</f>
        <v>0.44148936170212766</v>
      </c>
      <c r="U194" s="4">
        <f>Table1[[#This Row],[Portfolio]]-SUMIFS('Total data'!H:H,'Total data'!A:A,"Sabit",'Total data'!B:B,Totalll!E:E)</f>
        <v>397196.33000000007</v>
      </c>
      <c r="V194" s="2">
        <f>(U194-SUBTOTAL(4,Table1[Portfel increase]))/(SUBTOTAL(4,Table1[Portfel increase])-SUBTOTAL(5,Table1[Portfel increase]))*V$4</f>
        <v>0</v>
      </c>
      <c r="W194" s="4">
        <f t="shared" si="10"/>
        <v>33099.694166666675</v>
      </c>
      <c r="X194" s="2">
        <f>(W194-SUBTOTAL(5,Table1[Av. Portfolio increase]))/(SUBTOTAL(4,Table1[Av. Portfolio increase])-SUBTOTAL(5,Table1[Av. Portfolio increase]))*X$4</f>
        <v>0.81908651152005474</v>
      </c>
      <c r="Y194" s="6">
        <f>SUMIFS('Total data'!I:I,'Total data'!B:B,Totalll!E:E)/SUMIFS('Total data'!F:F,'Total data'!B:B,Totalll!E:E)</f>
        <v>1.6047714234397412E-3</v>
      </c>
      <c r="Z194" s="2">
        <f>IFERROR(Y194/SUBTOTAL(4,Table1[PAR])*Z$4,0)</f>
        <v>-4.1548965567510886E-2</v>
      </c>
      <c r="AA194" s="6">
        <f>IFERROR(SUMIFS('Data PKİD'!L:L,'Data PKİD'!B:B,Totalll!E:E)/Table1[[#This Row],[Portfolio]],0)</f>
        <v>0</v>
      </c>
      <c r="AB194" s="2">
        <f>IFERROR(AA194/SUBTOTAL(4,Table1[PKID])*AB$4,0)</f>
        <v>0</v>
      </c>
      <c r="AC194" s="25">
        <f t="shared" si="11"/>
        <v>3.404725509841573</v>
      </c>
    </row>
    <row r="195" spans="4:29" x14ac:dyDescent="0.25">
      <c r="D195" s="12" t="s">
        <v>236</v>
      </c>
      <c r="E195" s="12">
        <v>1625716</v>
      </c>
      <c r="F195" s="12" t="s">
        <v>56</v>
      </c>
      <c r="G195" s="12" t="s">
        <v>21</v>
      </c>
      <c r="H195" s="12" t="s">
        <v>48</v>
      </c>
      <c r="I195" s="1">
        <f>SUMIFS('Total data'!D:D,'Total data'!B:B,Totalll!E:E)</f>
        <v>209</v>
      </c>
      <c r="J195" s="2">
        <f>I195/SUBTOTAL(4,Table1[Number of loans])*J$4</f>
        <v>0</v>
      </c>
      <c r="K195" s="5">
        <f>SUMIFS('Total data'!E:E,'Total data'!B:B,Totalll!E:E)</f>
        <v>1438850</v>
      </c>
      <c r="L195" s="2">
        <f>K195/SUBTOTAL(4,Table1[Amount of loans])*L$4</f>
        <v>0</v>
      </c>
      <c r="M195" s="3">
        <f t="shared" si="8"/>
        <v>17.416666666666668</v>
      </c>
      <c r="N195" s="2">
        <f>M195/SUBTOTAL(4,Table1[Av. Number])*N$4</f>
        <v>1.1675977653631286</v>
      </c>
      <c r="O195" s="4">
        <f t="shared" si="9"/>
        <v>119904.16666666667</v>
      </c>
      <c r="P195" s="2">
        <f>O195/SUBTOTAL(4,Table1[Av. Amount])*P$4</f>
        <v>1.3264142826414282</v>
      </c>
      <c r="Q195" s="5">
        <f>SUMIFS('Total data'!F:F,'Total data'!B:B,Totalll!E:E,'Total data'!A:A,"Dekabr")</f>
        <v>1170003.82</v>
      </c>
      <c r="R195" s="2">
        <f>Q195/SUBTOTAL(4,Table1[Portfolio])*R$4</f>
        <v>0.57377806888628191</v>
      </c>
      <c r="S195" s="9">
        <f>SUMIFS('Total data'!G:G,'Total data'!A:A,"Dekabr",'Total data'!B:B,Totalll!E:E)-SUMIFS('Total data'!G:G,'Total data'!A:A,"Sabit",'Total data'!B:B,Totalll!E:E)</f>
        <v>-14</v>
      </c>
      <c r="T195" s="2">
        <f>(S195-SUBTOTAL(5,Table1[Customer increase]))/(SUBTOTAL(4,Table1[Customer increase])-SUBTOTAL(5,Table1[Customer increase]))*T$4</f>
        <v>6.3829787234042548E-2</v>
      </c>
      <c r="U195" s="4">
        <f>Table1[[#This Row],[Portfolio]]-SUMIFS('Total data'!H:H,'Total data'!A:A,"Sabit",'Total data'!B:B,Totalll!E:E)</f>
        <v>68936.510000000009</v>
      </c>
      <c r="V195" s="2">
        <f>(U195-SUBTOTAL(4,Table1[Portfel increase]))/(SUBTOTAL(4,Table1[Portfel increase])-SUBTOTAL(5,Table1[Portfel increase]))*V$4</f>
        <v>0</v>
      </c>
      <c r="W195" s="4">
        <f t="shared" si="10"/>
        <v>5744.7091666666674</v>
      </c>
      <c r="X195" s="2">
        <f>(W195-SUBTOTAL(5,Table1[Av. Portfolio increase]))/(SUBTOTAL(4,Table1[Av. Portfolio increase])-SUBTOTAL(5,Table1[Av. Portfolio increase]))*X$4</f>
        <v>0.27320492202560753</v>
      </c>
      <c r="Y195" s="6">
        <f>SUMIFS('Total data'!I:I,'Total data'!B:B,Totalll!E:E)/SUMIFS('Total data'!F:F,'Total data'!B:B,Totalll!E:E)</f>
        <v>1.2665791530876901E-5</v>
      </c>
      <c r="Z195" s="2">
        <f>IFERROR(Y195/SUBTOTAL(4,Table1[PAR])*Z$4,0)</f>
        <v>-3.2792865607843741E-4</v>
      </c>
      <c r="AA195" s="6">
        <f>IFERROR(SUMIFS('Data PKİD'!L:L,'Data PKİD'!B:B,Totalll!E:E)/Table1[[#This Row],[Portfolio]],0)</f>
        <v>0</v>
      </c>
      <c r="AB195" s="2">
        <f>IFERROR(AA195/SUBTOTAL(4,Table1[PKID])*AB$4,0)</f>
        <v>0</v>
      </c>
      <c r="AC195" s="25">
        <f t="shared" si="11"/>
        <v>3.4044968974944108</v>
      </c>
    </row>
    <row r="196" spans="4:29" x14ac:dyDescent="0.25">
      <c r="D196" s="12" t="s">
        <v>506</v>
      </c>
      <c r="E196" s="12">
        <v>1754072</v>
      </c>
      <c r="F196" s="12" t="s">
        <v>125</v>
      </c>
      <c r="G196" s="12" t="s">
        <v>357</v>
      </c>
      <c r="H196" s="12" t="s">
        <v>43</v>
      </c>
      <c r="I196" s="1">
        <f>SUMIFS('Total data'!D:D,'Total data'!B:B,Totalll!E:E)</f>
        <v>187</v>
      </c>
      <c r="J196" s="2">
        <f>I196/SUBTOTAL(4,Table1[Number of loans])*J$4</f>
        <v>0</v>
      </c>
      <c r="K196" s="5">
        <f>SUMIFS('Total data'!E:E,'Total data'!B:B,Totalll!E:E)</f>
        <v>1148910</v>
      </c>
      <c r="L196" s="2">
        <f>K196/SUBTOTAL(4,Table1[Amount of loans])*L$4</f>
        <v>0</v>
      </c>
      <c r="M196" s="3">
        <f t="shared" si="8"/>
        <v>15.583333333333334</v>
      </c>
      <c r="N196" s="2">
        <f>M196/SUBTOTAL(4,Table1[Av. Number])*N$4</f>
        <v>1.0446927374301678</v>
      </c>
      <c r="O196" s="4">
        <f t="shared" si="9"/>
        <v>95742.5</v>
      </c>
      <c r="P196" s="2">
        <f>O196/SUBTOTAL(4,Table1[Av. Amount])*P$4</f>
        <v>1.0591309959130994</v>
      </c>
      <c r="Q196" s="5">
        <f>SUMIFS('Total data'!F:F,'Total data'!B:B,Totalll!E:E,'Total data'!A:A,"Dekabr")</f>
        <v>1129026.1499999999</v>
      </c>
      <c r="R196" s="2">
        <f>Q196/SUBTOTAL(4,Table1[Portfolio])*R$4</f>
        <v>0.55368233248085774</v>
      </c>
      <c r="S196" s="9">
        <f>SUMIFS('Total data'!G:G,'Total data'!A:A,"Dekabr",'Total data'!B:B,Totalll!E:E)-SUMIFS('Total data'!G:G,'Total data'!A:A,"Sabit",'Total data'!B:B,Totalll!E:E)</f>
        <v>33</v>
      </c>
      <c r="T196" s="2">
        <f>(S196-SUBTOTAL(5,Table1[Customer increase]))/(SUBTOTAL(4,Table1[Customer increase])-SUBTOTAL(5,Table1[Customer increase]))*T$4</f>
        <v>0.31382978723404253</v>
      </c>
      <c r="U196" s="4">
        <f>Table1[[#This Row],[Portfolio]]-SUMIFS('Total data'!H:H,'Total data'!A:A,"Sabit",'Total data'!B:B,Totalll!E:E)</f>
        <v>244431.75000000012</v>
      </c>
      <c r="V196" s="2">
        <f>(U196-SUBTOTAL(4,Table1[Portfel increase]))/(SUBTOTAL(4,Table1[Portfel increase])-SUBTOTAL(5,Table1[Portfel increase]))*V$4</f>
        <v>0</v>
      </c>
      <c r="W196" s="4">
        <f t="shared" si="10"/>
        <v>20369.312500000011</v>
      </c>
      <c r="X196" s="2">
        <f>(W196-SUBTOTAL(5,Table1[Av. Portfolio increase]))/(SUBTOTAL(4,Table1[Av. Portfolio increase])-SUBTOTAL(5,Table1[Av. Portfolio increase]))*X$4</f>
        <v>0.56504575883563668</v>
      </c>
      <c r="Y196" s="6">
        <f>SUMIFS('Total data'!I:I,'Total data'!B:B,Totalll!E:E)/SUMIFS('Total data'!F:F,'Total data'!B:B,Totalll!E:E)</f>
        <v>4.459492730158012E-3</v>
      </c>
      <c r="Z196" s="2">
        <f>IFERROR(Y196/SUBTOTAL(4,Table1[PAR])*Z$4,0)</f>
        <v>-0.11546025009390246</v>
      </c>
      <c r="AA196" s="6">
        <f>IFERROR(SUMIFS('Data PKİD'!L:L,'Data PKİD'!B:B,Totalll!E:E)/Table1[[#This Row],[Portfolio]],0)</f>
        <v>1.3118385256178523E-3</v>
      </c>
      <c r="AB196" s="2">
        <f>IFERROR(AA196/SUBTOTAL(4,Table1[PKID])*AB$4,0)</f>
        <v>-1.7939275589712127E-2</v>
      </c>
      <c r="AC196" s="25">
        <f t="shared" si="11"/>
        <v>3.4029820862101894</v>
      </c>
    </row>
    <row r="197" spans="4:29" x14ac:dyDescent="0.25">
      <c r="D197" s="12" t="s">
        <v>236</v>
      </c>
      <c r="E197" s="12">
        <v>1624975</v>
      </c>
      <c r="F197" s="12" t="s">
        <v>132</v>
      </c>
      <c r="G197" s="12" t="s">
        <v>473</v>
      </c>
      <c r="H197" s="12" t="s">
        <v>48</v>
      </c>
      <c r="I197" s="1">
        <f>SUMIFS('Total data'!D:D,'Total data'!B:B,Totalll!E:E)</f>
        <v>160</v>
      </c>
      <c r="J197" s="2">
        <f>I197/SUBTOTAL(4,Table1[Number of loans])*J$4</f>
        <v>0</v>
      </c>
      <c r="K197" s="5">
        <f>SUMIFS('Total data'!E:E,'Total data'!B:B,Totalll!E:E)</f>
        <v>1574796</v>
      </c>
      <c r="L197" s="2">
        <f>K197/SUBTOTAL(4,Table1[Amount of loans])*L$4</f>
        <v>0</v>
      </c>
      <c r="M197" s="3">
        <f t="shared" si="8"/>
        <v>13.333333333333334</v>
      </c>
      <c r="N197" s="2">
        <f>M197/SUBTOTAL(4,Table1[Av. Number])*N$4</f>
        <v>0.89385474860335201</v>
      </c>
      <c r="O197" s="4">
        <f t="shared" si="9"/>
        <v>131233</v>
      </c>
      <c r="P197" s="2">
        <f>O197/SUBTOTAL(4,Table1[Av. Amount])*P$4</f>
        <v>1.4517370863165657</v>
      </c>
      <c r="Q197" s="5">
        <f>SUMIFS('Total data'!F:F,'Total data'!B:B,Totalll!E:E,'Total data'!A:A,"Dekabr")</f>
        <v>1755746.86</v>
      </c>
      <c r="R197" s="2">
        <f>Q197/SUBTOTAL(4,Table1[Portfolio])*R$4</f>
        <v>0.86103055867283684</v>
      </c>
      <c r="S197" s="9">
        <f>SUMIFS('Total data'!G:G,'Total data'!A:A,"Dekabr",'Total data'!B:B,Totalll!E:E)-SUMIFS('Total data'!G:G,'Total data'!A:A,"Sabit",'Total data'!B:B,Totalll!E:E)</f>
        <v>-26</v>
      </c>
      <c r="T197" s="2">
        <f>(S197-SUBTOTAL(5,Table1[Customer increase]))/(SUBTOTAL(4,Table1[Customer increase])-SUBTOTAL(5,Table1[Customer increase]))*T$4</f>
        <v>0</v>
      </c>
      <c r="U197" s="4">
        <f>Table1[[#This Row],[Portfolio]]-SUMIFS('Total data'!H:H,'Total data'!A:A,"Sabit",'Total data'!B:B,Totalll!E:E)</f>
        <v>87166.880000000121</v>
      </c>
      <c r="V197" s="2">
        <f>(U197-SUBTOTAL(4,Table1[Portfel increase]))/(SUBTOTAL(4,Table1[Portfel increase])-SUBTOTAL(5,Table1[Portfel increase]))*V$4</f>
        <v>0</v>
      </c>
      <c r="W197" s="4">
        <f t="shared" si="10"/>
        <v>7263.9066666666768</v>
      </c>
      <c r="X197" s="2">
        <f>(W197-SUBTOTAL(5,Table1[Av. Portfolio increase]))/(SUBTOTAL(4,Table1[Av. Portfolio increase])-SUBTOTAL(5,Table1[Av. Portfolio increase]))*X$4</f>
        <v>0.30352122254838226</v>
      </c>
      <c r="Y197" s="6">
        <f>SUMIFS('Total data'!I:I,'Total data'!B:B,Totalll!E:E)/SUMIFS('Total data'!F:F,'Total data'!B:B,Totalll!E:E)</f>
        <v>0</v>
      </c>
      <c r="Z197" s="2">
        <f>IFERROR(Y197/SUBTOTAL(4,Table1[PAR])*Z$4,0)</f>
        <v>0</v>
      </c>
      <c r="AA197" s="6">
        <f>IFERROR(SUMIFS('Data PKİD'!L:L,'Data PKİD'!B:B,Totalll!E:E)/Table1[[#This Row],[Portfolio]],0)</f>
        <v>8.0344384041786069E-3</v>
      </c>
      <c r="AB197" s="2">
        <f>IFERROR(AA197/SUBTOTAL(4,Table1[PKID])*AB$4,0)</f>
        <v>-0.10987023320819411</v>
      </c>
      <c r="AC197" s="25">
        <f t="shared" si="11"/>
        <v>3.400273382932943</v>
      </c>
    </row>
    <row r="198" spans="4:29" x14ac:dyDescent="0.25">
      <c r="D198" s="12" t="s">
        <v>236</v>
      </c>
      <c r="E198" s="12">
        <v>1298117</v>
      </c>
      <c r="F198" s="12" t="s">
        <v>222</v>
      </c>
      <c r="G198" s="12" t="s">
        <v>176</v>
      </c>
      <c r="H198" s="12" t="s">
        <v>43</v>
      </c>
      <c r="I198" s="1">
        <f>SUMIFS('Total data'!D:D,'Total data'!B:B,Totalll!E:E)</f>
        <v>146</v>
      </c>
      <c r="J198" s="2">
        <f>I198/SUBTOTAL(4,Table1[Number of loans])*J$4</f>
        <v>0</v>
      </c>
      <c r="K198" s="5">
        <f>SUMIFS('Total data'!E:E,'Total data'!B:B,Totalll!E:E)</f>
        <v>1089960</v>
      </c>
      <c r="L198" s="2">
        <f>K198/SUBTOTAL(4,Table1[Amount of loans])*L$4</f>
        <v>0</v>
      </c>
      <c r="M198" s="3">
        <f t="shared" ref="M198:M261" si="12">I198/12</f>
        <v>12.166666666666666</v>
      </c>
      <c r="N198" s="2">
        <f>M198/SUBTOTAL(4,Table1[Av. Number])*N$4</f>
        <v>0.81564245810055869</v>
      </c>
      <c r="O198" s="4">
        <f t="shared" ref="O198:O261" si="13">K198/12</f>
        <v>90830</v>
      </c>
      <c r="P198" s="2">
        <f>O198/SUBTOTAL(4,Table1[Av. Amount])*P$4</f>
        <v>1.0047875119073226</v>
      </c>
      <c r="Q198" s="5">
        <f>SUMIFS('Total data'!F:F,'Total data'!B:B,Totalll!E:E,'Total data'!A:A,"Dekabr")</f>
        <v>1083825.71</v>
      </c>
      <c r="R198" s="2">
        <f>Q198/SUBTOTAL(4,Table1[Portfolio])*R$4</f>
        <v>0.53151572008807912</v>
      </c>
      <c r="S198" s="9">
        <f>SUMIFS('Total data'!G:G,'Total data'!A:A,"Dekabr",'Total data'!B:B,Totalll!E:E)-SUMIFS('Total data'!G:G,'Total data'!A:A,"Sabit",'Total data'!B:B,Totalll!E:E)</f>
        <v>57</v>
      </c>
      <c r="T198" s="2">
        <f>(S198-SUBTOTAL(5,Table1[Customer increase]))/(SUBTOTAL(4,Table1[Customer increase])-SUBTOTAL(5,Table1[Customer increase]))*T$4</f>
        <v>0.44148936170212766</v>
      </c>
      <c r="U198" s="4">
        <f>Table1[[#This Row],[Portfolio]]-SUMIFS('Total data'!H:H,'Total data'!A:A,"Sabit",'Total data'!B:B,Totalll!E:E)</f>
        <v>345866.62000000023</v>
      </c>
      <c r="V198" s="2">
        <f>(U198-SUBTOTAL(4,Table1[Portfel increase]))/(SUBTOTAL(4,Table1[Portfel increase])-SUBTOTAL(5,Table1[Portfel increase]))*V$4</f>
        <v>0</v>
      </c>
      <c r="W198" s="4">
        <f t="shared" ref="W198:W261" si="14">U198/12</f>
        <v>28822.218333333352</v>
      </c>
      <c r="X198" s="2">
        <f>(W198-SUBTOTAL(5,Table1[Av. Portfolio increase]))/(SUBTOTAL(4,Table1[Av. Portfolio increase])-SUBTOTAL(5,Table1[Av. Portfolio increase]))*X$4</f>
        <v>0.73372746976133774</v>
      </c>
      <c r="Y198" s="6">
        <f>SUMIFS('Total data'!I:I,'Total data'!B:B,Totalll!E:E)/SUMIFS('Total data'!F:F,'Total data'!B:B,Totalll!E:E)</f>
        <v>2.2211744716485555E-3</v>
      </c>
      <c r="Z198" s="2">
        <f>IFERROR(Y198/SUBTOTAL(4,Table1[PAR])*Z$4,0)</f>
        <v>-5.7508191069446345E-2</v>
      </c>
      <c r="AA198" s="6">
        <f>IFERROR(SUMIFS('Data PKİD'!L:L,'Data PKİD'!B:B,Totalll!E:E)/Table1[[#This Row],[Portfolio]],0)</f>
        <v>5.6808395881289804E-3</v>
      </c>
      <c r="AB198" s="2">
        <f>IFERROR(AA198/SUBTOTAL(4,Table1[PKID])*AB$4,0)</f>
        <v>-7.7684977962051149E-2</v>
      </c>
      <c r="AC198" s="25">
        <f t="shared" ref="AC198:AC261" si="15">J198+L198+N198+P198+R198+V198+X198+Z198+AB198+T198</f>
        <v>3.3919693525279286</v>
      </c>
    </row>
    <row r="199" spans="4:29" x14ac:dyDescent="0.25">
      <c r="D199" s="12" t="s">
        <v>236</v>
      </c>
      <c r="E199" s="12">
        <v>1530832</v>
      </c>
      <c r="F199" s="12" t="s">
        <v>334</v>
      </c>
      <c r="G199" s="12" t="s">
        <v>364</v>
      </c>
      <c r="H199" s="12" t="s">
        <v>45</v>
      </c>
      <c r="I199" s="1">
        <f>SUMIFS('Total data'!D:D,'Total data'!B:B,Totalll!E:E)</f>
        <v>134</v>
      </c>
      <c r="J199" s="2">
        <f>I199/SUBTOTAL(4,Table1[Number of loans])*J$4</f>
        <v>0</v>
      </c>
      <c r="K199" s="5">
        <f>SUMIFS('Total data'!E:E,'Total data'!B:B,Totalll!E:E)</f>
        <v>855300</v>
      </c>
      <c r="L199" s="2">
        <f>K199/SUBTOTAL(4,Table1[Amount of loans])*L$4</f>
        <v>0</v>
      </c>
      <c r="M199" s="3">
        <f t="shared" si="12"/>
        <v>11.166666666666666</v>
      </c>
      <c r="N199" s="2">
        <f>M199/SUBTOTAL(4,Table1[Av. Number])*N$4</f>
        <v>0.74860335195530725</v>
      </c>
      <c r="O199" s="4">
        <f t="shared" si="13"/>
        <v>71275</v>
      </c>
      <c r="P199" s="2">
        <f>O199/SUBTOTAL(4,Table1[Av. Amount])*P$4</f>
        <v>0.78846449313216349</v>
      </c>
      <c r="Q199" s="5">
        <f>SUMIFS('Total data'!F:F,'Total data'!B:B,Totalll!E:E,'Total data'!A:A,"Dekabr")</f>
        <v>729719.71</v>
      </c>
      <c r="R199" s="2">
        <f>Q199/SUBTOTAL(4,Table1[Portfolio])*R$4</f>
        <v>0.35785965727193747</v>
      </c>
      <c r="S199" s="9">
        <f>SUMIFS('Total data'!G:G,'Total data'!A:A,"Dekabr",'Total data'!B:B,Totalll!E:E)-SUMIFS('Total data'!G:G,'Total data'!A:A,"Sabit",'Total data'!B:B,Totalll!E:E)</f>
        <v>81</v>
      </c>
      <c r="T199" s="2">
        <f>(S199-SUBTOTAL(5,Table1[Customer increase]))/(SUBTOTAL(4,Table1[Customer increase])-SUBTOTAL(5,Table1[Customer increase]))*T$4</f>
        <v>0.56914893617021278</v>
      </c>
      <c r="U199" s="4">
        <f>Table1[[#This Row],[Portfolio]]-SUMIFS('Total data'!H:H,'Total data'!A:A,"Sabit",'Total data'!B:B,Totalll!E:E)</f>
        <v>522460.66999999993</v>
      </c>
      <c r="V199" s="2">
        <f>(U199-SUBTOTAL(4,Table1[Portfel increase]))/(SUBTOTAL(4,Table1[Portfel increase])-SUBTOTAL(5,Table1[Portfel increase]))*V$4</f>
        <v>0</v>
      </c>
      <c r="W199" s="4">
        <f t="shared" si="14"/>
        <v>43538.38916666666</v>
      </c>
      <c r="X199" s="2">
        <f>(W199-SUBTOTAL(5,Table1[Av. Portfolio increase]))/(SUBTOTAL(4,Table1[Av. Portfolio increase])-SUBTOTAL(5,Table1[Av. Portfolio increase]))*X$4</f>
        <v>1.0273955790939442</v>
      </c>
      <c r="Y199" s="6">
        <f>SUMIFS('Total data'!I:I,'Total data'!B:B,Totalll!E:E)/SUMIFS('Total data'!F:F,'Total data'!B:B,Totalll!E:E)</f>
        <v>3.8456977917714795E-3</v>
      </c>
      <c r="Z199" s="2">
        <f>IFERROR(Y199/SUBTOTAL(4,Table1[PAR])*Z$4,0)</f>
        <v>-9.9568550884882909E-2</v>
      </c>
      <c r="AA199" s="6">
        <f>IFERROR(SUMIFS('Data PKİD'!L:L,'Data PKİD'!B:B,Totalll!E:E)/Table1[[#This Row],[Portfolio]],0)</f>
        <v>0</v>
      </c>
      <c r="AB199" s="2">
        <f>IFERROR(AA199/SUBTOTAL(4,Table1[PKID])*AB$4,0)</f>
        <v>0</v>
      </c>
      <c r="AC199" s="25">
        <f t="shared" si="15"/>
        <v>3.391903466738682</v>
      </c>
    </row>
    <row r="200" spans="4:29" x14ac:dyDescent="0.25">
      <c r="D200" s="12" t="s">
        <v>236</v>
      </c>
      <c r="E200" s="12">
        <v>1717532</v>
      </c>
      <c r="F200" s="12" t="s">
        <v>118</v>
      </c>
      <c r="G200" s="12" t="s">
        <v>466</v>
      </c>
      <c r="H200" s="12" t="s">
        <v>43</v>
      </c>
      <c r="I200" s="1">
        <f>SUMIFS('Total data'!D:D,'Total data'!B:B,Totalll!E:E)</f>
        <v>155</v>
      </c>
      <c r="J200" s="2">
        <f>I200/SUBTOTAL(4,Table1[Number of loans])*J$4</f>
        <v>0</v>
      </c>
      <c r="K200" s="5">
        <f>SUMIFS('Total data'!E:E,'Total data'!B:B,Totalll!E:E)</f>
        <v>1378300</v>
      </c>
      <c r="L200" s="2">
        <f>K200/SUBTOTAL(4,Table1[Amount of loans])*L$4</f>
        <v>0</v>
      </c>
      <c r="M200" s="3">
        <f t="shared" si="12"/>
        <v>12.916666666666666</v>
      </c>
      <c r="N200" s="2">
        <f>M200/SUBTOTAL(4,Table1[Av. Number])*N$4</f>
        <v>0.86592178770949724</v>
      </c>
      <c r="O200" s="4">
        <f t="shared" si="13"/>
        <v>114858.33333333333</v>
      </c>
      <c r="P200" s="2">
        <f>O200/SUBTOTAL(4,Table1[Av. Amount])*P$4</f>
        <v>1.2705958270595825</v>
      </c>
      <c r="Q200" s="5">
        <f>SUMIFS('Total data'!F:F,'Total data'!B:B,Totalll!E:E,'Total data'!A:A,"Dekabr")</f>
        <v>1179823</v>
      </c>
      <c r="R200" s="2">
        <f>Q200/SUBTOTAL(4,Table1[Portfolio])*R$4</f>
        <v>0.57859346353896501</v>
      </c>
      <c r="S200" s="9">
        <f>SUMIFS('Total data'!G:G,'Total data'!A:A,"Dekabr",'Total data'!B:B,Totalll!E:E)-SUMIFS('Total data'!G:G,'Total data'!A:A,"Sabit",'Total data'!B:B,Totalll!E:E)</f>
        <v>7</v>
      </c>
      <c r="T200" s="2">
        <f>(S200-SUBTOTAL(5,Table1[Customer increase]))/(SUBTOTAL(4,Table1[Customer increase])-SUBTOTAL(5,Table1[Customer increase]))*T$4</f>
        <v>0.17553191489361702</v>
      </c>
      <c r="U200" s="4">
        <f>Table1[[#This Row],[Portfolio]]-SUMIFS('Total data'!H:H,'Total data'!A:A,"Sabit",'Total data'!B:B,Totalll!E:E)</f>
        <v>247081.49999999988</v>
      </c>
      <c r="V200" s="2">
        <f>(U200-SUBTOTAL(4,Table1[Portfel increase]))/(SUBTOTAL(4,Table1[Portfel increase])-SUBTOTAL(5,Table1[Portfel increase]))*V$4</f>
        <v>0</v>
      </c>
      <c r="W200" s="4">
        <f t="shared" si="14"/>
        <v>20590.124999999989</v>
      </c>
      <c r="X200" s="2">
        <f>(W200-SUBTOTAL(5,Table1[Av. Portfolio increase]))/(SUBTOTAL(4,Table1[Av. Portfolio increase])-SUBTOTAL(5,Table1[Av. Portfolio increase]))*X$4</f>
        <v>0.56945217611132626</v>
      </c>
      <c r="Y200" s="6">
        <f>SUMIFS('Total data'!I:I,'Total data'!B:B,Totalll!E:E)/SUMIFS('Total data'!F:F,'Total data'!B:B,Totalll!E:E)</f>
        <v>2.9611203401124679E-3</v>
      </c>
      <c r="Z200" s="2">
        <f>IFERROR(Y200/SUBTOTAL(4,Table1[PAR])*Z$4,0)</f>
        <v>-7.6666050538760022E-2</v>
      </c>
      <c r="AA200" s="6">
        <f>IFERROR(SUMIFS('Data PKİD'!L:L,'Data PKİD'!B:B,Totalll!E:E)/Table1[[#This Row],[Portfolio]],0)</f>
        <v>0</v>
      </c>
      <c r="AB200" s="2">
        <f>IFERROR(AA200/SUBTOTAL(4,Table1[PKID])*AB$4,0)</f>
        <v>0</v>
      </c>
      <c r="AC200" s="25">
        <f t="shared" si="15"/>
        <v>3.3834291187742283</v>
      </c>
    </row>
    <row r="201" spans="4:29" x14ac:dyDescent="0.25">
      <c r="D201" s="12" t="s">
        <v>252</v>
      </c>
      <c r="E201" s="12">
        <v>1266267</v>
      </c>
      <c r="F201" s="12" t="s">
        <v>105</v>
      </c>
      <c r="G201" s="12" t="s">
        <v>9</v>
      </c>
      <c r="H201" s="12" t="s">
        <v>48</v>
      </c>
      <c r="I201" s="1">
        <f>SUMIFS('Total data'!D:D,'Total data'!B:B,Totalll!E:E)</f>
        <v>65</v>
      </c>
      <c r="J201" s="2">
        <f>I201/SUBTOTAL(4,Table1[Number of loans])*J$4</f>
        <v>0</v>
      </c>
      <c r="K201" s="5">
        <f>SUMIFS('Total data'!E:E,'Total data'!B:B,Totalll!E:E)</f>
        <v>1829000</v>
      </c>
      <c r="L201" s="2">
        <f>K201/SUBTOTAL(4,Table1[Amount of loans])*L$4</f>
        <v>0</v>
      </c>
      <c r="M201" s="3">
        <f t="shared" si="12"/>
        <v>5.416666666666667</v>
      </c>
      <c r="N201" s="2">
        <f>M201/SUBTOTAL(4,Table1[Av. Number])*N$4</f>
        <v>0.36312849162011179</v>
      </c>
      <c r="O201" s="4">
        <f t="shared" si="13"/>
        <v>152416.66666666666</v>
      </c>
      <c r="P201" s="2">
        <f>O201/SUBTOTAL(4,Table1[Av. Amount])*P$4</f>
        <v>1.6860768828934023</v>
      </c>
      <c r="Q201" s="5">
        <f>SUMIFS('Total data'!F:F,'Total data'!B:B,Totalll!E:E,'Total data'!A:A,"Dekabr")</f>
        <v>1487582.89</v>
      </c>
      <c r="R201" s="2">
        <f>Q201/SUBTOTAL(4,Table1[Portfolio])*R$4</f>
        <v>0.72952106936922168</v>
      </c>
      <c r="S201" s="9">
        <f>SUMIFS('Total data'!G:G,'Total data'!A:A,"Dekabr",'Total data'!B:B,Totalll!E:E)-SUMIFS('Total data'!G:G,'Total data'!A:A,"Sabit",'Total data'!B:B,Totalll!E:E)</f>
        <v>8</v>
      </c>
      <c r="T201" s="2">
        <f>(S201-SUBTOTAL(5,Table1[Customer increase]))/(SUBTOTAL(4,Table1[Customer increase])-SUBTOTAL(5,Table1[Customer increase]))*T$4</f>
        <v>0.18085106382978725</v>
      </c>
      <c r="U201" s="4">
        <f>Table1[[#This Row],[Portfolio]]-SUMIFS('Total data'!H:H,'Total data'!A:A,"Sabit",'Total data'!B:B,Totalll!E:E)</f>
        <v>179268.2799999998</v>
      </c>
      <c r="V201" s="2">
        <f>(U201-SUBTOTAL(4,Table1[Portfel increase]))/(SUBTOTAL(4,Table1[Portfel increase])-SUBTOTAL(5,Table1[Portfel increase]))*V$4</f>
        <v>0</v>
      </c>
      <c r="W201" s="4">
        <f t="shared" si="14"/>
        <v>14939.023333333316</v>
      </c>
      <c r="X201" s="2">
        <f>(W201-SUBTOTAL(5,Table1[Av. Portfolio increase]))/(SUBTOTAL(4,Table1[Av. Portfolio increase])-SUBTOTAL(5,Table1[Av. Portfolio increase]))*X$4</f>
        <v>0.45668178489397698</v>
      </c>
      <c r="Y201" s="6">
        <f>SUMIFS('Total data'!I:I,'Total data'!B:B,Totalll!E:E)/SUMIFS('Total data'!F:F,'Total data'!B:B,Totalll!E:E)</f>
        <v>1.3759299049713714E-3</v>
      </c>
      <c r="Z201" s="2">
        <f>IFERROR(Y201/SUBTOTAL(4,Table1[PAR])*Z$4,0)</f>
        <v>-3.5624054248440264E-2</v>
      </c>
      <c r="AA201" s="6">
        <f>IFERROR(SUMIFS('Data PKİD'!L:L,'Data PKİD'!B:B,Totalll!E:E)/Table1[[#This Row],[Portfolio]],0)</f>
        <v>0</v>
      </c>
      <c r="AB201" s="2">
        <f>IFERROR(AA201/SUBTOTAL(4,Table1[PKID])*AB$4,0)</f>
        <v>0</v>
      </c>
      <c r="AC201" s="25">
        <f t="shared" si="15"/>
        <v>3.3806352383580598</v>
      </c>
    </row>
    <row r="202" spans="4:29" x14ac:dyDescent="0.25">
      <c r="D202" s="12" t="s">
        <v>252</v>
      </c>
      <c r="E202" s="12">
        <v>1457032</v>
      </c>
      <c r="F202" s="12" t="s">
        <v>39</v>
      </c>
      <c r="G202" s="12" t="s">
        <v>8</v>
      </c>
      <c r="H202" s="12" t="s">
        <v>48</v>
      </c>
      <c r="I202" s="1">
        <f>SUMIFS('Total data'!D:D,'Total data'!B:B,Totalll!E:E)</f>
        <v>102</v>
      </c>
      <c r="J202" s="2">
        <f>I202/SUBTOTAL(4,Table1[Number of loans])*J$4</f>
        <v>0</v>
      </c>
      <c r="K202" s="5">
        <f>SUMIFS('Total data'!E:E,'Total data'!B:B,Totalll!E:E)</f>
        <v>1766400</v>
      </c>
      <c r="L202" s="2">
        <f>K202/SUBTOTAL(4,Table1[Amount of loans])*L$4</f>
        <v>0</v>
      </c>
      <c r="M202" s="3">
        <f t="shared" si="12"/>
        <v>8.5</v>
      </c>
      <c r="N202" s="2">
        <f>M202/SUBTOTAL(4,Table1[Av. Number])*N$4</f>
        <v>0.56983240223463694</v>
      </c>
      <c r="O202" s="4">
        <f t="shared" si="13"/>
        <v>147200</v>
      </c>
      <c r="P202" s="2">
        <f>O202/SUBTOTAL(4,Table1[Av. Amount])*P$4</f>
        <v>1.6283686199797189</v>
      </c>
      <c r="Q202" s="5">
        <f>SUMIFS('Total data'!F:F,'Total data'!B:B,Totalll!E:E,'Total data'!A:A,"Dekabr")</f>
        <v>1723631.94</v>
      </c>
      <c r="R202" s="2">
        <f>Q202/SUBTOTAL(4,Table1[Portfolio])*R$4</f>
        <v>0.84528117694856397</v>
      </c>
      <c r="S202" s="9">
        <f>SUMIFS('Total data'!G:G,'Total data'!A:A,"Dekabr",'Total data'!B:B,Totalll!E:E)-SUMIFS('Total data'!G:G,'Total data'!A:A,"Sabit",'Total data'!B:B,Totalll!E:E)</f>
        <v>-10</v>
      </c>
      <c r="T202" s="2">
        <f>(S202-SUBTOTAL(5,Table1[Customer increase]))/(SUBTOTAL(4,Table1[Customer increase])-SUBTOTAL(5,Table1[Customer increase]))*T$4</f>
        <v>8.5106382978723402E-2</v>
      </c>
      <c r="U202" s="4">
        <f>Table1[[#This Row],[Portfolio]]-SUMIFS('Total data'!H:H,'Total data'!A:A,"Sabit",'Total data'!B:B,Totalll!E:E)</f>
        <v>74945.35999999987</v>
      </c>
      <c r="V202" s="2">
        <f>(U202-SUBTOTAL(4,Table1[Portfel increase]))/(SUBTOTAL(4,Table1[Portfel increase])-SUBTOTAL(5,Table1[Portfel increase]))*V$4</f>
        <v>0</v>
      </c>
      <c r="W202" s="4">
        <f t="shared" si="14"/>
        <v>6245.4466666666558</v>
      </c>
      <c r="X202" s="2">
        <f>(W202-SUBTOTAL(5,Table1[Av. Portfolio increase]))/(SUBTOTAL(4,Table1[Av. Portfolio increase])-SUBTOTAL(5,Table1[Av. Portfolio increase]))*X$4</f>
        <v>0.28319737431243819</v>
      </c>
      <c r="Y202" s="6">
        <f>SUMIFS('Total data'!I:I,'Total data'!B:B,Totalll!E:E)/SUMIFS('Total data'!F:F,'Total data'!B:B,Totalll!E:E)</f>
        <v>1.8345257743831614E-3</v>
      </c>
      <c r="Z202" s="2">
        <f>IFERROR(Y202/SUBTOTAL(4,Table1[PAR])*Z$4,0)</f>
        <v>-4.7497510934721203E-2</v>
      </c>
      <c r="AA202" s="6">
        <f>IFERROR(SUMIFS('Data PKİD'!L:L,'Data PKİD'!B:B,Totalll!E:E)/Table1[[#This Row],[Portfolio]],0)</f>
        <v>0</v>
      </c>
      <c r="AB202" s="2">
        <f>IFERROR(AA202/SUBTOTAL(4,Table1[PKID])*AB$4,0)</f>
        <v>0</v>
      </c>
      <c r="AC202" s="25">
        <f t="shared" si="15"/>
        <v>3.3642884455193607</v>
      </c>
    </row>
    <row r="203" spans="4:29" x14ac:dyDescent="0.25">
      <c r="D203" s="12" t="s">
        <v>252</v>
      </c>
      <c r="E203" s="12">
        <v>1196519</v>
      </c>
      <c r="F203" s="12" t="s">
        <v>201</v>
      </c>
      <c r="G203" s="12" t="s">
        <v>20</v>
      </c>
      <c r="H203" s="12" t="s">
        <v>44</v>
      </c>
      <c r="I203" s="1">
        <f>SUMIFS('Total data'!D:D,'Total data'!B:B,Totalll!E:E)</f>
        <v>80</v>
      </c>
      <c r="J203" s="2">
        <f>I203/SUBTOTAL(4,Table1[Number of loans])*J$4</f>
        <v>0</v>
      </c>
      <c r="K203" s="5">
        <f>SUMIFS('Total data'!E:E,'Total data'!B:B,Totalll!E:E)</f>
        <v>1769600</v>
      </c>
      <c r="L203" s="2">
        <f>K203/SUBTOTAL(4,Table1[Amount of loans])*L$4</f>
        <v>0</v>
      </c>
      <c r="M203" s="3">
        <f t="shared" si="12"/>
        <v>6.666666666666667</v>
      </c>
      <c r="N203" s="2">
        <f>M203/SUBTOTAL(4,Table1[Av. Number])*N$4</f>
        <v>0.44692737430167601</v>
      </c>
      <c r="O203" s="4">
        <f t="shared" si="13"/>
        <v>147466.66666666666</v>
      </c>
      <c r="P203" s="2">
        <f>O203/SUBTOTAL(4,Table1[Av. Amount])*P$4</f>
        <v>1.6313185631318561</v>
      </c>
      <c r="Q203" s="5">
        <f>SUMIFS('Total data'!F:F,'Total data'!B:B,Totalll!E:E,'Total data'!A:A,"Dekabr")</f>
        <v>1420844.95</v>
      </c>
      <c r="R203" s="2">
        <f>Q203/SUBTOTAL(4,Table1[Portfolio])*R$4</f>
        <v>0.69679231611211812</v>
      </c>
      <c r="S203" s="9">
        <f>SUMIFS('Total data'!G:G,'Total data'!A:A,"Dekabr",'Total data'!B:B,Totalll!E:E)-SUMIFS('Total data'!G:G,'Total data'!A:A,"Sabit",'Total data'!B:B,Totalll!E:E)</f>
        <v>-1</v>
      </c>
      <c r="T203" s="2">
        <f>(S203-SUBTOTAL(5,Table1[Customer increase]))/(SUBTOTAL(4,Table1[Customer increase])-SUBTOTAL(5,Table1[Customer increase]))*T$4</f>
        <v>0.13297872340425532</v>
      </c>
      <c r="U203" s="4">
        <f>Table1[[#This Row],[Portfolio]]-SUMIFS('Total data'!H:H,'Total data'!A:A,"Sabit",'Total data'!B:B,Totalll!E:E)</f>
        <v>311589.09000000008</v>
      </c>
      <c r="V203" s="2">
        <f>(U203-SUBTOTAL(4,Table1[Portfel increase]))/(SUBTOTAL(4,Table1[Portfel increase])-SUBTOTAL(5,Table1[Portfel increase]))*V$4</f>
        <v>0</v>
      </c>
      <c r="W203" s="4">
        <f t="shared" si="14"/>
        <v>25965.757500000007</v>
      </c>
      <c r="X203" s="2">
        <f>(W203-SUBTOTAL(5,Table1[Av. Portfolio increase]))/(SUBTOTAL(4,Table1[Av. Portfolio increase])-SUBTOTAL(5,Table1[Av. Portfolio increase]))*X$4</f>
        <v>0.67672545056707967</v>
      </c>
      <c r="Y203" s="6">
        <f>SUMIFS('Total data'!I:I,'Total data'!B:B,Totalll!E:E)/SUMIFS('Total data'!F:F,'Total data'!B:B,Totalll!E:E)</f>
        <v>1.5180902801120611E-3</v>
      </c>
      <c r="Z203" s="2">
        <f>IFERROR(Y203/SUBTOTAL(4,Table1[PAR])*Z$4,0)</f>
        <v>-3.9304713341387236E-2</v>
      </c>
      <c r="AA203" s="6">
        <f>IFERROR(SUMIFS('Data PKİD'!L:L,'Data PKİD'!B:B,Totalll!E:E)/Table1[[#This Row],[Portfolio]],0)</f>
        <v>0</v>
      </c>
      <c r="AB203" s="2">
        <f>IFERROR(AA203/SUBTOTAL(4,Table1[PKID])*AB$4,0)</f>
        <v>0</v>
      </c>
      <c r="AC203" s="25">
        <f t="shared" si="15"/>
        <v>3.5454377141755975</v>
      </c>
    </row>
    <row r="204" spans="4:29" x14ac:dyDescent="0.25">
      <c r="D204" s="12" t="s">
        <v>506</v>
      </c>
      <c r="E204" s="12">
        <v>1721849</v>
      </c>
      <c r="F204" s="12" t="s">
        <v>267</v>
      </c>
      <c r="G204" s="12" t="s">
        <v>355</v>
      </c>
      <c r="H204" s="12" t="s">
        <v>44</v>
      </c>
      <c r="I204" s="1">
        <f>SUMIFS('Total data'!D:D,'Total data'!B:B,Totalll!E:E)</f>
        <v>140</v>
      </c>
      <c r="J204" s="2">
        <f>I204/SUBTOTAL(4,Table1[Number of loans])*J$4</f>
        <v>0</v>
      </c>
      <c r="K204" s="5">
        <f>SUMIFS('Total data'!E:E,'Total data'!B:B,Totalll!E:E)</f>
        <v>972850</v>
      </c>
      <c r="L204" s="2">
        <f>K204/SUBTOTAL(4,Table1[Amount of loans])*L$4</f>
        <v>0</v>
      </c>
      <c r="M204" s="3">
        <f t="shared" si="12"/>
        <v>11.666666666666666</v>
      </c>
      <c r="N204" s="2">
        <f>M204/SUBTOTAL(4,Table1[Av. Number])*N$4</f>
        <v>0.78212290502793291</v>
      </c>
      <c r="O204" s="4">
        <f t="shared" si="13"/>
        <v>81070.833333333328</v>
      </c>
      <c r="P204" s="2">
        <f>O204/SUBTOTAL(4,Table1[Av. Amount])*P$4</f>
        <v>0.89682881111145241</v>
      </c>
      <c r="Q204" s="5">
        <f>SUMIFS('Total data'!F:F,'Total data'!B:B,Totalll!E:E,'Total data'!A:A,"Dekabr")</f>
        <v>911282.06</v>
      </c>
      <c r="R204" s="2">
        <f>Q204/SUBTOTAL(4,Table1[Portfolio])*R$4</f>
        <v>0.44689910550677769</v>
      </c>
      <c r="S204" s="9">
        <f>SUMIFS('Total data'!G:G,'Total data'!A:A,"Dekabr",'Total data'!B:B,Totalll!E:E)-SUMIFS('Total data'!G:G,'Total data'!A:A,"Sabit",'Total data'!B:B,Totalll!E:E)</f>
        <v>57</v>
      </c>
      <c r="T204" s="2">
        <f>(S204-SUBTOTAL(5,Table1[Customer increase]))/(SUBTOTAL(4,Table1[Customer increase])-SUBTOTAL(5,Table1[Customer increase]))*T$4</f>
        <v>0.44148936170212766</v>
      </c>
      <c r="U204" s="4">
        <f>Table1[[#This Row],[Portfolio]]-SUMIFS('Total data'!H:H,'Total data'!A:A,"Sabit",'Total data'!B:B,Totalll!E:E)</f>
        <v>383467.16000000015</v>
      </c>
      <c r="V204" s="2">
        <f>(U204-SUBTOTAL(4,Table1[Portfel increase]))/(SUBTOTAL(4,Table1[Portfel increase])-SUBTOTAL(5,Table1[Portfel increase]))*V$4</f>
        <v>0</v>
      </c>
      <c r="W204" s="4">
        <f t="shared" si="14"/>
        <v>31955.596666666679</v>
      </c>
      <c r="X204" s="2">
        <f>(W204-SUBTOTAL(5,Table1[Av. Portfolio increase]))/(SUBTOTAL(4,Table1[Av. Portfolio increase])-SUBTOTAL(5,Table1[Av. Portfolio increase]))*X$4</f>
        <v>0.79625550788994426</v>
      </c>
      <c r="Y204" s="6">
        <f>SUMIFS('Total data'!I:I,'Total data'!B:B,Totalll!E:E)/SUMIFS('Total data'!F:F,'Total data'!B:B,Totalll!E:E)</f>
        <v>2.8716201721542482E-4</v>
      </c>
      <c r="Z204" s="2">
        <f>IFERROR(Y204/SUBTOTAL(4,Table1[PAR])*Z$4,0)</f>
        <v>-7.4348811246941248E-3</v>
      </c>
      <c r="AA204" s="6">
        <f>IFERROR(SUMIFS('Data PKİD'!L:L,'Data PKİD'!B:B,Totalll!E:E)/Table1[[#This Row],[Portfolio]],0)</f>
        <v>0</v>
      </c>
      <c r="AB204" s="2">
        <f>IFERROR(AA204/SUBTOTAL(4,Table1[PKID])*AB$4,0)</f>
        <v>0</v>
      </c>
      <c r="AC204" s="25">
        <f t="shared" si="15"/>
        <v>3.3561608101135407</v>
      </c>
    </row>
    <row r="205" spans="4:29" x14ac:dyDescent="0.25">
      <c r="D205" s="12" t="s">
        <v>236</v>
      </c>
      <c r="E205" s="12">
        <v>1680712</v>
      </c>
      <c r="F205" s="12" t="s">
        <v>214</v>
      </c>
      <c r="G205" s="12" t="s">
        <v>352</v>
      </c>
      <c r="H205" s="12" t="s">
        <v>43</v>
      </c>
      <c r="I205" s="1">
        <f>SUMIFS('Total data'!D:D,'Total data'!B:B,Totalll!E:E)</f>
        <v>178</v>
      </c>
      <c r="J205" s="2">
        <f>I205/SUBTOTAL(4,Table1[Number of loans])*J$4</f>
        <v>0</v>
      </c>
      <c r="K205" s="5">
        <f>SUMIFS('Total data'!E:E,'Total data'!B:B,Totalll!E:E)</f>
        <v>1245800</v>
      </c>
      <c r="L205" s="2">
        <f>K205/SUBTOTAL(4,Table1[Amount of loans])*L$4</f>
        <v>0</v>
      </c>
      <c r="M205" s="3">
        <f t="shared" si="12"/>
        <v>14.833333333333334</v>
      </c>
      <c r="N205" s="2">
        <f>M205/SUBTOTAL(4,Table1[Av. Number])*N$4</f>
        <v>0.99441340782122911</v>
      </c>
      <c r="O205" s="4">
        <f t="shared" si="13"/>
        <v>103816.66666666667</v>
      </c>
      <c r="P205" s="2">
        <f>O205/SUBTOTAL(4,Table1[Av. Amount])*P$4</f>
        <v>1.1484497434164029</v>
      </c>
      <c r="Q205" s="5">
        <f>SUMIFS('Total data'!F:F,'Total data'!B:B,Totalll!E:E,'Total data'!A:A,"Dekabr")</f>
        <v>1126395.33</v>
      </c>
      <c r="R205" s="2">
        <f>Q205/SUBTOTAL(4,Table1[Portfolio])*R$4</f>
        <v>0.55239215992467983</v>
      </c>
      <c r="S205" s="9">
        <f>SUMIFS('Total data'!G:G,'Total data'!A:A,"Dekabr",'Total data'!B:B,Totalll!E:E)-SUMIFS('Total data'!G:G,'Total data'!A:A,"Sabit",'Total data'!B:B,Totalll!E:E)</f>
        <v>12</v>
      </c>
      <c r="T205" s="2">
        <f>(S205-SUBTOTAL(5,Table1[Customer increase]))/(SUBTOTAL(4,Table1[Customer increase])-SUBTOTAL(5,Table1[Customer increase]))*T$4</f>
        <v>0.20212765957446807</v>
      </c>
      <c r="U205" s="4">
        <f>Table1[[#This Row],[Portfolio]]-SUMIFS('Total data'!H:H,'Total data'!A:A,"Sabit",'Total data'!B:B,Totalll!E:E)</f>
        <v>204775.30999999971</v>
      </c>
      <c r="V205" s="2">
        <f>(U205-SUBTOTAL(4,Table1[Portfel increase]))/(SUBTOTAL(4,Table1[Portfel increase])-SUBTOTAL(5,Table1[Portfel increase]))*V$4</f>
        <v>0</v>
      </c>
      <c r="W205" s="4">
        <f t="shared" si="14"/>
        <v>17064.609166666643</v>
      </c>
      <c r="X205" s="2">
        <f>(W205-SUBTOTAL(5,Table1[Av. Portfolio increase]))/(SUBTOTAL(4,Table1[Av. Portfolio increase])-SUBTOTAL(5,Table1[Av. Portfolio increase]))*X$4</f>
        <v>0.49909884976558544</v>
      </c>
      <c r="Y205" s="6">
        <f>SUMIFS('Total data'!I:I,'Total data'!B:B,Totalll!E:E)/SUMIFS('Total data'!F:F,'Total data'!B:B,Totalll!E:E)</f>
        <v>5.8086460379015432E-4</v>
      </c>
      <c r="Z205" s="2">
        <f>IFERROR(Y205/SUBTOTAL(4,Table1[PAR])*Z$4,0)</f>
        <v>-1.5039103432270965E-2</v>
      </c>
      <c r="AA205" s="6">
        <f>IFERROR(SUMIFS('Data PKİD'!L:L,'Data PKİD'!B:B,Totalll!E:E)/Table1[[#This Row],[Portfolio]],0)</f>
        <v>1.8553610303054077E-3</v>
      </c>
      <c r="AB205" s="2">
        <f>IFERROR(AA205/SUBTOTAL(4,Table1[PKID])*AB$4,0)</f>
        <v>-2.5371897677257848E-2</v>
      </c>
      <c r="AC205" s="25">
        <f t="shared" si="15"/>
        <v>3.3560708193928366</v>
      </c>
    </row>
    <row r="206" spans="4:29" x14ac:dyDescent="0.25">
      <c r="D206" s="12" t="s">
        <v>252</v>
      </c>
      <c r="E206" s="12">
        <v>1291124</v>
      </c>
      <c r="F206" s="12" t="s">
        <v>181</v>
      </c>
      <c r="G206" s="12" t="s">
        <v>6</v>
      </c>
      <c r="H206" s="12" t="s">
        <v>44</v>
      </c>
      <c r="I206" s="1">
        <f>SUMIFS('Total data'!D:D,'Total data'!B:B,Totalll!E:E)</f>
        <v>84</v>
      </c>
      <c r="J206" s="2">
        <f>I206/SUBTOTAL(4,Table1[Number of loans])*J$4</f>
        <v>0</v>
      </c>
      <c r="K206" s="5">
        <f>SUMIFS('Total data'!E:E,'Total data'!B:B,Totalll!E:E)</f>
        <v>1257400</v>
      </c>
      <c r="L206" s="2">
        <f>K206/SUBTOTAL(4,Table1[Amount of loans])*L$4</f>
        <v>0</v>
      </c>
      <c r="M206" s="3">
        <f t="shared" si="12"/>
        <v>7</v>
      </c>
      <c r="N206" s="2">
        <f>M206/SUBTOTAL(4,Table1[Av. Number])*N$4</f>
        <v>0.46927374301675978</v>
      </c>
      <c r="O206" s="4">
        <f t="shared" si="13"/>
        <v>104783.33333333333</v>
      </c>
      <c r="P206" s="2">
        <f>O206/SUBTOTAL(4,Table1[Av. Amount])*P$4</f>
        <v>1.1591432873429</v>
      </c>
      <c r="Q206" s="5">
        <f>SUMIFS('Total data'!F:F,'Total data'!B:B,Totalll!E:E,'Total data'!A:A,"Dekabr")</f>
        <v>1338821.57</v>
      </c>
      <c r="R206" s="2">
        <f>Q206/SUBTOTAL(4,Table1[Portfolio])*R$4</f>
        <v>0.65656747600866827</v>
      </c>
      <c r="S206" s="9">
        <f>SUMIFS('Total data'!G:G,'Total data'!A:A,"Dekabr",'Total data'!B:B,Totalll!E:E)-SUMIFS('Total data'!G:G,'Total data'!A:A,"Sabit",'Total data'!B:B,Totalll!E:E)</f>
        <v>31</v>
      </c>
      <c r="T206" s="2">
        <f>(S206-SUBTOTAL(5,Table1[Customer increase]))/(SUBTOTAL(4,Table1[Customer increase])-SUBTOTAL(5,Table1[Customer increase]))*T$4</f>
        <v>0.30319148936170215</v>
      </c>
      <c r="U206" s="4">
        <f>Table1[[#This Row],[Portfolio]]-SUMIFS('Total data'!H:H,'Total data'!A:A,"Sabit",'Total data'!B:B,Totalll!E:E)</f>
        <v>365878.68000000005</v>
      </c>
      <c r="V206" s="2">
        <f>(U206-SUBTOTAL(4,Table1[Portfel increase]))/(SUBTOTAL(4,Table1[Portfel increase])-SUBTOTAL(5,Table1[Portfel increase]))*V$4</f>
        <v>0</v>
      </c>
      <c r="W206" s="4">
        <f t="shared" si="14"/>
        <v>30489.890000000003</v>
      </c>
      <c r="X206" s="2">
        <f>(W206-SUBTOTAL(5,Table1[Av. Portfolio increase]))/(SUBTOTAL(4,Table1[Av. Portfolio increase])-SUBTOTAL(5,Table1[Av. Portfolio increase]))*X$4</f>
        <v>0.76700664210066982</v>
      </c>
      <c r="Y206" s="6">
        <f>SUMIFS('Total data'!I:I,'Total data'!B:B,Totalll!E:E)/SUMIFS('Total data'!F:F,'Total data'!B:B,Totalll!E:E)</f>
        <v>1.0262263286147666E-3</v>
      </c>
      <c r="Z206" s="2">
        <f>IFERROR(Y206/SUBTOTAL(4,Table1[PAR])*Z$4,0)</f>
        <v>-2.6569916294181269E-2</v>
      </c>
      <c r="AA206" s="6">
        <f>IFERROR(SUMIFS('Data PKİD'!L:L,'Data PKİD'!B:B,Totalll!E:E)/Table1[[#This Row],[Portfolio]],0)</f>
        <v>0</v>
      </c>
      <c r="AB206" s="2">
        <f>IFERROR(AA206/SUBTOTAL(4,Table1[PKID])*AB$4,0)</f>
        <v>0</v>
      </c>
      <c r="AC206" s="25">
        <f t="shared" si="15"/>
        <v>3.3286127215365187</v>
      </c>
    </row>
    <row r="207" spans="4:29" x14ac:dyDescent="0.25">
      <c r="D207" s="12" t="s">
        <v>252</v>
      </c>
      <c r="E207" s="12">
        <v>1291272</v>
      </c>
      <c r="F207" s="12" t="s">
        <v>272</v>
      </c>
      <c r="G207" s="12" t="s">
        <v>18</v>
      </c>
      <c r="H207" s="12" t="s">
        <v>45</v>
      </c>
      <c r="I207" s="1">
        <f>SUMIFS('Total data'!D:D,'Total data'!B:B,Totalll!E:E)</f>
        <v>80</v>
      </c>
      <c r="J207" s="2">
        <f>I207/SUBTOTAL(4,Table1[Number of loans])*J$4</f>
        <v>0</v>
      </c>
      <c r="K207" s="5">
        <f>SUMIFS('Total data'!E:E,'Total data'!B:B,Totalll!E:E)</f>
        <v>1266100</v>
      </c>
      <c r="L207" s="2">
        <f>K207/SUBTOTAL(4,Table1[Amount of loans])*L$4</f>
        <v>0</v>
      </c>
      <c r="M207" s="3">
        <f t="shared" si="12"/>
        <v>6.666666666666667</v>
      </c>
      <c r="N207" s="2">
        <f>M207/SUBTOTAL(4,Table1[Av. Number])*N$4</f>
        <v>0.44692737430167601</v>
      </c>
      <c r="O207" s="4">
        <f t="shared" si="13"/>
        <v>105508.33333333333</v>
      </c>
      <c r="P207" s="2">
        <f>O207/SUBTOTAL(4,Table1[Av. Amount])*P$4</f>
        <v>1.167163445287773</v>
      </c>
      <c r="Q207" s="5">
        <f>SUMIFS('Total data'!F:F,'Total data'!B:B,Totalll!E:E,'Total data'!A:A,"Dekabr")</f>
        <v>979957.28</v>
      </c>
      <c r="R207" s="2">
        <f>Q207/SUBTOTAL(4,Table1[Portfolio])*R$4</f>
        <v>0.48057791444600023</v>
      </c>
      <c r="S207" s="9">
        <f>SUMIFS('Total data'!G:G,'Total data'!A:A,"Dekabr",'Total data'!B:B,Totalll!E:E)-SUMIFS('Total data'!G:G,'Total data'!A:A,"Sabit",'Total data'!B:B,Totalll!E:E)</f>
        <v>28</v>
      </c>
      <c r="T207" s="2">
        <f>(S207-SUBTOTAL(5,Table1[Customer increase]))/(SUBTOTAL(4,Table1[Customer increase])-SUBTOTAL(5,Table1[Customer increase]))*T$4</f>
        <v>0.28723404255319152</v>
      </c>
      <c r="U207" s="4">
        <f>Table1[[#This Row],[Portfolio]]-SUMIFS('Total data'!H:H,'Total data'!A:A,"Sabit",'Total data'!B:B,Totalll!E:E)</f>
        <v>468389.3</v>
      </c>
      <c r="V207" s="2">
        <f>(U207-SUBTOTAL(4,Table1[Portfel increase]))/(SUBTOTAL(4,Table1[Portfel increase])-SUBTOTAL(5,Table1[Portfel increase]))*V$4</f>
        <v>0</v>
      </c>
      <c r="W207" s="4">
        <f t="shared" si="14"/>
        <v>39032.441666666666</v>
      </c>
      <c r="X207" s="2">
        <f>(W207-SUBTOTAL(5,Table1[Av. Portfolio increase]))/(SUBTOTAL(4,Table1[Av. Portfolio increase])-SUBTOTAL(5,Table1[Av. Portfolio increase]))*X$4</f>
        <v>0.9374772777869419</v>
      </c>
      <c r="Y207" s="6">
        <f>SUMIFS('Total data'!I:I,'Total data'!B:B,Totalll!E:E)/SUMIFS('Total data'!F:F,'Total data'!B:B,Totalll!E:E)</f>
        <v>9.1339882861068457E-4</v>
      </c>
      <c r="Z207" s="2">
        <f>IFERROR(Y207/SUBTOTAL(4,Table1[PAR])*Z$4,0)</f>
        <v>-2.3648711539245051E-2</v>
      </c>
      <c r="AA207" s="6">
        <f>IFERROR(SUMIFS('Data PKİD'!L:L,'Data PKİD'!B:B,Totalll!E:E)/Table1[[#This Row],[Portfolio]],0)</f>
        <v>0</v>
      </c>
      <c r="AB207" s="2">
        <f>IFERROR(AA207/SUBTOTAL(4,Table1[PKID])*AB$4,0)</f>
        <v>0</v>
      </c>
      <c r="AC207" s="25">
        <f t="shared" si="15"/>
        <v>3.2957313428363375</v>
      </c>
    </row>
    <row r="208" spans="4:29" x14ac:dyDescent="0.25">
      <c r="D208" s="12" t="s">
        <v>506</v>
      </c>
      <c r="E208" s="12">
        <v>1552842</v>
      </c>
      <c r="F208" s="12" t="s">
        <v>300</v>
      </c>
      <c r="G208" s="12" t="s">
        <v>358</v>
      </c>
      <c r="H208" s="12" t="s">
        <v>43</v>
      </c>
      <c r="I208" s="1">
        <f>SUMIFS('Total data'!D:D,'Total data'!B:B,Totalll!E:E)</f>
        <v>105</v>
      </c>
      <c r="J208" s="2">
        <f>I208/SUBTOTAL(4,Table1[Number of loans])*J$4</f>
        <v>0</v>
      </c>
      <c r="K208" s="5">
        <f>SUMIFS('Total data'!E:E,'Total data'!B:B,Totalll!E:E)</f>
        <v>1221150</v>
      </c>
      <c r="L208" s="2">
        <f>K208/SUBTOTAL(4,Table1[Amount of loans])*L$4</f>
        <v>0</v>
      </c>
      <c r="M208" s="3">
        <f t="shared" si="12"/>
        <v>8.75</v>
      </c>
      <c r="N208" s="2">
        <f>M208/SUBTOTAL(4,Table1[Av. Number])*N$4</f>
        <v>0.58659217877094971</v>
      </c>
      <c r="O208" s="4">
        <f t="shared" si="13"/>
        <v>101762.5</v>
      </c>
      <c r="P208" s="2">
        <f>O208/SUBTOTAL(4,Table1[Av. Amount])*P$4</f>
        <v>1.1257259625725962</v>
      </c>
      <c r="Q208" s="5">
        <f>SUMIFS('Total data'!F:F,'Total data'!B:B,Totalll!E:E,'Total data'!A:A,"Dekabr")</f>
        <v>1296223.58</v>
      </c>
      <c r="R208" s="2">
        <f>Q208/SUBTOTAL(4,Table1[Portfolio])*R$4</f>
        <v>0.63567712332534354</v>
      </c>
      <c r="S208" s="9">
        <f>SUMIFS('Total data'!G:G,'Total data'!A:A,"Dekabr",'Total data'!B:B,Totalll!E:E)-SUMIFS('Total data'!G:G,'Total data'!A:A,"Sabit",'Total data'!B:B,Totalll!E:E)</f>
        <v>37</v>
      </c>
      <c r="T208" s="2">
        <f>(S208-SUBTOTAL(5,Table1[Customer increase]))/(SUBTOTAL(4,Table1[Customer increase])-SUBTOTAL(5,Table1[Customer increase]))*T$4</f>
        <v>0.33510638297872342</v>
      </c>
      <c r="U208" s="4">
        <f>Table1[[#This Row],[Portfolio]]-SUMIFS('Total data'!H:H,'Total data'!A:A,"Sabit",'Total data'!B:B,Totalll!E:E)</f>
        <v>272619.7999999997</v>
      </c>
      <c r="V208" s="2">
        <f>(U208-SUBTOTAL(4,Table1[Portfel increase]))/(SUBTOTAL(4,Table1[Portfel increase])-SUBTOTAL(5,Table1[Portfel increase]))*V$4</f>
        <v>0</v>
      </c>
      <c r="W208" s="4">
        <f t="shared" si="14"/>
        <v>22718.31666666664</v>
      </c>
      <c r="X208" s="2">
        <f>(W208-SUBTOTAL(5,Table1[Av. Portfolio increase]))/(SUBTOTAL(4,Table1[Av. Portfolio increase])-SUBTOTAL(5,Table1[Av. Portfolio increase]))*X$4</f>
        <v>0.61192124161250749</v>
      </c>
      <c r="Y208" s="6">
        <f>SUMIFS('Total data'!I:I,'Total data'!B:B,Totalll!E:E)/SUMIFS('Total data'!F:F,'Total data'!B:B,Totalll!E:E)</f>
        <v>0</v>
      </c>
      <c r="Z208" s="2">
        <f>IFERROR(Y208/SUBTOTAL(4,Table1[PAR])*Z$4,0)</f>
        <v>0</v>
      </c>
      <c r="AA208" s="6">
        <f>IFERROR(SUMIFS('Data PKİD'!L:L,'Data PKİD'!B:B,Totalll!E:E)/Table1[[#This Row],[Portfolio]],0)</f>
        <v>0</v>
      </c>
      <c r="AB208" s="2">
        <f>IFERROR(AA208/SUBTOTAL(4,Table1[PKID])*AB$4,0)</f>
        <v>0</v>
      </c>
      <c r="AC208" s="25">
        <f t="shared" si="15"/>
        <v>3.2950228892601205</v>
      </c>
    </row>
    <row r="209" spans="4:29" x14ac:dyDescent="0.25">
      <c r="D209" s="12" t="s">
        <v>236</v>
      </c>
      <c r="E209" s="12">
        <v>1883064</v>
      </c>
      <c r="F209" s="12" t="s">
        <v>502</v>
      </c>
      <c r="G209" s="12" t="s">
        <v>368</v>
      </c>
      <c r="H209" s="12" t="s">
        <v>45</v>
      </c>
      <c r="I209" s="1">
        <f>SUMIFS('Total data'!D:D,'Total data'!B:B,Totalll!E:E)</f>
        <v>111</v>
      </c>
      <c r="J209" s="2">
        <f>I209/SUBTOTAL(4,Table1[Number of loans])*J$4</f>
        <v>0</v>
      </c>
      <c r="K209" s="5">
        <f>SUMIFS('Total data'!E:E,'Total data'!B:B,Totalll!E:E)</f>
        <v>751200</v>
      </c>
      <c r="L209" s="2">
        <f>K209/SUBTOTAL(4,Table1[Amount of loans])*L$4</f>
        <v>0</v>
      </c>
      <c r="M209" s="3">
        <f t="shared" si="12"/>
        <v>9.25</v>
      </c>
      <c r="N209" s="2">
        <f>M209/SUBTOTAL(4,Table1[Av. Number])*N$4</f>
        <v>0.62011173184357549</v>
      </c>
      <c r="O209" s="4">
        <f t="shared" si="13"/>
        <v>62600</v>
      </c>
      <c r="P209" s="2">
        <f>O209/SUBTOTAL(4,Table1[Av. Amount])*P$4</f>
        <v>0.69249915496420122</v>
      </c>
      <c r="Q209" s="5">
        <f>SUMIFS('Total data'!F:F,'Total data'!B:B,Totalll!E:E,'Total data'!A:A,"Dekabr")</f>
        <v>583133.49</v>
      </c>
      <c r="R209" s="2">
        <f>Q209/SUBTOTAL(4,Table1[Portfolio])*R$4</f>
        <v>0.28597274818736745</v>
      </c>
      <c r="S209" s="9">
        <f>SUMIFS('Total data'!G:G,'Total data'!A:A,"Dekabr",'Total data'!B:B,Totalll!E:E)-SUMIFS('Total data'!G:G,'Total data'!A:A,"Sabit",'Total data'!B:B,Totalll!E:E)</f>
        <v>80</v>
      </c>
      <c r="T209" s="2">
        <f>(S209-SUBTOTAL(5,Table1[Customer increase]))/(SUBTOTAL(4,Table1[Customer increase])-SUBTOTAL(5,Table1[Customer increase]))*T$4</f>
        <v>0.56382978723404253</v>
      </c>
      <c r="U209" s="4">
        <f>Table1[[#This Row],[Portfolio]]-SUMIFS('Total data'!H:H,'Total data'!A:A,"Sabit",'Total data'!B:B,Totalll!E:E)</f>
        <v>583133.49</v>
      </c>
      <c r="V209" s="2">
        <f>(U209-SUBTOTAL(4,Table1[Portfel increase]))/(SUBTOTAL(4,Table1[Portfel increase])-SUBTOTAL(5,Table1[Portfel increase]))*V$4</f>
        <v>0</v>
      </c>
      <c r="W209" s="4">
        <f t="shared" si="14"/>
        <v>48594.457499999997</v>
      </c>
      <c r="X209" s="2">
        <f>(W209-SUBTOTAL(5,Table1[Av. Portfolio increase]))/(SUBTOTAL(4,Table1[Av. Portfolio increase])-SUBTOTAL(5,Table1[Av. Portfolio increase]))*X$4</f>
        <v>1.1282918003272053</v>
      </c>
      <c r="Y209" s="6">
        <f>SUMIFS('Total data'!I:I,'Total data'!B:B,Totalll!E:E)/SUMIFS('Total data'!F:F,'Total data'!B:B,Totalll!E:E)</f>
        <v>0</v>
      </c>
      <c r="Z209" s="2">
        <f>IFERROR(Y209/SUBTOTAL(4,Table1[PAR])*Z$4,0)</f>
        <v>0</v>
      </c>
      <c r="AA209" s="6">
        <f>IFERROR(SUMIFS('Data PKİD'!L:L,'Data PKİD'!B:B,Totalll!E:E)/Table1[[#This Row],[Portfolio]],0)</f>
        <v>0</v>
      </c>
      <c r="AB209" s="2">
        <f>IFERROR(AA209/SUBTOTAL(4,Table1[PKID])*AB$4,0)</f>
        <v>0</v>
      </c>
      <c r="AC209" s="25">
        <f t="shared" si="15"/>
        <v>3.290705222556392</v>
      </c>
    </row>
    <row r="210" spans="4:29" x14ac:dyDescent="0.25">
      <c r="D210" s="12" t="s">
        <v>236</v>
      </c>
      <c r="E210" s="12">
        <v>1579557</v>
      </c>
      <c r="F210" s="12" t="s">
        <v>165</v>
      </c>
      <c r="G210" s="12" t="s">
        <v>368</v>
      </c>
      <c r="H210" s="12" t="s">
        <v>43</v>
      </c>
      <c r="I210" s="1">
        <f>SUMIFS('Total data'!D:D,'Total data'!B:B,Totalll!E:E)</f>
        <v>174</v>
      </c>
      <c r="J210" s="2">
        <f>I210/SUBTOTAL(4,Table1[Number of loans])*J$4</f>
        <v>0</v>
      </c>
      <c r="K210" s="5">
        <f>SUMIFS('Total data'!E:E,'Total data'!B:B,Totalll!E:E)</f>
        <v>1233500</v>
      </c>
      <c r="L210" s="2">
        <f>K210/SUBTOTAL(4,Table1[Amount of loans])*L$4</f>
        <v>0</v>
      </c>
      <c r="M210" s="3">
        <f t="shared" si="12"/>
        <v>14.5</v>
      </c>
      <c r="N210" s="2">
        <f>M210/SUBTOTAL(4,Table1[Av. Number])*N$4</f>
        <v>0.97206703910614534</v>
      </c>
      <c r="O210" s="4">
        <f t="shared" si="13"/>
        <v>102791.66666666667</v>
      </c>
      <c r="P210" s="2">
        <f>O210/SUBTOTAL(4,Table1[Av. Amount])*P$4</f>
        <v>1.1371108994253756</v>
      </c>
      <c r="Q210" s="5">
        <f>SUMIFS('Total data'!F:F,'Total data'!B:B,Totalll!E:E,'Total data'!A:A,"Dekabr")</f>
        <v>1232779.47</v>
      </c>
      <c r="R210" s="2">
        <f>Q210/SUBTOTAL(4,Table1[Portfolio])*R$4</f>
        <v>0.60456368737262256</v>
      </c>
      <c r="S210" s="9">
        <f>SUMIFS('Total data'!G:G,'Total data'!A:A,"Dekabr",'Total data'!B:B,Totalll!E:E)-SUMIFS('Total data'!G:G,'Total data'!A:A,"Sabit",'Total data'!B:B,Totalll!E:E)</f>
        <v>25</v>
      </c>
      <c r="T210" s="2">
        <f>(S210-SUBTOTAL(5,Table1[Customer increase]))/(SUBTOTAL(4,Table1[Customer increase])-SUBTOTAL(5,Table1[Customer increase]))*T$4</f>
        <v>0.27127659574468083</v>
      </c>
      <c r="U210" s="4">
        <f>Table1[[#This Row],[Portfolio]]-SUMIFS('Total data'!H:H,'Total data'!A:A,"Sabit",'Total data'!B:B,Totalll!E:E)</f>
        <v>190285.19000000053</v>
      </c>
      <c r="V210" s="2">
        <f>(U210-SUBTOTAL(4,Table1[Portfel increase]))/(SUBTOTAL(4,Table1[Portfel increase])-SUBTOTAL(5,Table1[Portfel increase]))*V$4</f>
        <v>0</v>
      </c>
      <c r="W210" s="4">
        <f t="shared" si="14"/>
        <v>15857.099166666711</v>
      </c>
      <c r="X210" s="2">
        <f>(W210-SUBTOTAL(5,Table1[Av. Portfolio increase]))/(SUBTOTAL(4,Table1[Av. Portfolio increase])-SUBTOTAL(5,Table1[Av. Portfolio increase]))*X$4</f>
        <v>0.47500241987792857</v>
      </c>
      <c r="Y210" s="6">
        <f>SUMIFS('Total data'!I:I,'Total data'!B:B,Totalll!E:E)/SUMIFS('Total data'!F:F,'Total data'!B:B,Totalll!E:E)</f>
        <v>3.5155875559152007E-3</v>
      </c>
      <c r="Z210" s="2">
        <f>IFERROR(Y210/SUBTOTAL(4,Table1[PAR])*Z$4,0)</f>
        <v>-9.1021702017349812E-2</v>
      </c>
      <c r="AA210" s="6">
        <f>IFERROR(SUMIFS('Data PKİD'!L:L,'Data PKİD'!B:B,Totalll!E:E)/Table1[[#This Row],[Portfolio]],0)</f>
        <v>6.1630325495280998E-3</v>
      </c>
      <c r="AB210" s="2">
        <f>IFERROR(AA210/SUBTOTAL(4,Table1[PKID])*AB$4,0)</f>
        <v>-8.427892397982352E-2</v>
      </c>
      <c r="AC210" s="25">
        <f t="shared" si="15"/>
        <v>3.2847200155295799</v>
      </c>
    </row>
    <row r="211" spans="4:29" x14ac:dyDescent="0.25">
      <c r="D211" s="12" t="s">
        <v>252</v>
      </c>
      <c r="E211" s="12">
        <v>1883927</v>
      </c>
      <c r="F211" s="12" t="s">
        <v>452</v>
      </c>
      <c r="G211" s="12" t="s">
        <v>18</v>
      </c>
      <c r="H211" s="12" t="s">
        <v>45</v>
      </c>
      <c r="I211" s="1">
        <f>SUMIFS('Total data'!D:D,'Total data'!B:B,Totalll!E:E)</f>
        <v>80</v>
      </c>
      <c r="J211" s="2">
        <f>I211/SUBTOTAL(4,Table1[Number of loans])*J$4</f>
        <v>0</v>
      </c>
      <c r="K211" s="5">
        <f>SUMIFS('Total data'!E:E,'Total data'!B:B,Totalll!E:E)</f>
        <v>908300</v>
      </c>
      <c r="L211" s="2">
        <f>K211/SUBTOTAL(4,Table1[Amount of loans])*L$4</f>
        <v>0</v>
      </c>
      <c r="M211" s="3">
        <f t="shared" si="12"/>
        <v>6.666666666666667</v>
      </c>
      <c r="N211" s="2">
        <f>M211/SUBTOTAL(4,Table1[Av. Number])*N$4</f>
        <v>0.44692737430167601</v>
      </c>
      <c r="O211" s="4">
        <f t="shared" si="13"/>
        <v>75691.666666666672</v>
      </c>
      <c r="P211" s="2">
        <f>O211/SUBTOTAL(4,Table1[Av. Amount])*P$4</f>
        <v>0.83732292658943552</v>
      </c>
      <c r="Q211" s="5">
        <f>SUMIFS('Total data'!F:F,'Total data'!B:B,Totalll!E:E,'Total data'!A:A,"Dekabr")</f>
        <v>628439.09</v>
      </c>
      <c r="R211" s="2">
        <f>Q211/SUBTOTAL(4,Table1[Portfolio])*R$4</f>
        <v>0.30819093178076318</v>
      </c>
      <c r="S211" s="9">
        <f>SUMIFS('Total data'!G:G,'Total data'!A:A,"Dekabr",'Total data'!B:B,Totalll!E:E)-SUMIFS('Total data'!G:G,'Total data'!A:A,"Sabit",'Total data'!B:B,Totalll!E:E)</f>
        <v>65</v>
      </c>
      <c r="T211" s="2">
        <f>(S211-SUBTOTAL(5,Table1[Customer increase]))/(SUBTOTAL(4,Table1[Customer increase])-SUBTOTAL(5,Table1[Customer increase]))*T$4</f>
        <v>0.48404255319148937</v>
      </c>
      <c r="U211" s="4">
        <f>Table1[[#This Row],[Portfolio]]-SUMIFS('Total data'!H:H,'Total data'!A:A,"Sabit",'Total data'!B:B,Totalll!E:E)</f>
        <v>628439.09</v>
      </c>
      <c r="V211" s="2">
        <f>(U211-SUBTOTAL(4,Table1[Portfel increase]))/(SUBTOTAL(4,Table1[Portfel increase])-SUBTOTAL(5,Table1[Portfel increase]))*V$4</f>
        <v>0</v>
      </c>
      <c r="W211" s="4">
        <f t="shared" si="14"/>
        <v>52369.924166666664</v>
      </c>
      <c r="X211" s="2">
        <f>(W211-SUBTOTAL(5,Table1[Av. Portfolio increase]))/(SUBTOTAL(4,Table1[Av. Portfolio increase])-SUBTOTAL(5,Table1[Av. Portfolio increase]))*X$4</f>
        <v>1.2036330130927508</v>
      </c>
      <c r="Y211" s="6">
        <f>SUMIFS('Total data'!I:I,'Total data'!B:B,Totalll!E:E)/SUMIFS('Total data'!F:F,'Total data'!B:B,Totalll!E:E)</f>
        <v>0</v>
      </c>
      <c r="Z211" s="2">
        <f>IFERROR(Y211/SUBTOTAL(4,Table1[PAR])*Z$4,0)</f>
        <v>0</v>
      </c>
      <c r="AA211" s="6">
        <f>IFERROR(SUMIFS('Data PKİD'!L:L,'Data PKİD'!B:B,Totalll!E:E)/Table1[[#This Row],[Portfolio]],0)</f>
        <v>0</v>
      </c>
      <c r="AB211" s="2">
        <f>IFERROR(AA211/SUBTOTAL(4,Table1[PKID])*AB$4,0)</f>
        <v>0</v>
      </c>
      <c r="AC211" s="25">
        <f t="shared" si="15"/>
        <v>3.2801167989561151</v>
      </c>
    </row>
    <row r="212" spans="4:29" x14ac:dyDescent="0.25">
      <c r="D212" s="12" t="s">
        <v>236</v>
      </c>
      <c r="E212" s="12">
        <v>1666107</v>
      </c>
      <c r="F212" s="12" t="s">
        <v>391</v>
      </c>
      <c r="G212" s="12" t="s">
        <v>22</v>
      </c>
      <c r="H212" s="12" t="s">
        <v>45</v>
      </c>
      <c r="I212" s="1">
        <f>SUMIFS('Total data'!D:D,'Total data'!B:B,Totalll!E:E)</f>
        <v>122</v>
      </c>
      <c r="J212" s="2">
        <f>I212/SUBTOTAL(4,Table1[Number of loans])*J$4</f>
        <v>0</v>
      </c>
      <c r="K212" s="5">
        <f>SUMIFS('Total data'!E:E,'Total data'!B:B,Totalll!E:E)</f>
        <v>633900</v>
      </c>
      <c r="L212" s="2">
        <f>K212/SUBTOTAL(4,Table1[Amount of loans])*L$4</f>
        <v>0</v>
      </c>
      <c r="M212" s="3">
        <f t="shared" si="12"/>
        <v>10.166666666666666</v>
      </c>
      <c r="N212" s="2">
        <f>M212/SUBTOTAL(4,Table1[Av. Number])*N$4</f>
        <v>0.68156424581005581</v>
      </c>
      <c r="O212" s="4">
        <f t="shared" si="13"/>
        <v>52825</v>
      </c>
      <c r="P212" s="2">
        <f>O212/SUBTOTAL(4,Table1[Av. Amount])*P$4</f>
        <v>0.58436530129367292</v>
      </c>
      <c r="Q212" s="5">
        <f>SUMIFS('Total data'!F:F,'Total data'!B:B,Totalll!E:E,'Total data'!A:A,"Dekabr")</f>
        <v>524089.69</v>
      </c>
      <c r="R212" s="2">
        <f>Q212/SUBTOTAL(4,Table1[Portfolio])*R$4</f>
        <v>0.25701725508162032</v>
      </c>
      <c r="S212" s="9">
        <f>SUMIFS('Total data'!G:G,'Total data'!A:A,"Dekabr",'Total data'!B:B,Totalll!E:E)-SUMIFS('Total data'!G:G,'Total data'!A:A,"Sabit",'Total data'!B:B,Totalll!E:E)</f>
        <v>110</v>
      </c>
      <c r="T212" s="2">
        <f>(S212-SUBTOTAL(5,Table1[Customer increase]))/(SUBTOTAL(4,Table1[Customer increase])-SUBTOTAL(5,Table1[Customer increase]))*T$4</f>
        <v>0.72340425531914898</v>
      </c>
      <c r="U212" s="4">
        <f>Table1[[#This Row],[Portfolio]]-SUMIFS('Total data'!H:H,'Total data'!A:A,"Sabit",'Total data'!B:B,Totalll!E:E)</f>
        <v>524089.69</v>
      </c>
      <c r="V212" s="2">
        <f>(U212-SUBTOTAL(4,Table1[Portfel increase]))/(SUBTOTAL(4,Table1[Portfel increase])-SUBTOTAL(5,Table1[Portfel increase]))*V$4</f>
        <v>0</v>
      </c>
      <c r="W212" s="4">
        <f t="shared" si="14"/>
        <v>43674.140833333331</v>
      </c>
      <c r="X212" s="2">
        <f>(W212-SUBTOTAL(5,Table1[Av. Portfolio increase]))/(SUBTOTAL(4,Table1[Av. Portfolio increase])-SUBTOTAL(5,Table1[Av. Portfolio increase]))*X$4</f>
        <v>1.0301045674401825</v>
      </c>
      <c r="Y212" s="6">
        <f>SUMIFS('Total data'!I:I,'Total data'!B:B,Totalll!E:E)/SUMIFS('Total data'!F:F,'Total data'!B:B,Totalll!E:E)</f>
        <v>0</v>
      </c>
      <c r="Z212" s="2">
        <f>IFERROR(Y212/SUBTOTAL(4,Table1[PAR])*Z$4,0)</f>
        <v>0</v>
      </c>
      <c r="AA212" s="6">
        <f>IFERROR(SUMIFS('Data PKİD'!L:L,'Data PKİD'!B:B,Totalll!E:E)/Table1[[#This Row],[Portfolio]],0)</f>
        <v>0</v>
      </c>
      <c r="AB212" s="2">
        <f>IFERROR(AA212/SUBTOTAL(4,Table1[PKID])*AB$4,0)</f>
        <v>0</v>
      </c>
      <c r="AC212" s="25">
        <f t="shared" si="15"/>
        <v>3.2764556249446808</v>
      </c>
    </row>
    <row r="213" spans="4:29" x14ac:dyDescent="0.25">
      <c r="D213" s="12" t="s">
        <v>236</v>
      </c>
      <c r="E213" s="12">
        <v>1648529</v>
      </c>
      <c r="F213" s="12" t="s">
        <v>58</v>
      </c>
      <c r="G213" s="12" t="s">
        <v>21</v>
      </c>
      <c r="H213" s="12" t="s">
        <v>48</v>
      </c>
      <c r="I213" s="1">
        <f>SUMIFS('Total data'!D:D,'Total data'!B:B,Totalll!E:E)</f>
        <v>174</v>
      </c>
      <c r="J213" s="2">
        <f>I213/SUBTOTAL(4,Table1[Number of loans])*J$4</f>
        <v>0</v>
      </c>
      <c r="K213" s="5">
        <f>SUMIFS('Total data'!E:E,'Total data'!B:B,Totalll!E:E)</f>
        <v>1361500</v>
      </c>
      <c r="L213" s="2">
        <f>K213/SUBTOTAL(4,Table1[Amount of loans])*L$4</f>
        <v>0</v>
      </c>
      <c r="M213" s="3">
        <f t="shared" si="12"/>
        <v>14.5</v>
      </c>
      <c r="N213" s="2">
        <f>M213/SUBTOTAL(4,Table1[Av. Number])*N$4</f>
        <v>0.97206703910614534</v>
      </c>
      <c r="O213" s="4">
        <f t="shared" si="13"/>
        <v>113458.33333333333</v>
      </c>
      <c r="P213" s="2">
        <f>O213/SUBTOTAL(4,Table1[Av. Amount])*P$4</f>
        <v>1.2551086255108623</v>
      </c>
      <c r="Q213" s="5">
        <f>SUMIFS('Total data'!F:F,'Total data'!B:B,Totalll!E:E,'Total data'!A:A,"Dekabr")</f>
        <v>1233142.75</v>
      </c>
      <c r="R213" s="2">
        <f>Q213/SUBTOTAL(4,Table1[Portfolio])*R$4</f>
        <v>0.60474184242930007</v>
      </c>
      <c r="S213" s="9">
        <f>SUMIFS('Total data'!G:G,'Total data'!A:A,"Dekabr",'Total data'!B:B,Totalll!E:E)-SUMIFS('Total data'!G:G,'Total data'!A:A,"Sabit",'Total data'!B:B,Totalll!E:E)</f>
        <v>-9</v>
      </c>
      <c r="T213" s="2">
        <f>(S213-SUBTOTAL(5,Table1[Customer increase]))/(SUBTOTAL(4,Table1[Customer increase])-SUBTOTAL(5,Table1[Customer increase]))*T$4</f>
        <v>9.0425531914893623E-2</v>
      </c>
      <c r="U213" s="4">
        <f>Table1[[#This Row],[Portfolio]]-SUMIFS('Total data'!H:H,'Total data'!A:A,"Sabit",'Total data'!B:B,Totalll!E:E)</f>
        <v>159910.33000000031</v>
      </c>
      <c r="V213" s="2">
        <f>(U213-SUBTOTAL(4,Table1[Portfel increase]))/(SUBTOTAL(4,Table1[Portfel increase])-SUBTOTAL(5,Table1[Portfel increase]))*V$4</f>
        <v>0</v>
      </c>
      <c r="W213" s="4">
        <f t="shared" si="14"/>
        <v>13325.86083333336</v>
      </c>
      <c r="X213" s="2">
        <f>(W213-SUBTOTAL(5,Table1[Av. Portfolio increase]))/(SUBTOTAL(4,Table1[Av. Portfolio increase])-SUBTOTAL(5,Table1[Av. Portfolio increase]))*X$4</f>
        <v>0.42449036860868888</v>
      </c>
      <c r="Y213" s="6">
        <f>SUMIFS('Total data'!I:I,'Total data'!B:B,Totalll!E:E)/SUMIFS('Total data'!F:F,'Total data'!B:B,Totalll!E:E)</f>
        <v>1.7454396405093473E-3</v>
      </c>
      <c r="Z213" s="2">
        <f>IFERROR(Y213/SUBTOTAL(4,Table1[PAR])*Z$4,0)</f>
        <v>-4.5190991355171399E-2</v>
      </c>
      <c r="AA213" s="6">
        <f>IFERROR(SUMIFS('Data PKİD'!L:L,'Data PKİD'!B:B,Totalll!E:E)/Table1[[#This Row],[Portfolio]],0)</f>
        <v>1.9184559127481389E-3</v>
      </c>
      <c r="AB213" s="2">
        <f>IFERROR(AA213/SUBTOTAL(4,Table1[PKID])*AB$4,0)</f>
        <v>-2.6234714603531262E-2</v>
      </c>
      <c r="AC213" s="25">
        <f t="shared" si="15"/>
        <v>3.2754077016111878</v>
      </c>
    </row>
    <row r="214" spans="4:29" x14ac:dyDescent="0.25">
      <c r="D214" s="12" t="s">
        <v>252</v>
      </c>
      <c r="E214" s="12">
        <v>1379294</v>
      </c>
      <c r="F214" s="12" t="s">
        <v>324</v>
      </c>
      <c r="G214" s="12" t="s">
        <v>7</v>
      </c>
      <c r="H214" s="12" t="s">
        <v>45</v>
      </c>
      <c r="I214" s="1">
        <f>SUMIFS('Total data'!D:D,'Total data'!B:B,Totalll!E:E)</f>
        <v>67</v>
      </c>
      <c r="J214" s="2">
        <f>I214/SUBTOTAL(4,Table1[Number of loans])*J$4</f>
        <v>0</v>
      </c>
      <c r="K214" s="5">
        <f>SUMIFS('Total data'!E:E,'Total data'!B:B,Totalll!E:E)</f>
        <v>1115800</v>
      </c>
      <c r="L214" s="2">
        <f>K214/SUBTOTAL(4,Table1[Amount of loans])*L$4</f>
        <v>0</v>
      </c>
      <c r="M214" s="3">
        <f t="shared" si="12"/>
        <v>5.583333333333333</v>
      </c>
      <c r="N214" s="2">
        <f>M214/SUBTOTAL(4,Table1[Av. Number])*N$4</f>
        <v>0.37430167597765363</v>
      </c>
      <c r="O214" s="4">
        <f t="shared" si="13"/>
        <v>92983.333333333328</v>
      </c>
      <c r="P214" s="2">
        <f>O214/SUBTOTAL(4,Table1[Av. Amount])*P$4</f>
        <v>1.0286083028608302</v>
      </c>
      <c r="Q214" s="5">
        <f>SUMIFS('Total data'!F:F,'Total data'!B:B,Totalll!E:E,'Total data'!A:A,"Dekabr")</f>
        <v>930624.07</v>
      </c>
      <c r="R214" s="2">
        <f>Q214/SUBTOTAL(4,Table1[Portfolio])*R$4</f>
        <v>0.45638456269629279</v>
      </c>
      <c r="S214" s="9">
        <f>SUMIFS('Total data'!G:G,'Total data'!A:A,"Dekabr",'Total data'!B:B,Totalll!E:E)-SUMIFS('Total data'!G:G,'Total data'!A:A,"Sabit",'Total data'!B:B,Totalll!E:E)</f>
        <v>34</v>
      </c>
      <c r="T214" s="2">
        <f>(S214-SUBTOTAL(5,Table1[Customer increase]))/(SUBTOTAL(4,Table1[Customer increase])-SUBTOTAL(5,Table1[Customer increase]))*T$4</f>
        <v>0.31914893617021278</v>
      </c>
      <c r="U214" s="4">
        <f>Table1[[#This Row],[Portfolio]]-SUMIFS('Total data'!H:H,'Total data'!A:A,"Sabit",'Total data'!B:B,Totalll!E:E)</f>
        <v>561754.94999999995</v>
      </c>
      <c r="V214" s="2">
        <f>(U214-SUBTOTAL(4,Table1[Portfel increase]))/(SUBTOTAL(4,Table1[Portfel increase])-SUBTOTAL(5,Table1[Portfel increase]))*V$4</f>
        <v>0</v>
      </c>
      <c r="W214" s="4">
        <f t="shared" si="14"/>
        <v>46812.912499999999</v>
      </c>
      <c r="X214" s="2">
        <f>(W214-SUBTOTAL(5,Table1[Av. Portfolio increase]))/(SUBTOTAL(4,Table1[Av. Portfolio increase])-SUBTOTAL(5,Table1[Av. Portfolio increase]))*X$4</f>
        <v>1.0927402320716979</v>
      </c>
      <c r="Y214" s="6">
        <f>SUMIFS('Total data'!I:I,'Total data'!B:B,Totalll!E:E)/SUMIFS('Total data'!F:F,'Total data'!B:B,Totalll!E:E)</f>
        <v>0</v>
      </c>
      <c r="Z214" s="2">
        <f>IFERROR(Y214/SUBTOTAL(4,Table1[PAR])*Z$4,0)</f>
        <v>0</v>
      </c>
      <c r="AA214" s="6">
        <f>IFERROR(SUMIFS('Data PKİD'!L:L,'Data PKİD'!B:B,Totalll!E:E)/Table1[[#This Row],[Portfolio]],0)</f>
        <v>0</v>
      </c>
      <c r="AB214" s="2">
        <f>IFERROR(AA214/SUBTOTAL(4,Table1[PKID])*AB$4,0)</f>
        <v>0</v>
      </c>
      <c r="AC214" s="25">
        <f t="shared" si="15"/>
        <v>3.2711837097766869</v>
      </c>
    </row>
    <row r="215" spans="4:29" x14ac:dyDescent="0.25">
      <c r="D215" s="12" t="s">
        <v>252</v>
      </c>
      <c r="E215" s="12">
        <v>1609292</v>
      </c>
      <c r="F215" s="12" t="s">
        <v>32</v>
      </c>
      <c r="G215" s="12" t="s">
        <v>19</v>
      </c>
      <c r="H215" s="12" t="s">
        <v>48</v>
      </c>
      <c r="I215" s="1">
        <f>SUMIFS('Total data'!D:D,'Total data'!B:B,Totalll!E:E)</f>
        <v>84</v>
      </c>
      <c r="J215" s="2">
        <f>I215/SUBTOTAL(4,Table1[Number of loans])*J$4</f>
        <v>0</v>
      </c>
      <c r="K215" s="5">
        <f>SUMIFS('Total data'!E:E,'Total data'!B:B,Totalll!E:E)</f>
        <v>1956300</v>
      </c>
      <c r="L215" s="2">
        <f>K215/SUBTOTAL(4,Table1[Amount of loans])*L$4</f>
        <v>0</v>
      </c>
      <c r="M215" s="3">
        <f t="shared" si="12"/>
        <v>7</v>
      </c>
      <c r="N215" s="2">
        <f>M215/SUBTOTAL(4,Table1[Av. Number])*N$4</f>
        <v>0.46927374301675978</v>
      </c>
      <c r="O215" s="4">
        <f t="shared" si="13"/>
        <v>163025</v>
      </c>
      <c r="P215" s="2">
        <f>O215/SUBTOTAL(4,Table1[Av. Amount])*P$4</f>
        <v>1.8034293089143594</v>
      </c>
      <c r="Q215" s="5">
        <f>SUMIFS('Total data'!F:F,'Total data'!B:B,Totalll!E:E,'Total data'!A:A,"Dekabr")</f>
        <v>1765145.13</v>
      </c>
      <c r="R215" s="2">
        <f>Q215/SUBTOTAL(4,Table1[Portfolio])*R$4</f>
        <v>0.86563953611315991</v>
      </c>
      <c r="S215" s="9">
        <f>SUMIFS('Total data'!G:G,'Total data'!A:A,"Dekabr",'Total data'!B:B,Totalll!E:E)-SUMIFS('Total data'!G:G,'Total data'!A:A,"Sabit",'Total data'!B:B,Totalll!E:E)</f>
        <v>-15</v>
      </c>
      <c r="T215" s="2">
        <f>(S215-SUBTOTAL(5,Table1[Customer increase]))/(SUBTOTAL(4,Table1[Customer increase])-SUBTOTAL(5,Table1[Customer increase]))*T$4</f>
        <v>5.8510638297872342E-2</v>
      </c>
      <c r="U215" s="4">
        <f>Table1[[#This Row],[Portfolio]]-SUMIFS('Total data'!H:H,'Total data'!A:A,"Sabit",'Total data'!B:B,Totalll!E:E)</f>
        <v>-42179.610000000568</v>
      </c>
      <c r="V215" s="2">
        <f>(U215-SUBTOTAL(4,Table1[Portfel increase]))/(SUBTOTAL(4,Table1[Portfel increase])-SUBTOTAL(5,Table1[Portfel increase]))*V$4</f>
        <v>0</v>
      </c>
      <c r="W215" s="4">
        <f t="shared" si="14"/>
        <v>-3514.9675000000475</v>
      </c>
      <c r="X215" s="2">
        <f>(W215-SUBTOTAL(5,Table1[Av. Portfolio increase]))/(SUBTOTAL(4,Table1[Av. Portfolio increase])-SUBTOTAL(5,Table1[Av. Portfolio increase]))*X$4</f>
        <v>8.8423719732691947E-2</v>
      </c>
      <c r="Y215" s="6">
        <f>SUMIFS('Total data'!I:I,'Total data'!B:B,Totalll!E:E)/SUMIFS('Total data'!F:F,'Total data'!B:B,Totalll!E:E)</f>
        <v>5.5364255397203515E-4</v>
      </c>
      <c r="Z215" s="2">
        <f>IFERROR(Y215/SUBTOTAL(4,Table1[PAR])*Z$4,0)</f>
        <v>-1.4334300247188221E-2</v>
      </c>
      <c r="AA215" s="6">
        <f>IFERROR(SUMIFS('Data PKİD'!L:L,'Data PKİD'!B:B,Totalll!E:E)/Table1[[#This Row],[Portfolio]],0)</f>
        <v>0</v>
      </c>
      <c r="AB215" s="2">
        <f>IFERROR(AA215/SUBTOTAL(4,Table1[PKID])*AB$4,0)</f>
        <v>0</v>
      </c>
      <c r="AC215" s="25">
        <f t="shared" si="15"/>
        <v>3.2709426458276551</v>
      </c>
    </row>
    <row r="216" spans="4:29" x14ac:dyDescent="0.25">
      <c r="D216" s="12" t="s">
        <v>236</v>
      </c>
      <c r="E216" s="12">
        <v>1602902</v>
      </c>
      <c r="F216" s="12" t="s">
        <v>338</v>
      </c>
      <c r="G216" s="12" t="s">
        <v>12</v>
      </c>
      <c r="H216" s="12" t="s">
        <v>45</v>
      </c>
      <c r="I216" s="1">
        <f>SUMIFS('Total data'!D:D,'Total data'!B:B,Totalll!E:E)</f>
        <v>134</v>
      </c>
      <c r="J216" s="2">
        <f>I216/SUBTOTAL(4,Table1[Number of loans])*J$4</f>
        <v>0</v>
      </c>
      <c r="K216" s="5">
        <f>SUMIFS('Total data'!E:E,'Total data'!B:B,Totalll!E:E)</f>
        <v>714200</v>
      </c>
      <c r="L216" s="2">
        <f>K216/SUBTOTAL(4,Table1[Amount of loans])*L$4</f>
        <v>0</v>
      </c>
      <c r="M216" s="3">
        <f t="shared" si="12"/>
        <v>11.166666666666666</v>
      </c>
      <c r="N216" s="2">
        <f>M216/SUBTOTAL(4,Table1[Av. Number])*N$4</f>
        <v>0.74860335195530725</v>
      </c>
      <c r="O216" s="4">
        <f t="shared" si="13"/>
        <v>59516.666666666664</v>
      </c>
      <c r="P216" s="2">
        <f>O216/SUBTOTAL(4,Table1[Av. Amount])*P$4</f>
        <v>0.65839043726761504</v>
      </c>
      <c r="Q216" s="5">
        <f>SUMIFS('Total data'!F:F,'Total data'!B:B,Totalll!E:E,'Total data'!A:A,"Dekabr")</f>
        <v>543596.06999999995</v>
      </c>
      <c r="R216" s="2">
        <f>Q216/SUBTOTAL(4,Table1[Portfolio])*R$4</f>
        <v>0.26658332047050248</v>
      </c>
      <c r="S216" s="9">
        <f>SUMIFS('Total data'!G:G,'Total data'!A:A,"Dekabr",'Total data'!B:B,Totalll!E:E)-SUMIFS('Total data'!G:G,'Total data'!A:A,"Sabit",'Total data'!B:B,Totalll!E:E)</f>
        <v>95</v>
      </c>
      <c r="T216" s="2">
        <f>(S216-SUBTOTAL(5,Table1[Customer increase]))/(SUBTOTAL(4,Table1[Customer increase])-SUBTOTAL(5,Table1[Customer increase]))*T$4</f>
        <v>0.6436170212765957</v>
      </c>
      <c r="U216" s="4">
        <f>Table1[[#This Row],[Portfolio]]-SUMIFS('Total data'!H:H,'Total data'!A:A,"Sabit",'Total data'!B:B,Totalll!E:E)</f>
        <v>462676.68999999994</v>
      </c>
      <c r="V216" s="2">
        <f>(U216-SUBTOTAL(4,Table1[Portfel increase]))/(SUBTOTAL(4,Table1[Portfel increase])-SUBTOTAL(5,Table1[Portfel increase]))*V$4</f>
        <v>0</v>
      </c>
      <c r="W216" s="4">
        <f t="shared" si="14"/>
        <v>38556.390833333331</v>
      </c>
      <c r="X216" s="2">
        <f>(W216-SUBTOTAL(5,Table1[Av. Portfolio increase]))/(SUBTOTAL(4,Table1[Av. Portfolio increase])-SUBTOTAL(5,Table1[Av. Portfolio increase]))*X$4</f>
        <v>0.92797745954247357</v>
      </c>
      <c r="Y216" s="6">
        <f>SUMIFS('Total data'!I:I,'Total data'!B:B,Totalll!E:E)/SUMIFS('Total data'!F:F,'Total data'!B:B,Totalll!E:E)</f>
        <v>0</v>
      </c>
      <c r="Z216" s="2">
        <f>IFERROR(Y216/SUBTOTAL(4,Table1[PAR])*Z$4,0)</f>
        <v>0</v>
      </c>
      <c r="AA216" s="6">
        <f>IFERROR(SUMIFS('Data PKİD'!L:L,'Data PKİD'!B:B,Totalll!E:E)/Table1[[#This Row],[Portfolio]],0)</f>
        <v>0</v>
      </c>
      <c r="AB216" s="2">
        <f>IFERROR(AA216/SUBTOTAL(4,Table1[PKID])*AB$4,0)</f>
        <v>0</v>
      </c>
      <c r="AC216" s="25">
        <f t="shared" si="15"/>
        <v>3.245171590512494</v>
      </c>
    </row>
    <row r="217" spans="4:29" x14ac:dyDescent="0.25">
      <c r="D217" s="12" t="s">
        <v>252</v>
      </c>
      <c r="E217" s="12">
        <v>1707662</v>
      </c>
      <c r="F217" s="12" t="s">
        <v>68</v>
      </c>
      <c r="G217" s="12" t="s">
        <v>20</v>
      </c>
      <c r="H217" s="12" t="s">
        <v>43</v>
      </c>
      <c r="I217" s="1">
        <f>SUMIFS('Total data'!D:D,'Total data'!B:B,Totalll!E:E)</f>
        <v>70</v>
      </c>
      <c r="J217" s="2">
        <f>I217/SUBTOTAL(4,Table1[Number of loans])*J$4</f>
        <v>0</v>
      </c>
      <c r="K217" s="5">
        <f>SUMIFS('Total data'!E:E,'Total data'!B:B,Totalll!E:E)</f>
        <v>1910000</v>
      </c>
      <c r="L217" s="2">
        <f>K217/SUBTOTAL(4,Table1[Amount of loans])*L$4</f>
        <v>0</v>
      </c>
      <c r="M217" s="3">
        <f t="shared" si="12"/>
        <v>5.833333333333333</v>
      </c>
      <c r="N217" s="2">
        <f>M217/SUBTOTAL(4,Table1[Av. Number])*N$4</f>
        <v>0.39106145251396646</v>
      </c>
      <c r="O217" s="4">
        <f t="shared" si="13"/>
        <v>159166.66666666666</v>
      </c>
      <c r="P217" s="2">
        <f>O217/SUBTOTAL(4,Table1[Av. Amount])*P$4</f>
        <v>1.7607473189318745</v>
      </c>
      <c r="Q217" s="5">
        <f>SUMIFS('Total data'!F:F,'Total data'!B:B,Totalll!E:E,'Total data'!A:A,"Dekabr")</f>
        <v>1740476.36</v>
      </c>
      <c r="R217" s="2">
        <f>Q217/SUBTOTAL(4,Table1[Portfolio])*R$4</f>
        <v>0.85354179850714107</v>
      </c>
      <c r="S217" s="9">
        <f>SUMIFS('Total data'!G:G,'Total data'!A:A,"Dekabr",'Total data'!B:B,Totalll!E:E)-SUMIFS('Total data'!G:G,'Total data'!A:A,"Sabit",'Total data'!B:B,Totalll!E:E)</f>
        <v>-7</v>
      </c>
      <c r="T217" s="2">
        <f>(S217-SUBTOTAL(5,Table1[Customer increase]))/(SUBTOTAL(4,Table1[Customer increase])-SUBTOTAL(5,Table1[Customer increase]))*T$4</f>
        <v>0.10106382978723404</v>
      </c>
      <c r="U217" s="4">
        <f>Table1[[#This Row],[Portfolio]]-SUMIFS('Total data'!H:H,'Total data'!A:A,"Sabit",'Total data'!B:B,Totalll!E:E)</f>
        <v>126100.90000000014</v>
      </c>
      <c r="V217" s="2">
        <f>(U217-SUBTOTAL(4,Table1[Portfel increase]))/(SUBTOTAL(4,Table1[Portfel increase])-SUBTOTAL(5,Table1[Portfel increase]))*V$4</f>
        <v>0</v>
      </c>
      <c r="W217" s="4">
        <f t="shared" si="14"/>
        <v>10508.408333333346</v>
      </c>
      <c r="X217" s="2">
        <f>(W217-SUBTOTAL(5,Table1[Av. Portfolio increase]))/(SUBTOTAL(4,Table1[Av. Portfolio increase])-SUBTOTAL(5,Table1[Av. Portfolio increase]))*X$4</f>
        <v>0.36826677904996269</v>
      </c>
      <c r="Y217" s="6">
        <f>SUMIFS('Total data'!I:I,'Total data'!B:B,Totalll!E:E)/SUMIFS('Total data'!F:F,'Total data'!B:B,Totalll!E:E)</f>
        <v>5.7553891698745386E-3</v>
      </c>
      <c r="Z217" s="2">
        <f>IFERROR(Y217/SUBTOTAL(4,Table1[PAR])*Z$4,0)</f>
        <v>-0.14901216643936679</v>
      </c>
      <c r="AA217" s="6">
        <f>IFERROR(SUMIFS('Data PKİD'!L:L,'Data PKİD'!B:B,Totalll!E:E)/Table1[[#This Row],[Portfolio]],0)</f>
        <v>6.6053066069797113E-3</v>
      </c>
      <c r="AB217" s="2">
        <f>IFERROR(AA217/SUBTOTAL(4,Table1[PKID])*AB$4,0)</f>
        <v>-9.0326982523513441E-2</v>
      </c>
      <c r="AC217" s="25">
        <f t="shared" si="15"/>
        <v>3.2353420298272986</v>
      </c>
    </row>
    <row r="218" spans="4:29" x14ac:dyDescent="0.25">
      <c r="D218" s="12" t="s">
        <v>236</v>
      </c>
      <c r="E218" s="12">
        <v>1327237</v>
      </c>
      <c r="F218" s="12" t="s">
        <v>278</v>
      </c>
      <c r="G218" s="12" t="s">
        <v>176</v>
      </c>
      <c r="H218" s="12" t="s">
        <v>44</v>
      </c>
      <c r="I218" s="1">
        <f>SUMIFS('Total data'!D:D,'Total data'!B:B,Totalll!E:E)</f>
        <v>129</v>
      </c>
      <c r="J218" s="2">
        <f>I218/SUBTOTAL(4,Table1[Number of loans])*J$4</f>
        <v>0</v>
      </c>
      <c r="K218" s="5">
        <f>SUMIFS('Total data'!E:E,'Total data'!B:B,Totalll!E:E)</f>
        <v>893400</v>
      </c>
      <c r="L218" s="2">
        <f>K218/SUBTOTAL(4,Table1[Amount of loans])*L$4</f>
        <v>0</v>
      </c>
      <c r="M218" s="3">
        <f t="shared" si="12"/>
        <v>10.75</v>
      </c>
      <c r="N218" s="2">
        <f>M218/SUBTOTAL(4,Table1[Av. Number])*N$4</f>
        <v>0.72067039106145259</v>
      </c>
      <c r="O218" s="4">
        <f t="shared" si="13"/>
        <v>74450</v>
      </c>
      <c r="P218" s="2">
        <f>O218/SUBTOTAL(4,Table1[Av. Amount])*P$4</f>
        <v>0.8235872537872968</v>
      </c>
      <c r="Q218" s="5">
        <f>SUMIFS('Total data'!F:F,'Total data'!B:B,Totalll!E:E,'Total data'!A:A,"Dekabr")</f>
        <v>895409.74</v>
      </c>
      <c r="R218" s="2">
        <f>Q218/SUBTOTAL(4,Table1[Portfolio])*R$4</f>
        <v>0.43911520859749653</v>
      </c>
      <c r="S218" s="9">
        <f>SUMIFS('Total data'!G:G,'Total data'!A:A,"Dekabr",'Total data'!B:B,Totalll!E:E)-SUMIFS('Total data'!G:G,'Total data'!A:A,"Sabit",'Total data'!B:B,Totalll!E:E)</f>
        <v>59</v>
      </c>
      <c r="T218" s="2">
        <f>(S218-SUBTOTAL(5,Table1[Customer increase]))/(SUBTOTAL(4,Table1[Customer increase])-SUBTOTAL(5,Table1[Customer increase]))*T$4</f>
        <v>0.4521276595744681</v>
      </c>
      <c r="U218" s="4">
        <f>Table1[[#This Row],[Portfolio]]-SUMIFS('Total data'!H:H,'Total data'!A:A,"Sabit",'Total data'!B:B,Totalll!E:E)</f>
        <v>385029.10000000021</v>
      </c>
      <c r="V218" s="2">
        <f>(U218-SUBTOTAL(4,Table1[Portfel increase]))/(SUBTOTAL(4,Table1[Portfel increase])-SUBTOTAL(5,Table1[Portfel increase]))*V$4</f>
        <v>0</v>
      </c>
      <c r="W218" s="4">
        <f t="shared" si="14"/>
        <v>32085.75833333335</v>
      </c>
      <c r="X218" s="2">
        <f>(W218-SUBTOTAL(5,Table1[Av. Portfolio increase]))/(SUBTOTAL(4,Table1[Av. Portfolio increase])-SUBTOTAL(5,Table1[Av. Portfolio increase]))*X$4</f>
        <v>0.79885294515745664</v>
      </c>
      <c r="Y218" s="6">
        <f>SUMIFS('Total data'!I:I,'Total data'!B:B,Totalll!E:E)/SUMIFS('Total data'!F:F,'Total data'!B:B,Totalll!E:E)</f>
        <v>3.3019149068554409E-4</v>
      </c>
      <c r="Z218" s="2">
        <f>IFERROR(Y218/SUBTOTAL(4,Table1[PAR])*Z$4,0)</f>
        <v>-8.5489526276412483E-3</v>
      </c>
      <c r="AA218" s="6">
        <f>IFERROR(SUMIFS('Data PKİD'!L:L,'Data PKİD'!B:B,Totalll!E:E)/Table1[[#This Row],[Portfolio]],0)</f>
        <v>0</v>
      </c>
      <c r="AB218" s="2">
        <f>IFERROR(AA218/SUBTOTAL(4,Table1[PKID])*AB$4,0)</f>
        <v>0</v>
      </c>
      <c r="AC218" s="25">
        <f t="shared" si="15"/>
        <v>3.2258045055505296</v>
      </c>
    </row>
    <row r="219" spans="4:29" x14ac:dyDescent="0.25">
      <c r="D219" s="12" t="s">
        <v>252</v>
      </c>
      <c r="E219" s="12">
        <v>1416724</v>
      </c>
      <c r="F219" s="12" t="s">
        <v>342</v>
      </c>
      <c r="G219" s="12" t="s">
        <v>20</v>
      </c>
      <c r="H219" s="12" t="s">
        <v>45</v>
      </c>
      <c r="I219" s="1">
        <f>SUMIFS('Total data'!D:D,'Total data'!B:B,Totalll!E:E)</f>
        <v>79</v>
      </c>
      <c r="J219" s="2">
        <f>I219/SUBTOTAL(4,Table1[Number of loans])*J$4</f>
        <v>0</v>
      </c>
      <c r="K219" s="5">
        <f>SUMIFS('Total data'!E:E,'Total data'!B:B,Totalll!E:E)</f>
        <v>916200</v>
      </c>
      <c r="L219" s="2">
        <f>K219/SUBTOTAL(4,Table1[Amount of loans])*L$4</f>
        <v>0</v>
      </c>
      <c r="M219" s="3">
        <f t="shared" si="12"/>
        <v>6.583333333333333</v>
      </c>
      <c r="N219" s="2">
        <f>M219/SUBTOTAL(4,Table1[Av. Number])*N$4</f>
        <v>0.44134078212290501</v>
      </c>
      <c r="O219" s="4">
        <f t="shared" si="13"/>
        <v>76350</v>
      </c>
      <c r="P219" s="2">
        <f>O219/SUBTOTAL(4,Table1[Av. Amount])*P$4</f>
        <v>0.84460559874627417</v>
      </c>
      <c r="Q219" s="5">
        <f>SUMIFS('Total data'!F:F,'Total data'!B:B,Totalll!E:E,'Total data'!A:A,"Dekabr")</f>
        <v>678813.04</v>
      </c>
      <c r="R219" s="2">
        <f>Q219/SUBTOTAL(4,Table1[Portfolio])*R$4</f>
        <v>0.33289466971657111</v>
      </c>
      <c r="S219" s="9">
        <f>SUMIFS('Total data'!G:G,'Total data'!A:A,"Dekabr",'Total data'!B:B,Totalll!E:E)-SUMIFS('Total data'!G:G,'Total data'!A:A,"Sabit",'Total data'!B:B,Totalll!E:E)</f>
        <v>63</v>
      </c>
      <c r="T219" s="2">
        <f>(S219-SUBTOTAL(5,Table1[Customer increase]))/(SUBTOTAL(4,Table1[Customer increase])-SUBTOTAL(5,Table1[Customer increase]))*T$4</f>
        <v>0.47340425531914893</v>
      </c>
      <c r="U219" s="4">
        <f>Table1[[#This Row],[Portfolio]]-SUMIFS('Total data'!H:H,'Total data'!A:A,"Sabit",'Total data'!B:B,Totalll!E:E)</f>
        <v>585830.16</v>
      </c>
      <c r="V219" s="2">
        <f>(U219-SUBTOTAL(4,Table1[Portfel increase]))/(SUBTOTAL(4,Table1[Portfel increase])-SUBTOTAL(5,Table1[Portfel increase]))*V$4</f>
        <v>0</v>
      </c>
      <c r="W219" s="4">
        <f t="shared" si="14"/>
        <v>48819.18</v>
      </c>
      <c r="X219" s="2">
        <f>(W219-SUBTOTAL(5,Table1[Av. Portfolio increase]))/(SUBTOTAL(4,Table1[Av. Portfolio increase])-SUBTOTAL(5,Table1[Av. Portfolio increase]))*X$4</f>
        <v>1.1327762434915927</v>
      </c>
      <c r="Y219" s="6">
        <f>SUMIFS('Total data'!I:I,'Total data'!B:B,Totalll!E:E)/SUMIFS('Total data'!F:F,'Total data'!B:B,Totalll!E:E)</f>
        <v>0</v>
      </c>
      <c r="Z219" s="2">
        <f>IFERROR(Y219/SUBTOTAL(4,Table1[PAR])*Z$4,0)</f>
        <v>0</v>
      </c>
      <c r="AA219" s="6">
        <f>IFERROR(SUMIFS('Data PKİD'!L:L,'Data PKİD'!B:B,Totalll!E:E)/Table1[[#This Row],[Portfolio]],0)</f>
        <v>0</v>
      </c>
      <c r="AB219" s="2">
        <f>IFERROR(AA219/SUBTOTAL(4,Table1[PKID])*AB$4,0)</f>
        <v>0</v>
      </c>
      <c r="AC219" s="25">
        <f t="shared" si="15"/>
        <v>3.2250215493964918</v>
      </c>
    </row>
    <row r="220" spans="4:29" x14ac:dyDescent="0.25">
      <c r="D220" s="12" t="s">
        <v>506</v>
      </c>
      <c r="E220" s="12">
        <v>1359917</v>
      </c>
      <c r="F220" s="12" t="s">
        <v>302</v>
      </c>
      <c r="G220" s="12" t="s">
        <v>359</v>
      </c>
      <c r="H220" s="12" t="s">
        <v>45</v>
      </c>
      <c r="I220" s="1">
        <f>SUMIFS('Total data'!D:D,'Total data'!B:B,Totalll!E:E)</f>
        <v>155</v>
      </c>
      <c r="J220" s="2">
        <f>I220/SUBTOTAL(4,Table1[Number of loans])*J$4</f>
        <v>0</v>
      </c>
      <c r="K220" s="5">
        <f>SUMIFS('Total data'!E:E,'Total data'!B:B,Totalll!E:E)</f>
        <v>847050</v>
      </c>
      <c r="L220" s="2">
        <f>K220/SUBTOTAL(4,Table1[Amount of loans])*L$4</f>
        <v>0</v>
      </c>
      <c r="M220" s="3">
        <f t="shared" si="12"/>
        <v>12.916666666666666</v>
      </c>
      <c r="N220" s="2">
        <f>M220/SUBTOTAL(4,Table1[Av. Number])*N$4</f>
        <v>0.86592178770949724</v>
      </c>
      <c r="O220" s="4">
        <f t="shared" si="13"/>
        <v>70587.5</v>
      </c>
      <c r="P220" s="2">
        <f>O220/SUBTOTAL(4,Table1[Av. Amount])*P$4</f>
        <v>0.7808591709430599</v>
      </c>
      <c r="Q220" s="5">
        <f>SUMIFS('Total data'!F:F,'Total data'!B:B,Totalll!E:E,'Total data'!A:A,"Dekabr")</f>
        <v>756773.44</v>
      </c>
      <c r="R220" s="2">
        <f>Q220/SUBTOTAL(4,Table1[Portfolio])*R$4</f>
        <v>0.37112699596795207</v>
      </c>
      <c r="S220" s="9">
        <f>SUMIFS('Total data'!G:G,'Total data'!A:A,"Dekabr",'Total data'!B:B,Totalll!E:E)-SUMIFS('Total data'!G:G,'Total data'!A:A,"Sabit",'Total data'!B:B,Totalll!E:E)</f>
        <v>65</v>
      </c>
      <c r="T220" s="2">
        <f>(S220-SUBTOTAL(5,Table1[Customer increase]))/(SUBTOTAL(4,Table1[Customer increase])-SUBTOTAL(5,Table1[Customer increase]))*T$4</f>
        <v>0.48404255319148937</v>
      </c>
      <c r="U220" s="4">
        <f>Table1[[#This Row],[Portfolio]]-SUMIFS('Total data'!H:H,'Total data'!A:A,"Sabit",'Total data'!B:B,Totalll!E:E)</f>
        <v>332944.35999999981</v>
      </c>
      <c r="V220" s="2">
        <f>(U220-SUBTOTAL(4,Table1[Portfel increase]))/(SUBTOTAL(4,Table1[Portfel increase])-SUBTOTAL(5,Table1[Portfel increase]))*V$4</f>
        <v>0</v>
      </c>
      <c r="W220" s="4">
        <f t="shared" si="14"/>
        <v>27745.363333333316</v>
      </c>
      <c r="X220" s="2">
        <f>(W220-SUBTOTAL(5,Table1[Av. Portfolio increase]))/(SUBTOTAL(4,Table1[Av. Portfolio increase])-SUBTOTAL(5,Table1[Av. Portfolio increase]))*X$4</f>
        <v>0.71223832183985047</v>
      </c>
      <c r="Y220" s="6">
        <f>SUMIFS('Total data'!I:I,'Total data'!B:B,Totalll!E:E)/SUMIFS('Total data'!F:F,'Total data'!B:B,Totalll!E:E)</f>
        <v>0</v>
      </c>
      <c r="Z220" s="2">
        <f>IFERROR(Y220/SUBTOTAL(4,Table1[PAR])*Z$4,0)</f>
        <v>0</v>
      </c>
      <c r="AA220" s="6">
        <f>IFERROR(SUMIFS('Data PKİD'!L:L,'Data PKİD'!B:B,Totalll!E:E)/Table1[[#This Row],[Portfolio]],0)</f>
        <v>0</v>
      </c>
      <c r="AB220" s="2">
        <f>IFERROR(AA220/SUBTOTAL(4,Table1[PKID])*AB$4,0)</f>
        <v>0</v>
      </c>
      <c r="AC220" s="25">
        <f t="shared" si="15"/>
        <v>3.2141888296518486</v>
      </c>
    </row>
    <row r="221" spans="4:29" x14ac:dyDescent="0.25">
      <c r="D221" s="12" t="s">
        <v>252</v>
      </c>
      <c r="E221" s="12">
        <v>1503670</v>
      </c>
      <c r="F221" s="12" t="s">
        <v>195</v>
      </c>
      <c r="G221" s="12" t="s">
        <v>19</v>
      </c>
      <c r="H221" s="12" t="s">
        <v>43</v>
      </c>
      <c r="I221" s="1">
        <f>SUMIFS('Total data'!D:D,'Total data'!B:B,Totalll!E:E)</f>
        <v>81</v>
      </c>
      <c r="J221" s="2">
        <f>I221/SUBTOTAL(4,Table1[Number of loans])*J$4</f>
        <v>0</v>
      </c>
      <c r="K221" s="5">
        <f>SUMIFS('Total data'!E:E,'Total data'!B:B,Totalll!E:E)</f>
        <v>1681280</v>
      </c>
      <c r="L221" s="2">
        <f>K221/SUBTOTAL(4,Table1[Amount of loans])*L$4</f>
        <v>0</v>
      </c>
      <c r="M221" s="3">
        <f t="shared" si="12"/>
        <v>6.75</v>
      </c>
      <c r="N221" s="2">
        <f>M221/SUBTOTAL(4,Table1[Av. Number])*N$4</f>
        <v>0.45251396648044695</v>
      </c>
      <c r="O221" s="4">
        <f t="shared" si="13"/>
        <v>140106.66666666666</v>
      </c>
      <c r="P221" s="2">
        <f>O221/SUBTOTAL(4,Table1[Av. Amount])*P$4</f>
        <v>1.54990013213287</v>
      </c>
      <c r="Q221" s="5">
        <f>SUMIFS('Total data'!F:F,'Total data'!B:B,Totalll!E:E,'Total data'!A:A,"Dekabr")</f>
        <v>1698866.29</v>
      </c>
      <c r="R221" s="2">
        <f>Q221/SUBTOTAL(4,Table1[Portfolio])*R$4</f>
        <v>0.83313592871192688</v>
      </c>
      <c r="S221" s="9">
        <f>SUMIFS('Total data'!G:G,'Total data'!A:A,"Dekabr",'Total data'!B:B,Totalll!E:E)-SUMIFS('Total data'!G:G,'Total data'!A:A,"Sabit",'Total data'!B:B,Totalll!E:E)</f>
        <v>9</v>
      </c>
      <c r="T221" s="2">
        <f>(S221-SUBTOTAL(5,Table1[Customer increase]))/(SUBTOTAL(4,Table1[Customer increase])-SUBTOTAL(5,Table1[Customer increase]))*T$4</f>
        <v>0.18617021276595744</v>
      </c>
      <c r="U221" s="4">
        <f>Table1[[#This Row],[Portfolio]]-SUMIFS('Total data'!H:H,'Total data'!A:A,"Sabit",'Total data'!B:B,Totalll!E:E)</f>
        <v>135520.37999999989</v>
      </c>
      <c r="V221" s="2">
        <f>(U221-SUBTOTAL(4,Table1[Portfel increase]))/(SUBTOTAL(4,Table1[Portfel increase])-SUBTOTAL(5,Table1[Portfel increase]))*V$4</f>
        <v>0</v>
      </c>
      <c r="W221" s="4">
        <f t="shared" si="14"/>
        <v>11293.364999999991</v>
      </c>
      <c r="X221" s="2">
        <f>(W221-SUBTOTAL(5,Table1[Av. Portfolio increase]))/(SUBTOTAL(4,Table1[Av. Portfolio increase])-SUBTOTAL(5,Table1[Av. Portfolio increase]))*X$4</f>
        <v>0.38393095846312086</v>
      </c>
      <c r="Y221" s="6">
        <f>SUMIFS('Total data'!I:I,'Total data'!B:B,Totalll!E:E)/SUMIFS('Total data'!F:F,'Total data'!B:B,Totalll!E:E)</f>
        <v>7.7143577799865829E-3</v>
      </c>
      <c r="Z221" s="2">
        <f>IFERROR(Y221/SUBTOTAL(4,Table1[PAR])*Z$4,0)</f>
        <v>-0.19973161354599472</v>
      </c>
      <c r="AA221" s="6">
        <f>IFERROR(SUMIFS('Data PKİD'!L:L,'Data PKİD'!B:B,Totalll!E:E)/Table1[[#This Row],[Portfolio]],0)</f>
        <v>0</v>
      </c>
      <c r="AB221" s="2">
        <f>IFERROR(AA221/SUBTOTAL(4,Table1[PKID])*AB$4,0)</f>
        <v>0</v>
      </c>
      <c r="AC221" s="25">
        <f t="shared" si="15"/>
        <v>3.2059195850083273</v>
      </c>
    </row>
    <row r="222" spans="4:29" x14ac:dyDescent="0.25">
      <c r="D222" s="12" t="s">
        <v>236</v>
      </c>
      <c r="E222" s="12">
        <v>1525904</v>
      </c>
      <c r="F222" s="12" t="s">
        <v>349</v>
      </c>
      <c r="G222" s="12" t="s">
        <v>348</v>
      </c>
      <c r="H222" s="12" t="s">
        <v>45</v>
      </c>
      <c r="I222" s="1">
        <f>SUMIFS('Total data'!D:D,'Total data'!B:B,Totalll!E:E)</f>
        <v>104</v>
      </c>
      <c r="J222" s="2">
        <f>I222/SUBTOTAL(4,Table1[Number of loans])*J$4</f>
        <v>0</v>
      </c>
      <c r="K222" s="5">
        <f>SUMIFS('Total data'!E:E,'Total data'!B:B,Totalll!E:E)</f>
        <v>881900</v>
      </c>
      <c r="L222" s="2">
        <f>K222/SUBTOTAL(4,Table1[Amount of loans])*L$4</f>
        <v>0</v>
      </c>
      <c r="M222" s="3">
        <f t="shared" si="12"/>
        <v>8.6666666666666661</v>
      </c>
      <c r="N222" s="2">
        <f>M222/SUBTOTAL(4,Table1[Av. Number])*N$4</f>
        <v>0.58100558659217871</v>
      </c>
      <c r="O222" s="4">
        <f t="shared" si="13"/>
        <v>73491.666666666672</v>
      </c>
      <c r="P222" s="2">
        <f>O222/SUBTOTAL(4,Table1[Av. Amount])*P$4</f>
        <v>0.8129858955843039</v>
      </c>
      <c r="Q222" s="5">
        <f>SUMIFS('Total data'!F:F,'Total data'!B:B,Totalll!E:E,'Total data'!A:A,"Dekabr")</f>
        <v>783126.28</v>
      </c>
      <c r="R222" s="2">
        <f>Q222/SUBTOTAL(4,Table1[Portfolio])*R$4</f>
        <v>0.38405061329842305</v>
      </c>
      <c r="S222" s="9">
        <f>SUMIFS('Total data'!G:G,'Total data'!A:A,"Dekabr",'Total data'!B:B,Totalll!E:E)-SUMIFS('Total data'!G:G,'Total data'!A:A,"Sabit",'Total data'!B:B,Totalll!E:E)</f>
        <v>56</v>
      </c>
      <c r="T222" s="2">
        <f>(S222-SUBTOTAL(5,Table1[Customer increase]))/(SUBTOTAL(4,Table1[Customer increase])-SUBTOTAL(5,Table1[Customer increase]))*T$4</f>
        <v>0.43617021276595747</v>
      </c>
      <c r="U222" s="4">
        <f>Table1[[#This Row],[Portfolio]]-SUMIFS('Total data'!H:H,'Total data'!A:A,"Sabit",'Total data'!B:B,Totalll!E:E)</f>
        <v>499957.34</v>
      </c>
      <c r="V222" s="2">
        <f>(U222-SUBTOTAL(4,Table1[Portfel increase]))/(SUBTOTAL(4,Table1[Portfel increase])-SUBTOTAL(5,Table1[Portfel increase]))*V$4</f>
        <v>0</v>
      </c>
      <c r="W222" s="4">
        <f t="shared" si="14"/>
        <v>41663.111666666671</v>
      </c>
      <c r="X222" s="2">
        <f>(W222-SUBTOTAL(5,Table1[Av. Portfolio increase]))/(SUBTOTAL(4,Table1[Av. Portfolio increase])-SUBTOTAL(5,Table1[Av. Portfolio increase]))*X$4</f>
        <v>0.98997353472275673</v>
      </c>
      <c r="Y222" s="6">
        <f>SUMIFS('Total data'!I:I,'Total data'!B:B,Totalll!E:E)/SUMIFS('Total data'!F:F,'Total data'!B:B,Totalll!E:E)</f>
        <v>0</v>
      </c>
      <c r="Z222" s="2">
        <f>IFERROR(Y222/SUBTOTAL(4,Table1[PAR])*Z$4,0)</f>
        <v>0</v>
      </c>
      <c r="AA222" s="6">
        <f>IFERROR(SUMIFS('Data PKİD'!L:L,'Data PKİD'!B:B,Totalll!E:E)/Table1[[#This Row],[Portfolio]],0)</f>
        <v>0</v>
      </c>
      <c r="AB222" s="2">
        <f>IFERROR(AA222/SUBTOTAL(4,Table1[PKID])*AB$4,0)</f>
        <v>0</v>
      </c>
      <c r="AC222" s="25">
        <f t="shared" si="15"/>
        <v>3.2041858429636196</v>
      </c>
    </row>
    <row r="223" spans="4:29" x14ac:dyDescent="0.25">
      <c r="D223" s="12" t="s">
        <v>236</v>
      </c>
      <c r="E223" s="12">
        <v>1312642</v>
      </c>
      <c r="F223" s="12" t="s">
        <v>332</v>
      </c>
      <c r="G223" s="12" t="s">
        <v>14</v>
      </c>
      <c r="H223" s="12" t="s">
        <v>45</v>
      </c>
      <c r="I223" s="1">
        <f>SUMIFS('Total data'!D:D,'Total data'!B:B,Totalll!E:E)</f>
        <v>118</v>
      </c>
      <c r="J223" s="2">
        <f>I223/SUBTOTAL(4,Table1[Number of loans])*J$4</f>
        <v>0</v>
      </c>
      <c r="K223" s="5">
        <f>SUMIFS('Total data'!E:E,'Total data'!B:B,Totalll!E:E)</f>
        <v>680500</v>
      </c>
      <c r="L223" s="2">
        <f>K223/SUBTOTAL(4,Table1[Amount of loans])*L$4</f>
        <v>0</v>
      </c>
      <c r="M223" s="3">
        <f t="shared" si="12"/>
        <v>9.8333333333333339</v>
      </c>
      <c r="N223" s="2">
        <f>M223/SUBTOTAL(4,Table1[Av. Number])*N$4</f>
        <v>0.65921787709497215</v>
      </c>
      <c r="O223" s="4">
        <f t="shared" si="13"/>
        <v>56708.333333333336</v>
      </c>
      <c r="P223" s="2">
        <f>O223/SUBTOTAL(4,Table1[Av. Amount])*P$4</f>
        <v>0.62732384844667055</v>
      </c>
      <c r="Q223" s="5">
        <f>SUMIFS('Total data'!F:F,'Total data'!B:B,Totalll!E:E,'Total data'!A:A,"Dekabr")</f>
        <v>579766.03</v>
      </c>
      <c r="R223" s="2">
        <f>Q223/SUBTOTAL(4,Table1[Portfolio])*R$4</f>
        <v>0.28432132221522682</v>
      </c>
      <c r="S223" s="9">
        <f>SUMIFS('Total data'!G:G,'Total data'!A:A,"Dekabr",'Total data'!B:B,Totalll!E:E)-SUMIFS('Total data'!G:G,'Total data'!A:A,"Sabit",'Total data'!B:B,Totalll!E:E)</f>
        <v>83</v>
      </c>
      <c r="T223" s="2">
        <f>(S223-SUBTOTAL(5,Table1[Customer increase]))/(SUBTOTAL(4,Table1[Customer increase])-SUBTOTAL(5,Table1[Customer increase]))*T$4</f>
        <v>0.57978723404255317</v>
      </c>
      <c r="U223" s="4">
        <f>Table1[[#This Row],[Portfolio]]-SUMIFS('Total data'!H:H,'Total data'!A:A,"Sabit",'Total data'!B:B,Totalll!E:E)</f>
        <v>513514.03</v>
      </c>
      <c r="V223" s="2">
        <f>(U223-SUBTOTAL(4,Table1[Portfel increase]))/(SUBTOTAL(4,Table1[Portfel increase])-SUBTOTAL(5,Table1[Portfel increase]))*V$4</f>
        <v>0</v>
      </c>
      <c r="W223" s="4">
        <f t="shared" si="14"/>
        <v>42792.835833333338</v>
      </c>
      <c r="X223" s="2">
        <f>(W223-SUBTOTAL(5,Table1[Av. Portfolio increase]))/(SUBTOTAL(4,Table1[Av. Portfolio increase])-SUBTOTAL(5,Table1[Av. Portfolio increase]))*X$4</f>
        <v>1.0125177117270683</v>
      </c>
      <c r="Y223" s="6">
        <f>SUMIFS('Total data'!I:I,'Total data'!B:B,Totalll!E:E)/SUMIFS('Total data'!F:F,'Total data'!B:B,Totalll!E:E)</f>
        <v>0</v>
      </c>
      <c r="Z223" s="2">
        <f>IFERROR(Y223/SUBTOTAL(4,Table1[PAR])*Z$4,0)</f>
        <v>0</v>
      </c>
      <c r="AA223" s="6">
        <f>IFERROR(SUMIFS('Data PKİD'!L:L,'Data PKİD'!B:B,Totalll!E:E)/Table1[[#This Row],[Portfolio]],0)</f>
        <v>0</v>
      </c>
      <c r="AB223" s="2">
        <f>IFERROR(AA223/SUBTOTAL(4,Table1[PKID])*AB$4,0)</f>
        <v>0</v>
      </c>
      <c r="AC223" s="25">
        <f t="shared" si="15"/>
        <v>3.1631679935264909</v>
      </c>
    </row>
    <row r="224" spans="4:29" x14ac:dyDescent="0.25">
      <c r="D224" s="12" t="s">
        <v>252</v>
      </c>
      <c r="E224" s="12">
        <v>1612894</v>
      </c>
      <c r="F224" s="12" t="s">
        <v>36</v>
      </c>
      <c r="G224" s="12" t="s">
        <v>16</v>
      </c>
      <c r="H224" s="12" t="s">
        <v>48</v>
      </c>
      <c r="I224" s="1">
        <f>SUMIFS('Total data'!D:D,'Total data'!B:B,Totalll!E:E)</f>
        <v>83</v>
      </c>
      <c r="J224" s="2">
        <f>I224/SUBTOTAL(4,Table1[Number of loans])*J$4</f>
        <v>0</v>
      </c>
      <c r="K224" s="5">
        <f>SUMIFS('Total data'!E:E,'Total data'!B:B,Totalll!E:E)</f>
        <v>1930700</v>
      </c>
      <c r="L224" s="2">
        <f>K224/SUBTOTAL(4,Table1[Amount of loans])*L$4</f>
        <v>0</v>
      </c>
      <c r="M224" s="3">
        <f t="shared" si="12"/>
        <v>6.916666666666667</v>
      </c>
      <c r="N224" s="2">
        <f>M224/SUBTOTAL(4,Table1[Av. Number])*N$4</f>
        <v>0.46368715083798884</v>
      </c>
      <c r="O224" s="4">
        <f t="shared" si="13"/>
        <v>160891.66666666666</v>
      </c>
      <c r="P224" s="2">
        <f>O224/SUBTOTAL(4,Table1[Av. Amount])*P$4</f>
        <v>1.779829763697262</v>
      </c>
      <c r="Q224" s="5">
        <f>SUMIFS('Total data'!F:F,'Total data'!B:B,Totalll!E:E,'Total data'!A:A,"Dekabr")</f>
        <v>2061513.19</v>
      </c>
      <c r="R224" s="2">
        <f>Q224/SUBTOTAL(4,Table1[Portfolio])*R$4</f>
        <v>1.0109805087147483</v>
      </c>
      <c r="S224" s="9">
        <f>SUMIFS('Total data'!G:G,'Total data'!A:A,"Dekabr",'Total data'!B:B,Totalll!E:E)-SUMIFS('Total data'!G:G,'Total data'!A:A,"Sabit",'Total data'!B:B,Totalll!E:E)</f>
        <v>-8</v>
      </c>
      <c r="T224" s="2">
        <f>(S224-SUBTOTAL(5,Table1[Customer increase]))/(SUBTOTAL(4,Table1[Customer increase])-SUBTOTAL(5,Table1[Customer increase]))*T$4</f>
        <v>9.5744680851063829E-2</v>
      </c>
      <c r="U224" s="4">
        <f>Table1[[#This Row],[Portfolio]]-SUMIFS('Total data'!H:H,'Total data'!A:A,"Sabit",'Total data'!B:B,Totalll!E:E)</f>
        <v>7123.4499999997206</v>
      </c>
      <c r="V224" s="2">
        <f>(U224-SUBTOTAL(4,Table1[Portfel increase]))/(SUBTOTAL(4,Table1[Portfel increase])-SUBTOTAL(5,Table1[Portfel increase]))*V$4</f>
        <v>0</v>
      </c>
      <c r="W224" s="4">
        <f t="shared" si="14"/>
        <v>593.62083333331009</v>
      </c>
      <c r="X224" s="2">
        <f>(W224-SUBTOTAL(5,Table1[Av. Portfolio increase]))/(SUBTOTAL(4,Table1[Av. Portfolio increase])-SUBTOTAL(5,Table1[Av. Portfolio increase]))*X$4</f>
        <v>0.1704125320087124</v>
      </c>
      <c r="Y224" s="6">
        <f>SUMIFS('Total data'!I:I,'Total data'!B:B,Totalll!E:E)/SUMIFS('Total data'!F:F,'Total data'!B:B,Totalll!E:E)</f>
        <v>1.2818786142468492E-2</v>
      </c>
      <c r="Z224" s="2">
        <f>IFERROR(Y224/SUBTOTAL(4,Table1[PAR])*Z$4,0)</f>
        <v>-0.33188982323045985</v>
      </c>
      <c r="AA224" s="6">
        <f>IFERROR(SUMIFS('Data PKİD'!L:L,'Data PKİD'!B:B,Totalll!E:E)/Table1[[#This Row],[Portfolio]],0)</f>
        <v>2.1060694741419535E-3</v>
      </c>
      <c r="AB224" s="2">
        <f>IFERROR(AA224/SUBTOTAL(4,Table1[PKID])*AB$4,0)</f>
        <v>-2.8800313430281572E-2</v>
      </c>
      <c r="AC224" s="25">
        <f t="shared" si="15"/>
        <v>3.1599644994490341</v>
      </c>
    </row>
    <row r="225" spans="4:29" x14ac:dyDescent="0.25">
      <c r="D225" s="12" t="s">
        <v>252</v>
      </c>
      <c r="E225" s="12">
        <v>1378960</v>
      </c>
      <c r="F225" s="12" t="s">
        <v>287</v>
      </c>
      <c r="G225" s="12" t="s">
        <v>10</v>
      </c>
      <c r="H225" s="12" t="s">
        <v>44</v>
      </c>
      <c r="I225" s="1">
        <f>SUMIFS('Total data'!D:D,'Total data'!B:B,Totalll!E:E)</f>
        <v>65</v>
      </c>
      <c r="J225" s="2">
        <f>I225/SUBTOTAL(4,Table1[Number of loans])*J$4</f>
        <v>0</v>
      </c>
      <c r="K225" s="5">
        <f>SUMIFS('Total data'!E:E,'Total data'!B:B,Totalll!E:E)</f>
        <v>1079600</v>
      </c>
      <c r="L225" s="2">
        <f>K225/SUBTOTAL(4,Table1[Amount of loans])*L$4</f>
        <v>0</v>
      </c>
      <c r="M225" s="3">
        <f t="shared" si="12"/>
        <v>5.416666666666667</v>
      </c>
      <c r="N225" s="2">
        <f>M225/SUBTOTAL(4,Table1[Av. Number])*N$4</f>
        <v>0.36312849162011179</v>
      </c>
      <c r="O225" s="4">
        <f t="shared" si="13"/>
        <v>89966.666666666672</v>
      </c>
      <c r="P225" s="2">
        <f>O225/SUBTOTAL(4,Table1[Av. Amount])*P$4</f>
        <v>0.99523707095227854</v>
      </c>
      <c r="Q225" s="5">
        <f>SUMIFS('Total data'!F:F,'Total data'!B:B,Totalll!E:E,'Total data'!A:A,"Dekabr")</f>
        <v>930926.31</v>
      </c>
      <c r="R225" s="2">
        <f>Q225/SUBTOTAL(4,Table1[Portfolio])*R$4</f>
        <v>0.45653278330940172</v>
      </c>
      <c r="S225" s="9">
        <f>SUMIFS('Total data'!G:G,'Total data'!A:A,"Dekabr",'Total data'!B:B,Totalll!E:E)-SUMIFS('Total data'!G:G,'Total data'!A:A,"Sabit",'Total data'!B:B,Totalll!E:E)</f>
        <v>38</v>
      </c>
      <c r="T225" s="2">
        <f>(S225-SUBTOTAL(5,Table1[Customer increase]))/(SUBTOTAL(4,Table1[Customer increase])-SUBTOTAL(5,Table1[Customer increase]))*T$4</f>
        <v>0.34042553191489361</v>
      </c>
      <c r="U225" s="4">
        <f>Table1[[#This Row],[Portfolio]]-SUMIFS('Total data'!H:H,'Total data'!A:A,"Sabit",'Total data'!B:B,Totalll!E:E)</f>
        <v>540403.94000000018</v>
      </c>
      <c r="V225" s="2">
        <f>(U225-SUBTOTAL(4,Table1[Portfel increase]))/(SUBTOTAL(4,Table1[Portfel increase])-SUBTOTAL(5,Table1[Portfel increase]))*V$4</f>
        <v>0</v>
      </c>
      <c r="W225" s="4">
        <f t="shared" si="14"/>
        <v>45033.661666666681</v>
      </c>
      <c r="X225" s="2">
        <f>(W225-SUBTOTAL(5,Table1[Av. Portfolio increase]))/(SUBTOTAL(4,Table1[Av. Portfolio increase])-SUBTOTAL(5,Table1[Av. Portfolio increase]))*X$4</f>
        <v>1.0572344449908675</v>
      </c>
      <c r="Y225" s="6">
        <f>SUMIFS('Total data'!I:I,'Total data'!B:B,Totalll!E:E)/SUMIFS('Total data'!F:F,'Total data'!B:B,Totalll!E:E)</f>
        <v>4.0828528046922379E-3</v>
      </c>
      <c r="Z225" s="2">
        <f>IFERROR(Y225/SUBTOTAL(4,Table1[PAR])*Z$4,0)</f>
        <v>-0.10570870600110915</v>
      </c>
      <c r="AA225" s="6">
        <f>IFERROR(SUMIFS('Data PKİD'!L:L,'Data PKİD'!B:B,Totalll!E:E)/Table1[[#This Row],[Portfolio]],0)</f>
        <v>0</v>
      </c>
      <c r="AB225" s="2">
        <f>IFERROR(AA225/SUBTOTAL(4,Table1[PKID])*AB$4,0)</f>
        <v>0</v>
      </c>
      <c r="AC225" s="25">
        <f t="shared" si="15"/>
        <v>3.1068496167864441</v>
      </c>
    </row>
    <row r="226" spans="4:29" x14ac:dyDescent="0.25">
      <c r="D226" s="12" t="s">
        <v>236</v>
      </c>
      <c r="E226" s="12">
        <v>1465288</v>
      </c>
      <c r="F226" s="12" t="s">
        <v>130</v>
      </c>
      <c r="G226" s="12" t="s">
        <v>473</v>
      </c>
      <c r="H226" s="12" t="s">
        <v>43</v>
      </c>
      <c r="I226" s="1">
        <f>SUMIFS('Total data'!D:D,'Total data'!B:B,Totalll!E:E)</f>
        <v>190</v>
      </c>
      <c r="J226" s="2">
        <f>I226/SUBTOTAL(4,Table1[Number of loans])*J$4</f>
        <v>0</v>
      </c>
      <c r="K226" s="5">
        <f>SUMIFS('Total data'!E:E,'Total data'!B:B,Totalll!E:E)</f>
        <v>1167930</v>
      </c>
      <c r="L226" s="2">
        <f>K226/SUBTOTAL(4,Table1[Amount of loans])*L$4</f>
        <v>0</v>
      </c>
      <c r="M226" s="3">
        <f t="shared" si="12"/>
        <v>15.833333333333334</v>
      </c>
      <c r="N226" s="2">
        <f>M226/SUBTOTAL(4,Table1[Av. Number])*N$4</f>
        <v>1.0614525139664805</v>
      </c>
      <c r="O226" s="4">
        <f t="shared" si="13"/>
        <v>97327.5</v>
      </c>
      <c r="P226" s="2">
        <f>O226/SUBTOTAL(4,Table1[Av. Amount])*P$4</f>
        <v>1.0766647205236148</v>
      </c>
      <c r="Q226" s="5">
        <f>SUMIFS('Total data'!F:F,'Total data'!B:B,Totalll!E:E,'Total data'!A:A,"Dekabr")</f>
        <v>1145549.57</v>
      </c>
      <c r="R226" s="2">
        <f>Q226/SUBTOTAL(4,Table1[Portfolio])*R$4</f>
        <v>0.56178553339091719</v>
      </c>
      <c r="S226" s="9">
        <f>SUMIFS('Total data'!G:G,'Total data'!A:A,"Dekabr",'Total data'!B:B,Totalll!E:E)-SUMIFS('Total data'!G:G,'Total data'!A:A,"Sabit",'Total data'!B:B,Totalll!E:E)</f>
        <v>-1</v>
      </c>
      <c r="T226" s="2">
        <f>(S226-SUBTOTAL(5,Table1[Customer increase]))/(SUBTOTAL(4,Table1[Customer increase])-SUBTOTAL(5,Table1[Customer increase]))*T$4</f>
        <v>0.13297872340425532</v>
      </c>
      <c r="U226" s="4">
        <f>Table1[[#This Row],[Portfolio]]-SUMIFS('Total data'!H:H,'Total data'!A:A,"Sabit",'Total data'!B:B,Totalll!E:E)</f>
        <v>106982.87</v>
      </c>
      <c r="V226" s="2">
        <f>(U226-SUBTOTAL(4,Table1[Portfel increase]))/(SUBTOTAL(4,Table1[Portfel increase])-SUBTOTAL(5,Table1[Portfel increase]))*V$4</f>
        <v>0</v>
      </c>
      <c r="W226" s="4">
        <f t="shared" si="14"/>
        <v>8915.2391666666663</v>
      </c>
      <c r="X226" s="2">
        <f>(W226-SUBTOTAL(5,Table1[Av. Portfolio increase]))/(SUBTOTAL(4,Table1[Av. Portfolio increase])-SUBTOTAL(5,Table1[Av. Portfolio increase]))*X$4</f>
        <v>0.33647433913330577</v>
      </c>
      <c r="Y226" s="6">
        <f>SUMIFS('Total data'!I:I,'Total data'!B:B,Totalll!E:E)/SUMIFS('Total data'!F:F,'Total data'!B:B,Totalll!E:E)</f>
        <v>9.6866881904781493E-4</v>
      </c>
      <c r="Z226" s="2">
        <f>IFERROR(Y226/SUBTOTAL(4,Table1[PAR])*Z$4,0)</f>
        <v>-2.5079700959948187E-2</v>
      </c>
      <c r="AA226" s="6">
        <f>IFERROR(SUMIFS('Data PKİD'!L:L,'Data PKİD'!B:B,Totalll!E:E)/Table1[[#This Row],[Portfolio]],0)</f>
        <v>0</v>
      </c>
      <c r="AB226" s="2">
        <f>IFERROR(AA226/SUBTOTAL(4,Table1[PKID])*AB$4,0)</f>
        <v>0</v>
      </c>
      <c r="AC226" s="25">
        <f t="shared" si="15"/>
        <v>3.1442761294586252</v>
      </c>
    </row>
    <row r="227" spans="4:29" x14ac:dyDescent="0.25">
      <c r="D227" s="12" t="s">
        <v>236</v>
      </c>
      <c r="E227" s="12">
        <v>1066398</v>
      </c>
      <c r="F227" s="12" t="s">
        <v>372</v>
      </c>
      <c r="G227" s="12" t="s">
        <v>364</v>
      </c>
      <c r="H227" s="12" t="s">
        <v>45</v>
      </c>
      <c r="I227" s="1">
        <f>SUMIFS('Total data'!D:D,'Total data'!B:B,Totalll!E:E)</f>
        <v>138</v>
      </c>
      <c r="J227" s="2">
        <f>I227/SUBTOTAL(4,Table1[Number of loans])*J$4</f>
        <v>0</v>
      </c>
      <c r="K227" s="5">
        <f>SUMIFS('Total data'!E:E,'Total data'!B:B,Totalll!E:E)</f>
        <v>642600</v>
      </c>
      <c r="L227" s="2">
        <f>K227/SUBTOTAL(4,Table1[Amount of loans])*L$4</f>
        <v>0</v>
      </c>
      <c r="M227" s="3">
        <f t="shared" si="12"/>
        <v>11.5</v>
      </c>
      <c r="N227" s="2">
        <f>M227/SUBTOTAL(4,Table1[Av. Number])*N$4</f>
        <v>0.77094972067039114</v>
      </c>
      <c r="O227" s="4">
        <f t="shared" si="13"/>
        <v>53550</v>
      </c>
      <c r="P227" s="2">
        <f>O227/SUBTOTAL(4,Table1[Av. Amount])*P$4</f>
        <v>0.59238545923854591</v>
      </c>
      <c r="Q227" s="5">
        <f>SUMIFS('Total data'!F:F,'Total data'!B:B,Totalll!E:E,'Total data'!A:A,"Dekabr")</f>
        <v>479146.42</v>
      </c>
      <c r="R227" s="2">
        <f>Q227/SUBTOTAL(4,Table1[Portfolio])*R$4</f>
        <v>0.23497676065824755</v>
      </c>
      <c r="S227" s="9">
        <f>SUMIFS('Total data'!G:G,'Total data'!A:A,"Dekabr",'Total data'!B:B,Totalll!E:E)-SUMIFS('Total data'!G:G,'Total data'!A:A,"Sabit",'Total data'!B:B,Totalll!E:E)</f>
        <v>112</v>
      </c>
      <c r="T227" s="2">
        <f>(S227-SUBTOTAL(5,Table1[Customer increase]))/(SUBTOTAL(4,Table1[Customer increase])-SUBTOTAL(5,Table1[Customer increase]))*T$4</f>
        <v>0.73404255319148937</v>
      </c>
      <c r="U227" s="4">
        <f>Table1[[#This Row],[Portfolio]]-SUMIFS('Total data'!H:H,'Total data'!A:A,"Sabit",'Total data'!B:B,Totalll!E:E)</f>
        <v>474146.42</v>
      </c>
      <c r="V227" s="2">
        <f>(U227-SUBTOTAL(4,Table1[Portfel increase]))/(SUBTOTAL(4,Table1[Portfel increase])-SUBTOTAL(5,Table1[Portfel increase]))*V$4</f>
        <v>0</v>
      </c>
      <c r="W227" s="4">
        <f t="shared" si="14"/>
        <v>39512.201666666668</v>
      </c>
      <c r="X227" s="2">
        <f>(W227-SUBTOTAL(5,Table1[Av. Portfolio increase]))/(SUBTOTAL(4,Table1[Av. Portfolio increase])-SUBTOTAL(5,Table1[Av. Portfolio increase]))*X$4</f>
        <v>0.9470511141964979</v>
      </c>
      <c r="Y227" s="6">
        <f>SUMIFS('Total data'!I:I,'Total data'!B:B,Totalll!E:E)/SUMIFS('Total data'!F:F,'Total data'!B:B,Totalll!E:E)</f>
        <v>5.7217630859996297E-3</v>
      </c>
      <c r="Z227" s="2">
        <f>IFERROR(Y227/SUBTOTAL(4,Table1[PAR])*Z$4,0)</f>
        <v>-0.14814155709233956</v>
      </c>
      <c r="AA227" s="6">
        <f>IFERROR(SUMIFS('Data PKİD'!L:L,'Data PKİD'!B:B,Totalll!E:E)/Table1[[#This Row],[Portfolio]],0)</f>
        <v>0</v>
      </c>
      <c r="AB227" s="2">
        <f>IFERROR(AA227/SUBTOTAL(4,Table1[PKID])*AB$4,0)</f>
        <v>0</v>
      </c>
      <c r="AC227" s="25">
        <f t="shared" si="15"/>
        <v>3.131264050862832</v>
      </c>
    </row>
    <row r="228" spans="4:29" x14ac:dyDescent="0.25">
      <c r="D228" s="12" t="s">
        <v>236</v>
      </c>
      <c r="E228" s="12">
        <v>1578030</v>
      </c>
      <c r="F228" s="12" t="s">
        <v>92</v>
      </c>
      <c r="G228" s="12" t="s">
        <v>351</v>
      </c>
      <c r="H228" s="12" t="s">
        <v>48</v>
      </c>
      <c r="I228" s="1">
        <f>SUMIFS('Total data'!D:D,'Total data'!B:B,Totalll!E:E)</f>
        <v>122</v>
      </c>
      <c r="J228" s="2">
        <f>I228/SUBTOTAL(4,Table1[Number of loans])*J$4</f>
        <v>0</v>
      </c>
      <c r="K228" s="5">
        <f>SUMIFS('Total data'!E:E,'Total data'!B:B,Totalll!E:E)</f>
        <v>1330000</v>
      </c>
      <c r="L228" s="2">
        <f>K228/SUBTOTAL(4,Table1[Amount of loans])*L$4</f>
        <v>0</v>
      </c>
      <c r="M228" s="3">
        <f t="shared" si="12"/>
        <v>10.166666666666666</v>
      </c>
      <c r="N228" s="2">
        <f>M228/SUBTOTAL(4,Table1[Av. Number])*N$4</f>
        <v>0.68156424581005581</v>
      </c>
      <c r="O228" s="4">
        <f t="shared" si="13"/>
        <v>110833.33333333333</v>
      </c>
      <c r="P228" s="2">
        <f>O228/SUBTOTAL(4,Table1[Av. Amount])*P$4</f>
        <v>1.2260701226070121</v>
      </c>
      <c r="Q228" s="5">
        <f>SUMIFS('Total data'!F:F,'Total data'!B:B,Totalll!E:E,'Total data'!A:A,"Dekabr")</f>
        <v>1470345.06</v>
      </c>
      <c r="R228" s="2">
        <f>Q228/SUBTOTAL(4,Table1[Portfolio])*R$4</f>
        <v>0.72106751679091474</v>
      </c>
      <c r="S228" s="9">
        <f>SUMIFS('Total data'!G:G,'Total data'!A:A,"Dekabr",'Total data'!B:B,Totalll!E:E)-SUMIFS('Total data'!G:G,'Total data'!A:A,"Sabit",'Total data'!B:B,Totalll!E:E)</f>
        <v>1</v>
      </c>
      <c r="T228" s="2">
        <f>(S228-SUBTOTAL(5,Table1[Customer increase]))/(SUBTOTAL(4,Table1[Customer increase])-SUBTOTAL(5,Table1[Customer increase]))*T$4</f>
        <v>0.14361702127659576</v>
      </c>
      <c r="U228" s="4">
        <f>Table1[[#This Row],[Portfolio]]-SUMIFS('Total data'!H:H,'Total data'!A:A,"Sabit",'Total data'!B:B,Totalll!E:E)</f>
        <v>155758.08999999985</v>
      </c>
      <c r="V228" s="2">
        <f>(U228-SUBTOTAL(4,Table1[Portfel increase]))/(SUBTOTAL(4,Table1[Portfel increase])-SUBTOTAL(5,Table1[Portfel increase]))*V$4</f>
        <v>0</v>
      </c>
      <c r="W228" s="4">
        <f t="shared" si="14"/>
        <v>12979.840833333321</v>
      </c>
      <c r="X228" s="2">
        <f>(W228-SUBTOTAL(5,Table1[Av. Portfolio increase]))/(SUBTOTAL(4,Table1[Av. Portfolio increase])-SUBTOTAL(5,Table1[Av. Portfolio increase]))*X$4</f>
        <v>0.41758537679104069</v>
      </c>
      <c r="Y228" s="6">
        <f>SUMIFS('Total data'!I:I,'Total data'!B:B,Totalll!E:E)/SUMIFS('Total data'!F:F,'Total data'!B:B,Totalll!E:E)</f>
        <v>1.1987771832886792E-3</v>
      </c>
      <c r="Z228" s="2">
        <f>IFERROR(Y228/SUBTOTAL(4,Table1[PAR])*Z$4,0)</f>
        <v>-3.1037412047641249E-2</v>
      </c>
      <c r="AA228" s="6">
        <f>IFERROR(SUMIFS('Data PKİD'!L:L,'Data PKİD'!B:B,Totalll!E:E)/Table1[[#This Row],[Portfolio]],0)</f>
        <v>2.2635026909941808E-3</v>
      </c>
      <c r="AB228" s="2">
        <f>IFERROR(AA228/SUBTOTAL(4,Table1[PKID])*AB$4,0)</f>
        <v>-3.0953198719846347E-2</v>
      </c>
      <c r="AC228" s="25">
        <f t="shared" si="15"/>
        <v>3.1279136725081313</v>
      </c>
    </row>
    <row r="229" spans="4:29" x14ac:dyDescent="0.25">
      <c r="D229" s="12" t="s">
        <v>252</v>
      </c>
      <c r="E229" s="12">
        <v>1745245</v>
      </c>
      <c r="F229" s="12" t="s">
        <v>107</v>
      </c>
      <c r="G229" s="12" t="s">
        <v>17</v>
      </c>
      <c r="H229" s="12" t="s">
        <v>43</v>
      </c>
      <c r="I229" s="1">
        <f>SUMIFS('Total data'!D:D,'Total data'!B:B,Totalll!E:E)</f>
        <v>68</v>
      </c>
      <c r="J229" s="2">
        <f>I229/SUBTOTAL(4,Table1[Number of loans])*J$4</f>
        <v>0</v>
      </c>
      <c r="K229" s="5">
        <f>SUMIFS('Total data'!E:E,'Total data'!B:B,Totalll!E:E)</f>
        <v>1768000</v>
      </c>
      <c r="L229" s="2">
        <f>K229/SUBTOTAL(4,Table1[Amount of loans])*L$4</f>
        <v>0</v>
      </c>
      <c r="M229" s="3">
        <f t="shared" si="12"/>
        <v>5.666666666666667</v>
      </c>
      <c r="N229" s="2">
        <f>M229/SUBTOTAL(4,Table1[Av. Number])*N$4</f>
        <v>0.37988826815642462</v>
      </c>
      <c r="O229" s="4">
        <f t="shared" si="13"/>
        <v>147333.33333333334</v>
      </c>
      <c r="P229" s="2">
        <f>O229/SUBTOTAL(4,Table1[Av. Amount])*P$4</f>
        <v>1.6298435915557876</v>
      </c>
      <c r="Q229" s="5">
        <f>SUMIFS('Total data'!F:F,'Total data'!B:B,Totalll!E:E,'Total data'!A:A,"Dekabr")</f>
        <v>1639258.02</v>
      </c>
      <c r="R229" s="2">
        <f>Q229/SUBTOTAL(4,Table1[Portfolio])*R$4</f>
        <v>0.80390361556422107</v>
      </c>
      <c r="S229" s="9">
        <f>SUMIFS('Total data'!G:G,'Total data'!A:A,"Dekabr",'Total data'!B:B,Totalll!E:E)-SUMIFS('Total data'!G:G,'Total data'!A:A,"Sabit",'Total data'!B:B,Totalll!E:E)</f>
        <v>-6</v>
      </c>
      <c r="T229" s="2">
        <f>(S229-SUBTOTAL(5,Table1[Customer increase]))/(SUBTOTAL(4,Table1[Customer increase])-SUBTOTAL(5,Table1[Customer increase]))*T$4</f>
        <v>0.10638297872340426</v>
      </c>
      <c r="U229" s="4">
        <f>Table1[[#This Row],[Portfolio]]-SUMIFS('Total data'!H:H,'Total data'!A:A,"Sabit",'Total data'!B:B,Totalll!E:E)</f>
        <v>211277.61999999988</v>
      </c>
      <c r="V229" s="2">
        <f>(U229-SUBTOTAL(4,Table1[Portfel increase]))/(SUBTOTAL(4,Table1[Portfel increase])-SUBTOTAL(5,Table1[Portfel increase]))*V$4</f>
        <v>0</v>
      </c>
      <c r="W229" s="4">
        <f t="shared" si="14"/>
        <v>17606.468333333323</v>
      </c>
      <c r="X229" s="2">
        <f>(W229-SUBTOTAL(5,Table1[Av. Portfolio increase]))/(SUBTOTAL(4,Table1[Av. Portfolio increase])-SUBTOTAL(5,Table1[Av. Portfolio increase]))*X$4</f>
        <v>0.5099119042484207</v>
      </c>
      <c r="Y229" s="6">
        <f>SUMIFS('Total data'!I:I,'Total data'!B:B,Totalll!E:E)/SUMIFS('Total data'!F:F,'Total data'!B:B,Totalll!E:E)</f>
        <v>5.9781434776704622E-3</v>
      </c>
      <c r="Z229" s="2">
        <f>IFERROR(Y229/SUBTOTAL(4,Table1[PAR])*Z$4,0)</f>
        <v>-0.15477947443690671</v>
      </c>
      <c r="AA229" s="6">
        <f>IFERROR(SUMIFS('Data PKİD'!L:L,'Data PKİD'!B:B,Totalll!E:E)/Table1[[#This Row],[Portfolio]],0)</f>
        <v>1.0811385263193647E-2</v>
      </c>
      <c r="AB229" s="2">
        <f>IFERROR(AA229/SUBTOTAL(4,Table1[PKID])*AB$4,0)</f>
        <v>-0.1478447354270504</v>
      </c>
      <c r="AC229" s="25">
        <f t="shared" si="15"/>
        <v>3.1273061483843008</v>
      </c>
    </row>
    <row r="230" spans="4:29" x14ac:dyDescent="0.25">
      <c r="D230" s="12" t="s">
        <v>236</v>
      </c>
      <c r="E230" s="12">
        <v>1296462</v>
      </c>
      <c r="F230" s="12" t="s">
        <v>262</v>
      </c>
      <c r="G230" s="12" t="s">
        <v>350</v>
      </c>
      <c r="H230" s="12" t="s">
        <v>45</v>
      </c>
      <c r="I230" s="1">
        <f>SUMIFS('Total data'!D:D,'Total data'!B:B,Totalll!E:E)</f>
        <v>136</v>
      </c>
      <c r="J230" s="2">
        <f>I230/SUBTOTAL(4,Table1[Number of loans])*J$4</f>
        <v>0</v>
      </c>
      <c r="K230" s="5">
        <f>SUMIFS('Total data'!E:E,'Total data'!B:B,Totalll!E:E)</f>
        <v>883900</v>
      </c>
      <c r="L230" s="2">
        <f>K230/SUBTOTAL(4,Table1[Amount of loans])*L$4</f>
        <v>0</v>
      </c>
      <c r="M230" s="3">
        <f t="shared" si="12"/>
        <v>11.333333333333334</v>
      </c>
      <c r="N230" s="2">
        <f>M230/SUBTOTAL(4,Table1[Av. Number])*N$4</f>
        <v>0.75977653631284925</v>
      </c>
      <c r="O230" s="4">
        <f t="shared" si="13"/>
        <v>73658.333333333328</v>
      </c>
      <c r="P230" s="2">
        <f>O230/SUBTOTAL(4,Table1[Av. Amount])*P$4</f>
        <v>0.81482961005438947</v>
      </c>
      <c r="Q230" s="5">
        <f>SUMIFS('Total data'!F:F,'Total data'!B:B,Totalll!E:E,'Total data'!A:A,"Dekabr")</f>
        <v>762927.62</v>
      </c>
      <c r="R230" s="2">
        <f>Q230/SUBTOTAL(4,Table1[Portfolio])*R$4</f>
        <v>0.3741450489483078</v>
      </c>
      <c r="S230" s="9">
        <f>SUMIFS('Total data'!G:G,'Total data'!A:A,"Dekabr",'Total data'!B:B,Totalll!E:E)-SUMIFS('Total data'!G:G,'Total data'!A:A,"Sabit",'Total data'!B:B,Totalll!E:E)</f>
        <v>30</v>
      </c>
      <c r="T230" s="2">
        <f>(S230-SUBTOTAL(5,Table1[Customer increase]))/(SUBTOTAL(4,Table1[Customer increase])-SUBTOTAL(5,Table1[Customer increase]))*T$4</f>
        <v>0.2978723404255319</v>
      </c>
      <c r="U230" s="4">
        <f>Table1[[#This Row],[Portfolio]]-SUMIFS('Total data'!H:H,'Total data'!A:A,"Sabit",'Total data'!B:B,Totalll!E:E)</f>
        <v>425217.5799999999</v>
      </c>
      <c r="V230" s="2">
        <f>(U230-SUBTOTAL(4,Table1[Portfel increase]))/(SUBTOTAL(4,Table1[Portfel increase])-SUBTOTAL(5,Table1[Portfel increase]))*V$4</f>
        <v>0</v>
      </c>
      <c r="W230" s="4">
        <f t="shared" si="14"/>
        <v>35434.798333333325</v>
      </c>
      <c r="X230" s="2">
        <f>(W230-SUBTOTAL(5,Table1[Av. Portfolio increase]))/(SUBTOTAL(4,Table1[Av. Portfolio increase])-SUBTOTAL(5,Table1[Av. Portfolio increase]))*X$4</f>
        <v>0.86568461326038104</v>
      </c>
      <c r="Y230" s="6">
        <f>SUMIFS('Total data'!I:I,'Total data'!B:B,Totalll!E:E)/SUMIFS('Total data'!F:F,'Total data'!B:B,Totalll!E:E)</f>
        <v>0</v>
      </c>
      <c r="Z230" s="2">
        <f>IFERROR(Y230/SUBTOTAL(4,Table1[PAR])*Z$4,0)</f>
        <v>0</v>
      </c>
      <c r="AA230" s="6">
        <f>IFERROR(SUMIFS('Data PKİD'!L:L,'Data PKİD'!B:B,Totalll!E:E)/Table1[[#This Row],[Portfolio]],0)</f>
        <v>0</v>
      </c>
      <c r="AB230" s="2">
        <f>IFERROR(AA230/SUBTOTAL(4,Table1[PKID])*AB$4,0)</f>
        <v>0</v>
      </c>
      <c r="AC230" s="25">
        <f t="shared" si="15"/>
        <v>3.1123081490014597</v>
      </c>
    </row>
    <row r="231" spans="4:29" x14ac:dyDescent="0.25">
      <c r="D231" s="12" t="s">
        <v>252</v>
      </c>
      <c r="E231" s="12">
        <v>1407614</v>
      </c>
      <c r="F231" s="12" t="s">
        <v>312</v>
      </c>
      <c r="G231" s="12" t="s">
        <v>363</v>
      </c>
      <c r="H231" s="12" t="s">
        <v>44</v>
      </c>
      <c r="I231" s="1">
        <f>SUMIFS('Total data'!D:D,'Total data'!B:B,Totalll!E:E)</f>
        <v>71</v>
      </c>
      <c r="J231" s="2">
        <f>I231/SUBTOTAL(4,Table1[Number of loans])*J$4</f>
        <v>0</v>
      </c>
      <c r="K231" s="5">
        <f>SUMIFS('Total data'!E:E,'Total data'!B:B,Totalll!E:E)</f>
        <v>1056400</v>
      </c>
      <c r="L231" s="2">
        <f>K231/SUBTOTAL(4,Table1[Amount of loans])*L$4</f>
        <v>0</v>
      </c>
      <c r="M231" s="3">
        <f t="shared" si="12"/>
        <v>5.916666666666667</v>
      </c>
      <c r="N231" s="2">
        <f>M231/SUBTOTAL(4,Table1[Av. Number])*N$4</f>
        <v>0.39664804469273746</v>
      </c>
      <c r="O231" s="4">
        <f t="shared" si="13"/>
        <v>88033.333333333328</v>
      </c>
      <c r="P231" s="2">
        <f>O231/SUBTOTAL(4,Table1[Av. Amount])*P$4</f>
        <v>0.97384998309928383</v>
      </c>
      <c r="Q231" s="5">
        <f>SUMIFS('Total data'!F:F,'Total data'!B:B,Totalll!E:E,'Total data'!A:A,"Dekabr")</f>
        <v>1031556.87</v>
      </c>
      <c r="R231" s="2">
        <f>Q231/SUBTOTAL(4,Table1[Portfolio])*R$4</f>
        <v>0.50588271482308267</v>
      </c>
      <c r="S231" s="9">
        <f>SUMIFS('Total data'!G:G,'Total data'!A:A,"Dekabr",'Total data'!B:B,Totalll!E:E)-SUMIFS('Total data'!G:G,'Total data'!A:A,"Sabit",'Total data'!B:B,Totalll!E:E)</f>
        <v>45</v>
      </c>
      <c r="T231" s="2">
        <f>(S231-SUBTOTAL(5,Table1[Customer increase]))/(SUBTOTAL(4,Table1[Customer increase])-SUBTOTAL(5,Table1[Customer increase]))*T$4</f>
        <v>0.37765957446808512</v>
      </c>
      <c r="U231" s="4">
        <f>Table1[[#This Row],[Portfolio]]-SUMIFS('Total data'!H:H,'Total data'!A:A,"Sabit",'Total data'!B:B,Totalll!E:E)</f>
        <v>502499.64999999991</v>
      </c>
      <c r="V231" s="2">
        <f>(U231-SUBTOTAL(4,Table1[Portfel increase]))/(SUBTOTAL(4,Table1[Portfel increase])-SUBTOTAL(5,Table1[Portfel increase]))*V$4</f>
        <v>0</v>
      </c>
      <c r="W231" s="4">
        <f t="shared" si="14"/>
        <v>41874.970833333326</v>
      </c>
      <c r="X231" s="2">
        <f>(W231-SUBTOTAL(5,Table1[Av. Portfolio increase]))/(SUBTOTAL(4,Table1[Av. Portfolio increase])-SUBTOTAL(5,Table1[Av. Portfolio increase]))*X$4</f>
        <v>0.99420128402142982</v>
      </c>
      <c r="Y231" s="6">
        <f>SUMIFS('Total data'!I:I,'Total data'!B:B,Totalll!E:E)/SUMIFS('Total data'!F:F,'Total data'!B:B,Totalll!E:E)</f>
        <v>1.2027183825190134E-2</v>
      </c>
      <c r="Z231" s="2">
        <f>IFERROR(Y231/SUBTOTAL(4,Table1[PAR])*Z$4,0)</f>
        <v>-0.31139453216074359</v>
      </c>
      <c r="AA231" s="6">
        <f>IFERROR(SUMIFS('Data PKİD'!L:L,'Data PKİD'!B:B,Totalll!E:E)/Table1[[#This Row],[Portfolio]],0)</f>
        <v>0</v>
      </c>
      <c r="AB231" s="2">
        <f>IFERROR(AA231/SUBTOTAL(4,Table1[PKID])*AB$4,0)</f>
        <v>0</v>
      </c>
      <c r="AC231" s="25">
        <f t="shared" si="15"/>
        <v>2.9368470689438753</v>
      </c>
    </row>
    <row r="232" spans="4:29" x14ac:dyDescent="0.25">
      <c r="D232" s="12" t="s">
        <v>506</v>
      </c>
      <c r="E232" s="12">
        <v>1709608</v>
      </c>
      <c r="F232" s="12" t="s">
        <v>434</v>
      </c>
      <c r="G232" s="12" t="s">
        <v>435</v>
      </c>
      <c r="H232" s="12" t="s">
        <v>45</v>
      </c>
      <c r="I232" s="1">
        <f>SUMIFS('Total data'!D:D,'Total data'!B:B,Totalll!E:E)</f>
        <v>103</v>
      </c>
      <c r="J232" s="2">
        <f>I232/SUBTOTAL(4,Table1[Number of loans])*J$4</f>
        <v>0</v>
      </c>
      <c r="K232" s="5">
        <f>SUMIFS('Total data'!E:E,'Total data'!B:B,Totalll!E:E)</f>
        <v>653030</v>
      </c>
      <c r="L232" s="2">
        <f>K232/SUBTOTAL(4,Table1[Amount of loans])*L$4</f>
        <v>0</v>
      </c>
      <c r="M232" s="3">
        <f t="shared" si="12"/>
        <v>8.5833333333333339</v>
      </c>
      <c r="N232" s="2">
        <f>M232/SUBTOTAL(4,Table1[Av. Number])*N$4</f>
        <v>0.57541899441340794</v>
      </c>
      <c r="O232" s="4">
        <f t="shared" si="13"/>
        <v>54419.166666666664</v>
      </c>
      <c r="P232" s="2">
        <f>O232/SUBTOTAL(4,Table1[Av. Amount])*P$4</f>
        <v>0.60200043020004301</v>
      </c>
      <c r="Q232" s="5">
        <f>SUMIFS('Total data'!F:F,'Total data'!B:B,Totalll!E:E,'Total data'!A:A,"Dekabr")</f>
        <v>528069.62</v>
      </c>
      <c r="R232" s="2">
        <f>Q232/SUBTOTAL(4,Table1[Portfolio])*R$4</f>
        <v>0.25896904063194659</v>
      </c>
      <c r="S232" s="9">
        <f>SUMIFS('Total data'!G:G,'Total data'!A:A,"Dekabr",'Total data'!B:B,Totalll!E:E)-SUMIFS('Total data'!G:G,'Total data'!A:A,"Sabit",'Total data'!B:B,Totalll!E:E)</f>
        <v>92</v>
      </c>
      <c r="T232" s="2">
        <f>(S232-SUBTOTAL(5,Table1[Customer increase]))/(SUBTOTAL(4,Table1[Customer increase])-SUBTOTAL(5,Table1[Customer increase]))*T$4</f>
        <v>0.62765957446808507</v>
      </c>
      <c r="U232" s="4">
        <f>Table1[[#This Row],[Portfolio]]-SUMIFS('Total data'!H:H,'Total data'!A:A,"Sabit",'Total data'!B:B,Totalll!E:E)</f>
        <v>528069.62</v>
      </c>
      <c r="V232" s="2">
        <f>(U232-SUBTOTAL(4,Table1[Portfel increase]))/(SUBTOTAL(4,Table1[Portfel increase])-SUBTOTAL(5,Table1[Portfel increase]))*V$4</f>
        <v>0</v>
      </c>
      <c r="W232" s="4">
        <f t="shared" si="14"/>
        <v>44005.801666666666</v>
      </c>
      <c r="X232" s="2">
        <f>(W232-SUBTOTAL(5,Table1[Av. Portfolio increase]))/(SUBTOTAL(4,Table1[Av. Portfolio increase])-SUBTOTAL(5,Table1[Av. Portfolio increase]))*X$4</f>
        <v>1.0367230153345262</v>
      </c>
      <c r="Y232" s="6">
        <f>SUMIFS('Total data'!I:I,'Total data'!B:B,Totalll!E:E)/SUMIFS('Total data'!F:F,'Total data'!B:B,Totalll!E:E)</f>
        <v>0</v>
      </c>
      <c r="Z232" s="2">
        <f>IFERROR(Y232/SUBTOTAL(4,Table1[PAR])*Z$4,0)</f>
        <v>0</v>
      </c>
      <c r="AA232" s="6">
        <f>IFERROR(SUMIFS('Data PKİD'!L:L,'Data PKİD'!B:B,Totalll!E:E)/Table1[[#This Row],[Portfolio]],0)</f>
        <v>0</v>
      </c>
      <c r="AB232" s="2">
        <f>IFERROR(AA232/SUBTOTAL(4,Table1[PKID])*AB$4,0)</f>
        <v>0</v>
      </c>
      <c r="AC232" s="25">
        <f t="shared" si="15"/>
        <v>3.1007710550480088</v>
      </c>
    </row>
    <row r="233" spans="4:29" x14ac:dyDescent="0.25">
      <c r="D233" s="12" t="s">
        <v>252</v>
      </c>
      <c r="E233" s="12">
        <v>1233009</v>
      </c>
      <c r="F233" s="12" t="s">
        <v>183</v>
      </c>
      <c r="G233" s="12" t="s">
        <v>9</v>
      </c>
      <c r="H233" s="12" t="s">
        <v>43</v>
      </c>
      <c r="I233" s="1">
        <f>SUMIFS('Total data'!D:D,'Total data'!B:B,Totalll!E:E)</f>
        <v>55</v>
      </c>
      <c r="J233" s="2">
        <f>I233/SUBTOTAL(4,Table1[Number of loans])*J$4</f>
        <v>0</v>
      </c>
      <c r="K233" s="5">
        <f>SUMIFS('Total data'!E:E,'Total data'!B:B,Totalll!E:E)</f>
        <v>1408500</v>
      </c>
      <c r="L233" s="2">
        <f>K233/SUBTOTAL(4,Table1[Amount of loans])*L$4</f>
        <v>0</v>
      </c>
      <c r="M233" s="3">
        <f t="shared" si="12"/>
        <v>4.583333333333333</v>
      </c>
      <c r="N233" s="2">
        <f>M233/SUBTOTAL(4,Table1[Av. Number])*N$4</f>
        <v>0.30726256983240224</v>
      </c>
      <c r="O233" s="4">
        <f t="shared" si="13"/>
        <v>117375</v>
      </c>
      <c r="P233" s="2">
        <f>O233/SUBTOTAL(4,Table1[Av. Amount])*P$4</f>
        <v>1.2984359155578771</v>
      </c>
      <c r="Q233" s="5">
        <f>SUMIFS('Total data'!F:F,'Total data'!B:B,Totalll!E:E,'Total data'!A:A,"Dekabr")</f>
        <v>1280307.53</v>
      </c>
      <c r="R233" s="2">
        <f>Q233/SUBTOTAL(4,Table1[Portfolio])*R$4</f>
        <v>0.62787178091774565</v>
      </c>
      <c r="S233" s="9">
        <f>SUMIFS('Total data'!G:G,'Total data'!A:A,"Dekabr",'Total data'!B:B,Totalll!E:E)-SUMIFS('Total data'!G:G,'Total data'!A:A,"Sabit",'Total data'!B:B,Totalll!E:E)</f>
        <v>18</v>
      </c>
      <c r="T233" s="2">
        <f>(S233-SUBTOTAL(5,Table1[Customer increase]))/(SUBTOTAL(4,Table1[Customer increase])-SUBTOTAL(5,Table1[Customer increase]))*T$4</f>
        <v>0.23404255319148937</v>
      </c>
      <c r="U233" s="4">
        <f>Table1[[#This Row],[Portfolio]]-SUMIFS('Total data'!H:H,'Total data'!A:A,"Sabit",'Total data'!B:B,Totalll!E:E)</f>
        <v>268272.30999999994</v>
      </c>
      <c r="V233" s="2">
        <f>(U233-SUBTOTAL(4,Table1[Portfel increase]))/(SUBTOTAL(4,Table1[Portfel increase])-SUBTOTAL(5,Table1[Portfel increase]))*V$4</f>
        <v>0</v>
      </c>
      <c r="W233" s="4">
        <f t="shared" si="14"/>
        <v>22356.02583333333</v>
      </c>
      <c r="X233" s="2">
        <f>(W233-SUBTOTAL(5,Table1[Av. Portfolio increase]))/(SUBTOTAL(4,Table1[Av. Portfolio increase])-SUBTOTAL(5,Table1[Av. Portfolio increase]))*X$4</f>
        <v>0.60469155766425253</v>
      </c>
      <c r="Y233" s="6">
        <f>SUMIFS('Total data'!I:I,'Total data'!B:B,Totalll!E:E)/SUMIFS('Total data'!F:F,'Total data'!B:B,Totalll!E:E)</f>
        <v>0</v>
      </c>
      <c r="Z233" s="2">
        <f>IFERROR(Y233/SUBTOTAL(4,Table1[PAR])*Z$4,0)</f>
        <v>0</v>
      </c>
      <c r="AA233" s="6">
        <f>IFERROR(SUMIFS('Data PKİD'!L:L,'Data PKİD'!B:B,Totalll!E:E)/Table1[[#This Row],[Portfolio]],0)</f>
        <v>0</v>
      </c>
      <c r="AB233" s="2">
        <f>IFERROR(AA233/SUBTOTAL(4,Table1[PKID])*AB$4,0)</f>
        <v>0</v>
      </c>
      <c r="AC233" s="25">
        <f t="shared" si="15"/>
        <v>3.0723043771637668</v>
      </c>
    </row>
    <row r="234" spans="4:29" x14ac:dyDescent="0.25">
      <c r="D234" s="12" t="s">
        <v>236</v>
      </c>
      <c r="E234" s="12">
        <v>1761404</v>
      </c>
      <c r="F234" s="12" t="s">
        <v>169</v>
      </c>
      <c r="G234" s="12" t="s">
        <v>368</v>
      </c>
      <c r="H234" s="12" t="s">
        <v>44</v>
      </c>
      <c r="I234" s="1">
        <f>SUMIFS('Total data'!D:D,'Total data'!B:B,Totalll!E:E)</f>
        <v>159</v>
      </c>
      <c r="J234" s="2">
        <f>I234/SUBTOTAL(4,Table1[Number of loans])*J$4</f>
        <v>0</v>
      </c>
      <c r="K234" s="5">
        <f>SUMIFS('Total data'!E:E,'Total data'!B:B,Totalll!E:E)</f>
        <v>1054800</v>
      </c>
      <c r="L234" s="2">
        <f>K234/SUBTOTAL(4,Table1[Amount of loans])*L$4</f>
        <v>0</v>
      </c>
      <c r="M234" s="3">
        <f t="shared" si="12"/>
        <v>13.25</v>
      </c>
      <c r="N234" s="2">
        <f>M234/SUBTOTAL(4,Table1[Av. Number])*N$4</f>
        <v>0.88826815642458101</v>
      </c>
      <c r="O234" s="4">
        <f t="shared" si="13"/>
        <v>87900</v>
      </c>
      <c r="P234" s="2">
        <f>O234/SUBTOTAL(4,Table1[Av. Amount])*P$4</f>
        <v>0.97237501152321537</v>
      </c>
      <c r="Q234" s="5">
        <f>SUMIFS('Total data'!F:F,'Total data'!B:B,Totalll!E:E,'Total data'!A:A,"Dekabr")</f>
        <v>994661.04</v>
      </c>
      <c r="R234" s="2">
        <f>Q234/SUBTOTAL(4,Table1[Portfolio])*R$4</f>
        <v>0.48778874134583672</v>
      </c>
      <c r="S234" s="9">
        <f>SUMIFS('Total data'!G:G,'Total data'!A:A,"Dekabr",'Total data'!B:B,Totalll!E:E)-SUMIFS('Total data'!G:G,'Total data'!A:A,"Sabit",'Total data'!B:B,Totalll!E:E)</f>
        <v>-5</v>
      </c>
      <c r="T234" s="2">
        <f>(S234-SUBTOTAL(5,Table1[Customer increase]))/(SUBTOTAL(4,Table1[Customer increase])-SUBTOTAL(5,Table1[Customer increase]))*T$4</f>
        <v>0.11170212765957446</v>
      </c>
      <c r="U234" s="4">
        <f>Table1[[#This Row],[Portfolio]]-SUMIFS('Total data'!H:H,'Total data'!A:A,"Sabit",'Total data'!B:B,Totalll!E:E)</f>
        <v>335546.94999999995</v>
      </c>
      <c r="V234" s="2">
        <f>(U234-SUBTOTAL(4,Table1[Portfel increase]))/(SUBTOTAL(4,Table1[Portfel increase])-SUBTOTAL(5,Table1[Portfel increase]))*V$4</f>
        <v>0</v>
      </c>
      <c r="W234" s="4">
        <f t="shared" si="14"/>
        <v>27962.245833333331</v>
      </c>
      <c r="X234" s="2">
        <f>(W234-SUBTOTAL(5,Table1[Av. Portfolio increase]))/(SUBTOTAL(4,Table1[Av. Portfolio increase])-SUBTOTAL(5,Table1[Av. Portfolio increase]))*X$4</f>
        <v>0.71656631411743876</v>
      </c>
      <c r="Y234" s="6">
        <f>SUMIFS('Total data'!I:I,'Total data'!B:B,Totalll!E:E)/SUMIFS('Total data'!F:F,'Total data'!B:B,Totalll!E:E)</f>
        <v>1.7934718782950929E-3</v>
      </c>
      <c r="Z234" s="2">
        <f>IFERROR(Y234/SUBTOTAL(4,Table1[PAR])*Z$4,0)</f>
        <v>-4.6434588894821494E-2</v>
      </c>
      <c r="AA234" s="6">
        <f>IFERROR(SUMIFS('Data PKİD'!L:L,'Data PKİD'!B:B,Totalll!E:E)/Table1[[#This Row],[Portfolio]],0)</f>
        <v>4.3424139745133674E-3</v>
      </c>
      <c r="AB234" s="2">
        <f>IFERROR(AA234/SUBTOTAL(4,Table1[PKID])*AB$4,0)</f>
        <v>-5.9382126299975142E-2</v>
      </c>
      <c r="AC234" s="25">
        <f t="shared" si="15"/>
        <v>3.07088363587585</v>
      </c>
    </row>
    <row r="235" spans="4:29" x14ac:dyDescent="0.25">
      <c r="D235" s="12" t="s">
        <v>236</v>
      </c>
      <c r="E235" s="12">
        <v>1426013</v>
      </c>
      <c r="F235" s="12" t="s">
        <v>319</v>
      </c>
      <c r="G235" s="12" t="s">
        <v>12</v>
      </c>
      <c r="H235" s="12" t="s">
        <v>45</v>
      </c>
      <c r="I235" s="1">
        <f>SUMIFS('Total data'!D:D,'Total data'!B:B,Totalll!E:E)</f>
        <v>91</v>
      </c>
      <c r="J235" s="2">
        <f>I235/SUBTOTAL(4,Table1[Number of loans])*J$4</f>
        <v>0</v>
      </c>
      <c r="K235" s="5">
        <f>SUMIFS('Total data'!E:E,'Total data'!B:B,Totalll!E:E)</f>
        <v>867100</v>
      </c>
      <c r="L235" s="2">
        <f>K235/SUBTOTAL(4,Table1[Amount of loans])*L$4</f>
        <v>0</v>
      </c>
      <c r="M235" s="3">
        <f t="shared" si="12"/>
        <v>7.583333333333333</v>
      </c>
      <c r="N235" s="2">
        <f>M235/SUBTOTAL(4,Table1[Av. Number])*N$4</f>
        <v>0.50837988826815639</v>
      </c>
      <c r="O235" s="4">
        <f t="shared" si="13"/>
        <v>72258.333333333328</v>
      </c>
      <c r="P235" s="2">
        <f>O235/SUBTOTAL(4,Table1[Av. Amount])*P$4</f>
        <v>0.79934240850566929</v>
      </c>
      <c r="Q235" s="5">
        <f>SUMIFS('Total data'!F:F,'Total data'!B:B,Totalll!E:E,'Total data'!A:A,"Dekabr")</f>
        <v>786421.2</v>
      </c>
      <c r="R235" s="2">
        <f>Q235/SUBTOTAL(4,Table1[Portfolio])*R$4</f>
        <v>0.38566646514644065</v>
      </c>
      <c r="S235" s="9">
        <f>SUMIFS('Total data'!G:G,'Total data'!A:A,"Dekabr",'Total data'!B:B,Totalll!E:E)-SUMIFS('Total data'!G:G,'Total data'!A:A,"Sabit",'Total data'!B:B,Totalll!E:E)</f>
        <v>50</v>
      </c>
      <c r="T235" s="2">
        <f>(S235-SUBTOTAL(5,Table1[Customer increase]))/(SUBTOTAL(4,Table1[Customer increase])-SUBTOTAL(5,Table1[Customer increase]))*T$4</f>
        <v>0.40425531914893614</v>
      </c>
      <c r="U235" s="4">
        <f>Table1[[#This Row],[Portfolio]]-SUMIFS('Total data'!H:H,'Total data'!A:A,"Sabit",'Total data'!B:B,Totalll!E:E)</f>
        <v>488863.01</v>
      </c>
      <c r="V235" s="2">
        <f>(U235-SUBTOTAL(4,Table1[Portfel increase]))/(SUBTOTAL(4,Table1[Portfel increase])-SUBTOTAL(5,Table1[Portfel increase]))*V$4</f>
        <v>0</v>
      </c>
      <c r="W235" s="4">
        <f t="shared" si="14"/>
        <v>40738.584166666667</v>
      </c>
      <c r="X235" s="2">
        <f>(W235-SUBTOTAL(5,Table1[Av. Portfolio increase]))/(SUBTOTAL(4,Table1[Av. Portfolio increase])-SUBTOTAL(5,Table1[Av. Portfolio increase]))*X$4</f>
        <v>0.9715241536965441</v>
      </c>
      <c r="Y235" s="6">
        <f>SUMIFS('Total data'!I:I,'Total data'!B:B,Totalll!E:E)/SUMIFS('Total data'!F:F,'Total data'!B:B,Totalll!E:E)</f>
        <v>0</v>
      </c>
      <c r="Z235" s="2">
        <f>IFERROR(Y235/SUBTOTAL(4,Table1[PAR])*Z$4,0)</f>
        <v>0</v>
      </c>
      <c r="AA235" s="6">
        <f>IFERROR(SUMIFS('Data PKİD'!L:L,'Data PKİD'!B:B,Totalll!E:E)/Table1[[#This Row],[Portfolio]],0)</f>
        <v>0</v>
      </c>
      <c r="AB235" s="2">
        <f>IFERROR(AA235/SUBTOTAL(4,Table1[PKID])*AB$4,0)</f>
        <v>0</v>
      </c>
      <c r="AC235" s="25">
        <f t="shared" si="15"/>
        <v>3.0691682347657463</v>
      </c>
    </row>
    <row r="236" spans="4:29" x14ac:dyDescent="0.25">
      <c r="D236" s="12" t="s">
        <v>252</v>
      </c>
      <c r="E236" s="12">
        <v>1766137</v>
      </c>
      <c r="F236" s="12" t="s">
        <v>136</v>
      </c>
      <c r="G236" s="12" t="s">
        <v>16</v>
      </c>
      <c r="H236" s="12" t="s">
        <v>43</v>
      </c>
      <c r="I236" s="1">
        <f>SUMIFS('Total data'!D:D,'Total data'!B:B,Totalll!E:E)</f>
        <v>93</v>
      </c>
      <c r="J236" s="2">
        <f>I236/SUBTOTAL(4,Table1[Number of loans])*J$4</f>
        <v>0</v>
      </c>
      <c r="K236" s="5">
        <f>SUMIFS('Total data'!E:E,'Total data'!B:B,Totalll!E:E)</f>
        <v>1839850</v>
      </c>
      <c r="L236" s="2">
        <f>K236/SUBTOTAL(4,Table1[Amount of loans])*L$4</f>
        <v>0</v>
      </c>
      <c r="M236" s="3">
        <f t="shared" si="12"/>
        <v>7.75</v>
      </c>
      <c r="N236" s="2">
        <f>M236/SUBTOTAL(4,Table1[Av. Number])*N$4</f>
        <v>0.51955307262569839</v>
      </c>
      <c r="O236" s="4">
        <f t="shared" si="13"/>
        <v>153320.83333333334</v>
      </c>
      <c r="P236" s="2">
        <f>O236/SUBTOTAL(4,Table1[Av. Amount])*P$4</f>
        <v>1.6960790338936178</v>
      </c>
      <c r="Q236" s="5">
        <f>SUMIFS('Total data'!F:F,'Total data'!B:B,Totalll!E:E,'Total data'!A:A,"Dekabr")</f>
        <v>1572528.61</v>
      </c>
      <c r="R236" s="2">
        <f>Q236/SUBTOTAL(4,Table1[Portfolio])*R$4</f>
        <v>0.77117904547886784</v>
      </c>
      <c r="S236" s="9">
        <f>SUMIFS('Total data'!G:G,'Total data'!A:A,"Dekabr",'Total data'!B:B,Totalll!E:E)-SUMIFS('Total data'!G:G,'Total data'!A:A,"Sabit",'Total data'!B:B,Totalll!E:E)</f>
        <v>-7</v>
      </c>
      <c r="T236" s="2">
        <f>(S236-SUBTOTAL(5,Table1[Customer increase]))/(SUBTOTAL(4,Table1[Customer increase])-SUBTOTAL(5,Table1[Customer increase]))*T$4</f>
        <v>0.10106382978723404</v>
      </c>
      <c r="U236" s="4">
        <f>Table1[[#This Row],[Portfolio]]-SUMIFS('Total data'!H:H,'Total data'!A:A,"Sabit",'Total data'!B:B,Totalll!E:E)</f>
        <v>-28098.919999999925</v>
      </c>
      <c r="V236" s="2">
        <f>(U236-SUBTOTAL(4,Table1[Portfel increase]))/(SUBTOTAL(4,Table1[Portfel increase])-SUBTOTAL(5,Table1[Portfel increase]))*V$4</f>
        <v>0</v>
      </c>
      <c r="W236" s="4">
        <f t="shared" si="14"/>
        <v>-2341.5766666666605</v>
      </c>
      <c r="X236" s="2">
        <f>(W236-SUBTOTAL(5,Table1[Av. Portfolio increase]))/(SUBTOTAL(4,Table1[Av. Portfolio increase])-SUBTOTAL(5,Table1[Av. Portfolio increase]))*X$4</f>
        <v>0.11183928560480789</v>
      </c>
      <c r="Y236" s="6">
        <f>SUMIFS('Total data'!I:I,'Total data'!B:B,Totalll!E:E)/SUMIFS('Total data'!F:F,'Total data'!B:B,Totalll!E:E)</f>
        <v>3.5792977380598636E-3</v>
      </c>
      <c r="Z236" s="2">
        <f>IFERROR(Y236/SUBTOTAL(4,Table1[PAR])*Z$4,0)</f>
        <v>-9.2671215540312823E-2</v>
      </c>
      <c r="AA236" s="6">
        <f>IFERROR(SUMIFS('Data PKİD'!L:L,'Data PKİD'!B:B,Totalll!E:E)/Table1[[#This Row],[Portfolio]],0)</f>
        <v>4.4228893234572056E-3</v>
      </c>
      <c r="AB236" s="2">
        <f>IFERROR(AA236/SUBTOTAL(4,Table1[PKID])*AB$4,0)</f>
        <v>-6.0482619565487235E-2</v>
      </c>
      <c r="AC236" s="25">
        <f t="shared" si="15"/>
        <v>3.046560432284426</v>
      </c>
    </row>
    <row r="237" spans="4:29" x14ac:dyDescent="0.25">
      <c r="D237" s="12" t="s">
        <v>506</v>
      </c>
      <c r="E237" s="12">
        <v>1361333</v>
      </c>
      <c r="F237" s="12" t="s">
        <v>297</v>
      </c>
      <c r="G237" s="12" t="s">
        <v>358</v>
      </c>
      <c r="H237" s="12" t="s">
        <v>44</v>
      </c>
      <c r="I237" s="1">
        <f>SUMIFS('Total data'!D:D,'Total data'!B:B,Totalll!E:E)</f>
        <v>108</v>
      </c>
      <c r="J237" s="2">
        <f>I237/SUBTOTAL(4,Table1[Number of loans])*J$4</f>
        <v>0</v>
      </c>
      <c r="K237" s="5">
        <f>SUMIFS('Total data'!E:E,'Total data'!B:B,Totalll!E:E)</f>
        <v>877280</v>
      </c>
      <c r="L237" s="2">
        <f>K237/SUBTOTAL(4,Table1[Amount of loans])*L$4</f>
        <v>0</v>
      </c>
      <c r="M237" s="3">
        <f t="shared" si="12"/>
        <v>9</v>
      </c>
      <c r="N237" s="2">
        <f>M237/SUBTOTAL(4,Table1[Av. Number])*N$4</f>
        <v>0.6033519553072626</v>
      </c>
      <c r="O237" s="4">
        <f t="shared" si="13"/>
        <v>73106.666666666672</v>
      </c>
      <c r="P237" s="2">
        <f>O237/SUBTOTAL(4,Table1[Av. Amount])*P$4</f>
        <v>0.80872691515840578</v>
      </c>
      <c r="Q237" s="5">
        <f>SUMIFS('Total data'!F:F,'Total data'!B:B,Totalll!E:E,'Total data'!A:A,"Dekabr")</f>
        <v>954580.88</v>
      </c>
      <c r="R237" s="2">
        <f>Q237/SUBTOTAL(4,Table1[Portfolio])*R$4</f>
        <v>0.46813315013122569</v>
      </c>
      <c r="S237" s="9">
        <f>SUMIFS('Total data'!G:G,'Total data'!A:A,"Dekabr",'Total data'!B:B,Totalll!E:E)-SUMIFS('Total data'!G:G,'Total data'!A:A,"Sabit",'Total data'!B:B,Totalll!E:E)</f>
        <v>54</v>
      </c>
      <c r="T237" s="2">
        <f>(S237-SUBTOTAL(5,Table1[Customer increase]))/(SUBTOTAL(4,Table1[Customer increase])-SUBTOTAL(5,Table1[Customer increase]))*T$4</f>
        <v>0.42553191489361702</v>
      </c>
      <c r="U237" s="4">
        <f>Table1[[#This Row],[Portfolio]]-SUMIFS('Total data'!H:H,'Total data'!A:A,"Sabit",'Total data'!B:B,Totalll!E:E)</f>
        <v>348072.57999999996</v>
      </c>
      <c r="V237" s="2">
        <f>(U237-SUBTOTAL(4,Table1[Portfel increase]))/(SUBTOTAL(4,Table1[Portfel increase])-SUBTOTAL(5,Table1[Portfel increase]))*V$4</f>
        <v>0</v>
      </c>
      <c r="W237" s="4">
        <f t="shared" si="14"/>
        <v>29006.048333333329</v>
      </c>
      <c r="X237" s="2">
        <f>(W237-SUBTOTAL(5,Table1[Av. Portfolio increase]))/(SUBTOTAL(4,Table1[Av. Portfolio increase])-SUBTOTAL(5,Table1[Av. Portfolio increase]))*X$4</f>
        <v>0.73739588385832033</v>
      </c>
      <c r="Y237" s="6">
        <f>SUMIFS('Total data'!I:I,'Total data'!B:B,Totalll!E:E)/SUMIFS('Total data'!F:F,'Total data'!B:B,Totalll!E:E)</f>
        <v>0</v>
      </c>
      <c r="Z237" s="2">
        <f>IFERROR(Y237/SUBTOTAL(4,Table1[PAR])*Z$4,0)</f>
        <v>0</v>
      </c>
      <c r="AA237" s="6">
        <f>IFERROR(SUMIFS('Data PKİD'!L:L,'Data PKİD'!B:B,Totalll!E:E)/Table1[[#This Row],[Portfolio]],0)</f>
        <v>0</v>
      </c>
      <c r="AB237" s="2">
        <f>IFERROR(AA237/SUBTOTAL(4,Table1[PKID])*AB$4,0)</f>
        <v>0</v>
      </c>
      <c r="AC237" s="25">
        <f t="shared" si="15"/>
        <v>3.0431398193488315</v>
      </c>
    </row>
    <row r="238" spans="4:29" x14ac:dyDescent="0.25">
      <c r="D238" s="12" t="s">
        <v>252</v>
      </c>
      <c r="E238" s="12">
        <v>1594085</v>
      </c>
      <c r="F238" s="12" t="s">
        <v>185</v>
      </c>
      <c r="G238" s="12" t="s">
        <v>9</v>
      </c>
      <c r="H238" s="12" t="s">
        <v>44</v>
      </c>
      <c r="I238" s="1">
        <f>SUMIFS('Total data'!D:D,'Total data'!B:B,Totalll!E:E)</f>
        <v>91</v>
      </c>
      <c r="J238" s="2">
        <f>I238/SUBTOTAL(4,Table1[Number of loans])*J$4</f>
        <v>0</v>
      </c>
      <c r="K238" s="5">
        <f>SUMIFS('Total data'!E:E,'Total data'!B:B,Totalll!E:E)</f>
        <v>1368800</v>
      </c>
      <c r="L238" s="2">
        <f>K238/SUBTOTAL(4,Table1[Amount of loans])*L$4</f>
        <v>0</v>
      </c>
      <c r="M238" s="3">
        <f t="shared" si="12"/>
        <v>7.583333333333333</v>
      </c>
      <c r="N238" s="2">
        <f>M238/SUBTOTAL(4,Table1[Av. Number])*N$4</f>
        <v>0.50837988826815639</v>
      </c>
      <c r="O238" s="4">
        <f t="shared" si="13"/>
        <v>114066.66666666667</v>
      </c>
      <c r="P238" s="2">
        <f>O238/SUBTOTAL(4,Table1[Av. Amount])*P$4</f>
        <v>1.2618381833266754</v>
      </c>
      <c r="Q238" s="5">
        <f>SUMIFS('Total data'!F:F,'Total data'!B:B,Totalll!E:E,'Total data'!A:A,"Dekabr")</f>
        <v>1170567.93</v>
      </c>
      <c r="R238" s="2">
        <f>Q238/SUBTOTAL(4,Table1[Portfolio])*R$4</f>
        <v>0.5740547123817189</v>
      </c>
      <c r="S238" s="9">
        <f>SUMIFS('Total data'!G:G,'Total data'!A:A,"Dekabr",'Total data'!B:B,Totalll!E:E)-SUMIFS('Total data'!G:G,'Total data'!A:A,"Sabit",'Total data'!B:B,Totalll!E:E)</f>
        <v>20</v>
      </c>
      <c r="T238" s="2">
        <f>(S238-SUBTOTAL(5,Table1[Customer increase]))/(SUBTOTAL(4,Table1[Customer increase])-SUBTOTAL(5,Table1[Customer increase]))*T$4</f>
        <v>0.24468085106382978</v>
      </c>
      <c r="U238" s="4">
        <f>Table1[[#This Row],[Portfolio]]-SUMIFS('Total data'!H:H,'Total data'!A:A,"Sabit",'Total data'!B:B,Totalll!E:E)</f>
        <v>381357.2899999998</v>
      </c>
      <c r="V238" s="2">
        <f>(U238-SUBTOTAL(4,Table1[Portfel increase]))/(SUBTOTAL(4,Table1[Portfel increase])-SUBTOTAL(5,Table1[Portfel increase]))*V$4</f>
        <v>0</v>
      </c>
      <c r="W238" s="4">
        <f t="shared" si="14"/>
        <v>31779.774166666652</v>
      </c>
      <c r="X238" s="2">
        <f>(W238-SUBTOTAL(5,Table1[Av. Portfolio increase]))/(SUBTOTAL(4,Table1[Av. Portfolio increase])-SUBTOTAL(5,Table1[Av. Portfolio increase]))*X$4</f>
        <v>0.79274688722102771</v>
      </c>
      <c r="Y238" s="6">
        <f>SUMIFS('Total data'!I:I,'Total data'!B:B,Totalll!E:E)/SUMIFS('Total data'!F:F,'Total data'!B:B,Totalll!E:E)</f>
        <v>3.4913443935095669E-3</v>
      </c>
      <c r="Z238" s="2">
        <f>IFERROR(Y238/SUBTOTAL(4,Table1[PAR])*Z$4,0)</f>
        <v>-9.0394024888179478E-2</v>
      </c>
      <c r="AA238" s="6">
        <f>IFERROR(SUMIFS('Data PKİD'!L:L,'Data PKİD'!B:B,Totalll!E:E)/Table1[[#This Row],[Portfolio]],0)</f>
        <v>9.9750127273690141E-3</v>
      </c>
      <c r="AB238" s="2">
        <f>IFERROR(AA238/SUBTOTAL(4,Table1[PKID])*AB$4,0)</f>
        <v>-0.13640741511450818</v>
      </c>
      <c r="AC238" s="25">
        <f t="shared" si="15"/>
        <v>3.1548990822587202</v>
      </c>
    </row>
    <row r="239" spans="4:29" x14ac:dyDescent="0.25">
      <c r="D239" s="12" t="s">
        <v>236</v>
      </c>
      <c r="E239" s="12">
        <v>1675953</v>
      </c>
      <c r="F239" s="12" t="s">
        <v>93</v>
      </c>
      <c r="G239" s="12" t="s">
        <v>351</v>
      </c>
      <c r="H239" s="12" t="s">
        <v>43</v>
      </c>
      <c r="I239" s="1">
        <f>SUMIFS('Total data'!D:D,'Total data'!B:B,Totalll!E:E)</f>
        <v>148</v>
      </c>
      <c r="J239" s="2">
        <f>I239/SUBTOTAL(4,Table1[Number of loans])*J$4</f>
        <v>0</v>
      </c>
      <c r="K239" s="5">
        <f>SUMIFS('Total data'!E:E,'Total data'!B:B,Totalll!E:E)</f>
        <v>1113250</v>
      </c>
      <c r="L239" s="2">
        <f>K239/SUBTOTAL(4,Table1[Amount of loans])*L$4</f>
        <v>0</v>
      </c>
      <c r="M239" s="3">
        <f t="shared" si="12"/>
        <v>12.333333333333334</v>
      </c>
      <c r="N239" s="2">
        <f>M239/SUBTOTAL(4,Table1[Av. Number])*N$4</f>
        <v>0.82681564245810069</v>
      </c>
      <c r="O239" s="4">
        <f t="shared" si="13"/>
        <v>92770.833333333328</v>
      </c>
      <c r="P239" s="2">
        <f>O239/SUBTOTAL(4,Table1[Av. Amount])*P$4</f>
        <v>1.0262575669114709</v>
      </c>
      <c r="Q239" s="5">
        <f>SUMIFS('Total data'!F:F,'Total data'!B:B,Totalll!E:E,'Total data'!A:A,"Dekabr")</f>
        <v>1120000.92</v>
      </c>
      <c r="R239" s="2">
        <f>Q239/SUBTOTAL(4,Table1[Portfolio])*R$4</f>
        <v>0.5492562964695783</v>
      </c>
      <c r="S239" s="9">
        <f>SUMIFS('Total data'!G:G,'Total data'!A:A,"Dekabr",'Total data'!B:B,Totalll!E:E)-SUMIFS('Total data'!G:G,'Total data'!A:A,"Sabit",'Total data'!B:B,Totalll!E:E)</f>
        <v>9</v>
      </c>
      <c r="T239" s="2">
        <f>(S239-SUBTOTAL(5,Table1[Customer increase]))/(SUBTOTAL(4,Table1[Customer increase])-SUBTOTAL(5,Table1[Customer increase]))*T$4</f>
        <v>0.18617021276595744</v>
      </c>
      <c r="U239" s="4">
        <f>Table1[[#This Row],[Portfolio]]-SUMIFS('Total data'!H:H,'Total data'!A:A,"Sabit",'Total data'!B:B,Totalll!E:E)</f>
        <v>213344.30000000005</v>
      </c>
      <c r="V239" s="2">
        <f>(U239-SUBTOTAL(4,Table1[Portfel increase]))/(SUBTOTAL(4,Table1[Portfel increase])-SUBTOTAL(5,Table1[Portfel increase]))*V$4</f>
        <v>0</v>
      </c>
      <c r="W239" s="4">
        <f t="shared" si="14"/>
        <v>17778.691666666669</v>
      </c>
      <c r="X239" s="2">
        <f>(W239-SUBTOTAL(5,Table1[Av. Portfolio increase]))/(SUBTOTAL(4,Table1[Av. Portfolio increase])-SUBTOTAL(5,Table1[Av. Portfolio increase]))*X$4</f>
        <v>0.51334870185397741</v>
      </c>
      <c r="Y239" s="6">
        <f>SUMIFS('Total data'!I:I,'Total data'!B:B,Totalll!E:E)/SUMIFS('Total data'!F:F,'Total data'!B:B,Totalll!E:E)</f>
        <v>3.4897483663896929E-3</v>
      </c>
      <c r="Z239" s="2">
        <f>IFERROR(Y239/SUBTOTAL(4,Table1[PAR])*Z$4,0)</f>
        <v>-9.0352702320441874E-2</v>
      </c>
      <c r="AA239" s="6">
        <f>IFERROR(SUMIFS('Data PKİD'!L:L,'Data PKİD'!B:B,Totalll!E:E)/Table1[[#This Row],[Portfolio]],0)</f>
        <v>0</v>
      </c>
      <c r="AB239" s="2">
        <f>IFERROR(AA239/SUBTOTAL(4,Table1[PKID])*AB$4,0)</f>
        <v>0</v>
      </c>
      <c r="AC239" s="25">
        <f t="shared" si="15"/>
        <v>3.0114957181386428</v>
      </c>
    </row>
    <row r="240" spans="4:29" x14ac:dyDescent="0.25">
      <c r="D240" s="12" t="s">
        <v>236</v>
      </c>
      <c r="E240" s="12">
        <v>1327306</v>
      </c>
      <c r="F240" s="12" t="s">
        <v>279</v>
      </c>
      <c r="G240" s="12" t="s">
        <v>176</v>
      </c>
      <c r="H240" s="12" t="s">
        <v>45</v>
      </c>
      <c r="I240" s="1">
        <f>SUMIFS('Total data'!D:D,'Total data'!B:B,Totalll!E:E)</f>
        <v>89</v>
      </c>
      <c r="J240" s="2">
        <f>I240/SUBTOTAL(4,Table1[Number of loans])*J$4</f>
        <v>0</v>
      </c>
      <c r="K240" s="5">
        <f>SUMIFS('Total data'!E:E,'Total data'!B:B,Totalll!E:E)</f>
        <v>845200</v>
      </c>
      <c r="L240" s="2">
        <f>K240/SUBTOTAL(4,Table1[Amount of loans])*L$4</f>
        <v>0</v>
      </c>
      <c r="M240" s="3">
        <f t="shared" si="12"/>
        <v>7.416666666666667</v>
      </c>
      <c r="N240" s="2">
        <f>M240/SUBTOTAL(4,Table1[Av. Number])*N$4</f>
        <v>0.49720670391061456</v>
      </c>
      <c r="O240" s="4">
        <f t="shared" si="13"/>
        <v>70433.333333333328</v>
      </c>
      <c r="P240" s="2">
        <f>O240/SUBTOTAL(4,Table1[Av. Amount])*P$4</f>
        <v>0.77915373505823049</v>
      </c>
      <c r="Q240" s="5">
        <f>SUMIFS('Total data'!F:F,'Total data'!B:B,Totalll!E:E,'Total data'!A:A,"Dekabr")</f>
        <v>777041.29</v>
      </c>
      <c r="R240" s="2">
        <f>Q240/SUBTOTAL(4,Table1[Portfolio])*R$4</f>
        <v>0.38106649157872441</v>
      </c>
      <c r="S240" s="9">
        <f>SUMIFS('Total data'!G:G,'Total data'!A:A,"Dekabr",'Total data'!B:B,Totalll!E:E)-SUMIFS('Total data'!G:G,'Total data'!A:A,"Sabit",'Total data'!B:B,Totalll!E:E)</f>
        <v>46</v>
      </c>
      <c r="T240" s="2">
        <f>(S240-SUBTOTAL(5,Table1[Customer increase]))/(SUBTOTAL(4,Table1[Customer increase])-SUBTOTAL(5,Table1[Customer increase]))*T$4</f>
        <v>0.38297872340425532</v>
      </c>
      <c r="U240" s="4">
        <f>Table1[[#This Row],[Portfolio]]-SUMIFS('Total data'!H:H,'Total data'!A:A,"Sabit",'Total data'!B:B,Totalll!E:E)</f>
        <v>485122.07000000007</v>
      </c>
      <c r="V240" s="2">
        <f>(U240-SUBTOTAL(4,Table1[Portfel increase]))/(SUBTOTAL(4,Table1[Portfel increase])-SUBTOTAL(5,Table1[Portfel increase]))*V$4</f>
        <v>0</v>
      </c>
      <c r="W240" s="4">
        <f t="shared" si="14"/>
        <v>40426.839166666672</v>
      </c>
      <c r="X240" s="2">
        <f>(W240-SUBTOTAL(5,Table1[Av. Portfolio increase]))/(SUBTOTAL(4,Table1[Av. Portfolio increase])-SUBTOTAL(5,Table1[Av. Portfolio increase]))*X$4</f>
        <v>0.96530313562188808</v>
      </c>
      <c r="Y240" s="6">
        <f>SUMIFS('Total data'!I:I,'Total data'!B:B,Totalll!E:E)/SUMIFS('Total data'!F:F,'Total data'!B:B,Totalll!E:E)</f>
        <v>0</v>
      </c>
      <c r="Z240" s="2">
        <f>IFERROR(Y240/SUBTOTAL(4,Table1[PAR])*Z$4,0)</f>
        <v>0</v>
      </c>
      <c r="AA240" s="6">
        <f>IFERROR(SUMIFS('Data PKİD'!L:L,'Data PKİD'!B:B,Totalll!E:E)/Table1[[#This Row],[Portfolio]],0)</f>
        <v>0</v>
      </c>
      <c r="AB240" s="2">
        <f>IFERROR(AA240/SUBTOTAL(4,Table1[PKID])*AB$4,0)</f>
        <v>0</v>
      </c>
      <c r="AC240" s="25">
        <f t="shared" si="15"/>
        <v>3.0057087895737125</v>
      </c>
    </row>
    <row r="241" spans="4:29" x14ac:dyDescent="0.25">
      <c r="D241" s="12" t="s">
        <v>252</v>
      </c>
      <c r="E241" s="12">
        <v>1799851</v>
      </c>
      <c r="F241" s="12" t="s">
        <v>182</v>
      </c>
      <c r="G241" s="12" t="s">
        <v>6</v>
      </c>
      <c r="H241" s="12" t="s">
        <v>44</v>
      </c>
      <c r="I241" s="1">
        <f>SUMIFS('Total data'!D:D,'Total data'!B:B,Totalll!E:E)</f>
        <v>63</v>
      </c>
      <c r="J241" s="2">
        <f>I241/SUBTOTAL(4,Table1[Number of loans])*J$4</f>
        <v>0</v>
      </c>
      <c r="K241" s="5">
        <f>SUMIFS('Total data'!E:E,'Total data'!B:B,Totalll!E:E)</f>
        <v>1389500</v>
      </c>
      <c r="L241" s="2">
        <f>K241/SUBTOTAL(4,Table1[Amount of loans])*L$4</f>
        <v>0</v>
      </c>
      <c r="M241" s="3">
        <f t="shared" si="12"/>
        <v>5.25</v>
      </c>
      <c r="N241" s="2">
        <f>M241/SUBTOTAL(4,Table1[Av. Number])*N$4</f>
        <v>0.35195530726256985</v>
      </c>
      <c r="O241" s="4">
        <f t="shared" si="13"/>
        <v>115791.66666666667</v>
      </c>
      <c r="P241" s="2">
        <f>O241/SUBTOTAL(4,Table1[Av. Amount])*P$4</f>
        <v>1.2809206280920629</v>
      </c>
      <c r="Q241" s="5">
        <f>SUMIFS('Total data'!F:F,'Total data'!B:B,Totalll!E:E,'Total data'!A:A,"Dekabr")</f>
        <v>1369133.75</v>
      </c>
      <c r="R241" s="2">
        <f>Q241/SUBTOTAL(4,Table1[Portfolio])*R$4</f>
        <v>0.67143278140923801</v>
      </c>
      <c r="S241" s="9">
        <f>SUMIFS('Total data'!G:G,'Total data'!A:A,"Dekabr",'Total data'!B:B,Totalll!E:E)-SUMIFS('Total data'!G:G,'Total data'!A:A,"Sabit",'Total data'!B:B,Totalll!E:E)</f>
        <v>8</v>
      </c>
      <c r="T241" s="2">
        <f>(S241-SUBTOTAL(5,Table1[Customer increase]))/(SUBTOTAL(4,Table1[Customer increase])-SUBTOTAL(5,Table1[Customer increase]))*T$4</f>
        <v>0.18085106382978725</v>
      </c>
      <c r="U241" s="4">
        <f>Table1[[#This Row],[Portfolio]]-SUMIFS('Total data'!H:H,'Total data'!A:A,"Sabit",'Total data'!B:B,Totalll!E:E)</f>
        <v>547514.36999999988</v>
      </c>
      <c r="V241" s="2">
        <f>(U241-SUBTOTAL(4,Table1[Portfel increase]))/(SUBTOTAL(4,Table1[Portfel increase])-SUBTOTAL(5,Table1[Portfel increase]))*V$4</f>
        <v>0</v>
      </c>
      <c r="W241" s="4">
        <f t="shared" si="14"/>
        <v>45626.197499999987</v>
      </c>
      <c r="X241" s="2">
        <f>(W241-SUBTOTAL(5,Table1[Av. Portfolio increase]))/(SUBTOTAL(4,Table1[Av. Portfolio increase])-SUBTOTAL(5,Table1[Av. Portfolio increase]))*X$4</f>
        <v>1.0690587761879931</v>
      </c>
      <c r="Y241" s="6">
        <f>SUMIFS('Total data'!I:I,'Total data'!B:B,Totalll!E:E)/SUMIFS('Total data'!F:F,'Total data'!B:B,Totalll!E:E)</f>
        <v>1.9402657676345698E-2</v>
      </c>
      <c r="Z241" s="2">
        <f>IFERROR(Y241/SUBTOTAL(4,Table1[PAR])*Z$4,0)</f>
        <v>-0.50235213809124724</v>
      </c>
      <c r="AA241" s="6">
        <f>IFERROR(SUMIFS('Data PKİD'!L:L,'Data PKİD'!B:B,Totalll!E:E)/Table1[[#This Row],[Portfolio]],0)</f>
        <v>4.1898974442781791E-3</v>
      </c>
      <c r="AB241" s="2">
        <f>IFERROR(AA241/SUBTOTAL(4,Table1[PKID])*AB$4,0)</f>
        <v>-5.7296476264207911E-2</v>
      </c>
      <c r="AC241" s="25">
        <f t="shared" si="15"/>
        <v>2.9945699424261956</v>
      </c>
    </row>
    <row r="242" spans="4:29" x14ac:dyDescent="0.25">
      <c r="D242" s="12" t="s">
        <v>252</v>
      </c>
      <c r="E242" s="12">
        <v>1534595</v>
      </c>
      <c r="F242" s="12" t="s">
        <v>369</v>
      </c>
      <c r="G242" s="12" t="s">
        <v>20</v>
      </c>
      <c r="H242" s="12" t="s">
        <v>45</v>
      </c>
      <c r="I242" s="1">
        <f>SUMIFS('Total data'!D:D,'Total data'!B:B,Totalll!E:E)</f>
        <v>52</v>
      </c>
      <c r="J242" s="2">
        <f>I242/SUBTOTAL(4,Table1[Number of loans])*J$4</f>
        <v>0</v>
      </c>
      <c r="K242" s="5">
        <f>SUMIFS('Total data'!E:E,'Total data'!B:B,Totalll!E:E)</f>
        <v>954600</v>
      </c>
      <c r="L242" s="2">
        <f>K242/SUBTOTAL(4,Table1[Amount of loans])*L$4</f>
        <v>0</v>
      </c>
      <c r="M242" s="3">
        <f t="shared" si="12"/>
        <v>4.333333333333333</v>
      </c>
      <c r="N242" s="2">
        <f>M242/SUBTOTAL(4,Table1[Av. Number])*N$4</f>
        <v>0.29050279329608936</v>
      </c>
      <c r="O242" s="4">
        <f t="shared" si="13"/>
        <v>79550</v>
      </c>
      <c r="P242" s="2">
        <f>O242/SUBTOTAL(4,Table1[Av. Amount])*P$4</f>
        <v>0.88000491657192015</v>
      </c>
      <c r="Q242" s="5">
        <f>SUMIFS('Total data'!F:F,'Total data'!B:B,Totalll!E:E,'Total data'!A:A,"Dekabr")</f>
        <v>653674.93999999994</v>
      </c>
      <c r="R242" s="2">
        <f>Q242/SUBTOTAL(4,Table1[Portfolio])*R$4</f>
        <v>0.32056676939102319</v>
      </c>
      <c r="S242" s="9">
        <f>SUMIFS('Total data'!G:G,'Total data'!A:A,"Dekabr",'Total data'!B:B,Totalll!E:E)-SUMIFS('Total data'!G:G,'Total data'!A:A,"Sabit",'Total data'!B:B,Totalll!E:E)</f>
        <v>37</v>
      </c>
      <c r="T242" s="2">
        <f>(S242-SUBTOTAL(5,Table1[Customer increase]))/(SUBTOTAL(4,Table1[Customer increase])-SUBTOTAL(5,Table1[Customer increase]))*T$4</f>
        <v>0.33510638297872342</v>
      </c>
      <c r="U242" s="4">
        <f>Table1[[#This Row],[Portfolio]]-SUMIFS('Total data'!H:H,'Total data'!A:A,"Sabit",'Total data'!B:B,Totalll!E:E)</f>
        <v>604174.93999999994</v>
      </c>
      <c r="V242" s="2">
        <f>(U242-SUBTOTAL(4,Table1[Portfel increase]))/(SUBTOTAL(4,Table1[Portfel increase])-SUBTOTAL(5,Table1[Portfel increase]))*V$4</f>
        <v>0</v>
      </c>
      <c r="W242" s="4">
        <f t="shared" si="14"/>
        <v>50347.91166666666</v>
      </c>
      <c r="X242" s="2">
        <f>(W242-SUBTOTAL(5,Table1[Av. Portfolio increase]))/(SUBTOTAL(4,Table1[Av. Portfolio increase])-SUBTOTAL(5,Table1[Av. Portfolio increase]))*X$4</f>
        <v>1.1632828027936903</v>
      </c>
      <c r="Y242" s="6">
        <f>SUMIFS('Total data'!I:I,'Total data'!B:B,Totalll!E:E)/SUMIFS('Total data'!F:F,'Total data'!B:B,Totalll!E:E)</f>
        <v>0</v>
      </c>
      <c r="Z242" s="2">
        <f>IFERROR(Y242/SUBTOTAL(4,Table1[PAR])*Z$4,0)</f>
        <v>0</v>
      </c>
      <c r="AA242" s="6">
        <f>IFERROR(SUMIFS('Data PKİD'!L:L,'Data PKİD'!B:B,Totalll!E:E)/Table1[[#This Row],[Portfolio]],0)</f>
        <v>0</v>
      </c>
      <c r="AB242" s="2">
        <f>IFERROR(AA242/SUBTOTAL(4,Table1[PKID])*AB$4,0)</f>
        <v>0</v>
      </c>
      <c r="AC242" s="25">
        <f t="shared" si="15"/>
        <v>2.9894636650314466</v>
      </c>
    </row>
    <row r="243" spans="4:29" x14ac:dyDescent="0.25">
      <c r="D243" s="12" t="s">
        <v>506</v>
      </c>
      <c r="E243" s="12">
        <v>1104286</v>
      </c>
      <c r="F243" s="12" t="s">
        <v>230</v>
      </c>
      <c r="G243" s="12" t="s">
        <v>356</v>
      </c>
      <c r="H243" s="12" t="s">
        <v>44</v>
      </c>
      <c r="I243" s="1">
        <f>SUMIFS('Total data'!D:D,'Total data'!B:B,Totalll!E:E)</f>
        <v>177</v>
      </c>
      <c r="J243" s="2">
        <f>I243/SUBTOTAL(4,Table1[Number of loans])*J$4</f>
        <v>0</v>
      </c>
      <c r="K243" s="5">
        <f>SUMIFS('Total data'!E:E,'Total data'!B:B,Totalll!E:E)</f>
        <v>869350</v>
      </c>
      <c r="L243" s="2">
        <f>K243/SUBTOTAL(4,Table1[Amount of loans])*L$4</f>
        <v>0</v>
      </c>
      <c r="M243" s="3">
        <f t="shared" si="12"/>
        <v>14.75</v>
      </c>
      <c r="N243" s="2">
        <f>M243/SUBTOTAL(4,Table1[Av. Number])*N$4</f>
        <v>0.98882681564245811</v>
      </c>
      <c r="O243" s="4">
        <f t="shared" si="13"/>
        <v>72445.833333333328</v>
      </c>
      <c r="P243" s="2">
        <f>O243/SUBTOTAL(4,Table1[Av. Amount])*P$4</f>
        <v>0.80141658728451581</v>
      </c>
      <c r="Q243" s="5">
        <f>SUMIFS('Total data'!F:F,'Total data'!B:B,Totalll!E:E,'Total data'!A:A,"Dekabr")</f>
        <v>697871.96</v>
      </c>
      <c r="R243" s="2">
        <f>Q243/SUBTOTAL(4,Table1[Portfolio])*R$4</f>
        <v>0.34224129758711774</v>
      </c>
      <c r="S243" s="9">
        <f>SUMIFS('Total data'!G:G,'Total data'!A:A,"Dekabr",'Total data'!B:B,Totalll!E:E)-SUMIFS('Total data'!G:G,'Total data'!A:A,"Sabit",'Total data'!B:B,Totalll!E:E)</f>
        <v>39</v>
      </c>
      <c r="T243" s="2">
        <f>(S243-SUBTOTAL(5,Table1[Customer increase]))/(SUBTOTAL(4,Table1[Customer increase])-SUBTOTAL(5,Table1[Customer increase]))*T$4</f>
        <v>0.34574468085106386</v>
      </c>
      <c r="U243" s="4">
        <f>Table1[[#This Row],[Portfolio]]-SUMIFS('Total data'!H:H,'Total data'!A:A,"Sabit",'Total data'!B:B,Totalll!E:E)</f>
        <v>220679.50999999995</v>
      </c>
      <c r="V243" s="2">
        <f>(U243-SUBTOTAL(4,Table1[Portfel increase]))/(SUBTOTAL(4,Table1[Portfel increase])-SUBTOTAL(5,Table1[Portfel increase]))*V$4</f>
        <v>0</v>
      </c>
      <c r="W243" s="4">
        <f t="shared" si="14"/>
        <v>18389.959166666664</v>
      </c>
      <c r="X243" s="2">
        <f>(W243-SUBTOTAL(5,Table1[Av. Portfolio increase]))/(SUBTOTAL(4,Table1[Av. Portfolio increase])-SUBTOTAL(5,Table1[Av. Portfolio increase]))*X$4</f>
        <v>0.5255468322680974</v>
      </c>
      <c r="Y243" s="6">
        <f>SUMIFS('Total data'!I:I,'Total data'!B:B,Totalll!E:E)/SUMIFS('Total data'!F:F,'Total data'!B:B,Totalll!E:E)</f>
        <v>0</v>
      </c>
      <c r="Z243" s="2">
        <f>IFERROR(Y243/SUBTOTAL(4,Table1[PAR])*Z$4,0)</f>
        <v>0</v>
      </c>
      <c r="AA243" s="6">
        <f>IFERROR(SUMIFS('Data PKİD'!L:L,'Data PKİD'!B:B,Totalll!E:E)/Table1[[#This Row],[Portfolio]],0)</f>
        <v>1.3848385597839468E-3</v>
      </c>
      <c r="AB243" s="2">
        <f>IFERROR(AA243/SUBTOTAL(4,Table1[PKID])*AB$4,0)</f>
        <v>-1.8937544588060982E-2</v>
      </c>
      <c r="AC243" s="25">
        <f t="shared" si="15"/>
        <v>2.9848386690451916</v>
      </c>
    </row>
    <row r="244" spans="4:29" x14ac:dyDescent="0.25">
      <c r="D244" s="12" t="s">
        <v>236</v>
      </c>
      <c r="E244" s="12">
        <v>1606527</v>
      </c>
      <c r="F244" s="12" t="s">
        <v>84</v>
      </c>
      <c r="G244" s="12" t="s">
        <v>14</v>
      </c>
      <c r="H244" s="12" t="s">
        <v>43</v>
      </c>
      <c r="I244" s="1">
        <f>SUMIFS('Total data'!D:D,'Total data'!B:B,Totalll!E:E)</f>
        <v>183</v>
      </c>
      <c r="J244" s="2">
        <f>I244/SUBTOTAL(4,Table1[Number of loans])*J$4</f>
        <v>0</v>
      </c>
      <c r="K244" s="5">
        <f>SUMIFS('Total data'!E:E,'Total data'!B:B,Totalll!E:E)</f>
        <v>1060600</v>
      </c>
      <c r="L244" s="2">
        <f>K244/SUBTOTAL(4,Table1[Amount of loans])*L$4</f>
        <v>0</v>
      </c>
      <c r="M244" s="3">
        <f t="shared" si="12"/>
        <v>15.25</v>
      </c>
      <c r="N244" s="2">
        <f>M244/SUBTOTAL(4,Table1[Av. Number])*N$4</f>
        <v>1.0223463687150838</v>
      </c>
      <c r="O244" s="4">
        <f t="shared" si="13"/>
        <v>88383.333333333328</v>
      </c>
      <c r="P244" s="2">
        <f>O244/SUBTOTAL(4,Table1[Av. Amount])*P$4</f>
        <v>0.97772178348646388</v>
      </c>
      <c r="Q244" s="5">
        <f>SUMIFS('Total data'!F:F,'Total data'!B:B,Totalll!E:E,'Total data'!A:A,"Dekabr")</f>
        <v>971130.08</v>
      </c>
      <c r="R244" s="2">
        <f>Q244/SUBTOTAL(4,Table1[Portfolio])*R$4</f>
        <v>0.47624899373386698</v>
      </c>
      <c r="S244" s="9">
        <f>SUMIFS('Total data'!G:G,'Total data'!A:A,"Dekabr",'Total data'!B:B,Totalll!E:E)-SUMIFS('Total data'!G:G,'Total data'!A:A,"Sabit",'Total data'!B:B,Totalll!E:E)</f>
        <v>-4</v>
      </c>
      <c r="T244" s="2">
        <f>(S244-SUBTOTAL(5,Table1[Customer increase]))/(SUBTOTAL(4,Table1[Customer increase])-SUBTOTAL(5,Table1[Customer increase]))*T$4</f>
        <v>0.11702127659574468</v>
      </c>
      <c r="U244" s="4">
        <f>Table1[[#This Row],[Portfolio]]-SUMIFS('Total data'!H:H,'Total data'!A:A,"Sabit",'Total data'!B:B,Totalll!E:E)</f>
        <v>135083.65999999992</v>
      </c>
      <c r="V244" s="2">
        <f>(U244-SUBTOTAL(4,Table1[Portfel increase]))/(SUBTOTAL(4,Table1[Portfel increase])-SUBTOTAL(5,Table1[Portfel increase]))*V$4</f>
        <v>0</v>
      </c>
      <c r="W244" s="4">
        <f t="shared" si="14"/>
        <v>11256.971666666659</v>
      </c>
      <c r="X244" s="2">
        <f>(W244-SUBTOTAL(5,Table1[Av. Portfolio increase]))/(SUBTOTAL(4,Table1[Av. Portfolio increase])-SUBTOTAL(5,Table1[Av. Portfolio increase]))*X$4</f>
        <v>0.38320471238230591</v>
      </c>
      <c r="Y244" s="6">
        <f>SUMIFS('Total data'!I:I,'Total data'!B:B,Totalll!E:E)/SUMIFS('Total data'!F:F,'Total data'!B:B,Totalll!E:E)</f>
        <v>6.974002140162813E-5</v>
      </c>
      <c r="Z244" s="2">
        <f>IFERROR(Y244/SUBTOTAL(4,Table1[PAR])*Z$4,0)</f>
        <v>-1.8056314473015819E-3</v>
      </c>
      <c r="AA244" s="6">
        <f>IFERROR(SUMIFS('Data PKİD'!L:L,'Data PKİD'!B:B,Totalll!E:E)/Table1[[#This Row],[Portfolio]],0)</f>
        <v>0</v>
      </c>
      <c r="AB244" s="2">
        <f>IFERROR(AA244/SUBTOTAL(4,Table1[PKID])*AB$4,0)</f>
        <v>0</v>
      </c>
      <c r="AC244" s="25">
        <f t="shared" si="15"/>
        <v>2.9747375034661641</v>
      </c>
    </row>
    <row r="245" spans="4:29" x14ac:dyDescent="0.25">
      <c r="D245" s="12" t="s">
        <v>236</v>
      </c>
      <c r="E245" s="12">
        <v>1211918</v>
      </c>
      <c r="F245" s="12" t="s">
        <v>280</v>
      </c>
      <c r="G245" s="12" t="s">
        <v>24</v>
      </c>
      <c r="H245" s="12" t="s">
        <v>44</v>
      </c>
      <c r="I245" s="1">
        <f>SUMIFS('Total data'!D:D,'Total data'!B:B,Totalll!E:E)</f>
        <v>152</v>
      </c>
      <c r="J245" s="2">
        <f>I245/SUBTOTAL(4,Table1[Number of loans])*J$4</f>
        <v>0</v>
      </c>
      <c r="K245" s="5">
        <f>SUMIFS('Total data'!E:E,'Total data'!B:B,Totalll!E:E)</f>
        <v>833550</v>
      </c>
      <c r="L245" s="2">
        <f>K245/SUBTOTAL(4,Table1[Amount of loans])*L$4</f>
        <v>0</v>
      </c>
      <c r="M245" s="3">
        <f t="shared" si="12"/>
        <v>12.666666666666666</v>
      </c>
      <c r="N245" s="2">
        <f>M245/SUBTOTAL(4,Table1[Av. Number])*N$4</f>
        <v>0.84916201117318435</v>
      </c>
      <c r="O245" s="4">
        <f t="shared" si="13"/>
        <v>69462.5</v>
      </c>
      <c r="P245" s="2">
        <f>O245/SUBTOTAL(4,Table1[Av. Amount])*P$4</f>
        <v>0.76841409826998119</v>
      </c>
      <c r="Q245" s="5">
        <f>SUMIFS('Total data'!F:F,'Total data'!B:B,Totalll!E:E,'Total data'!A:A,"Dekabr")</f>
        <v>714075.92</v>
      </c>
      <c r="R245" s="2">
        <f>Q245/SUBTOTAL(4,Table1[Portfolio])*R$4</f>
        <v>0.35018783307544682</v>
      </c>
      <c r="S245" s="9">
        <f>SUMIFS('Total data'!G:G,'Total data'!A:A,"Dekabr",'Total data'!B:B,Totalll!E:E)-SUMIFS('Total data'!G:G,'Total data'!A:A,"Sabit",'Total data'!B:B,Totalll!E:E)</f>
        <v>57</v>
      </c>
      <c r="T245" s="2">
        <f>(S245-SUBTOTAL(5,Table1[Customer increase]))/(SUBTOTAL(4,Table1[Customer increase])-SUBTOTAL(5,Table1[Customer increase]))*T$4</f>
        <v>0.44148936170212766</v>
      </c>
      <c r="U245" s="4">
        <f>Table1[[#This Row],[Portfolio]]-SUMIFS('Total data'!H:H,'Total data'!A:A,"Sabit",'Total data'!B:B,Totalll!E:E)</f>
        <v>241337.47000000009</v>
      </c>
      <c r="V245" s="2">
        <f>(U245-SUBTOTAL(4,Table1[Portfel increase]))/(SUBTOTAL(4,Table1[Portfel increase])-SUBTOTAL(5,Table1[Portfel increase]))*V$4</f>
        <v>0</v>
      </c>
      <c r="W245" s="4">
        <f t="shared" si="14"/>
        <v>20111.455833333341</v>
      </c>
      <c r="X245" s="2">
        <f>(W245-SUBTOTAL(5,Table1[Av. Portfolio increase]))/(SUBTOTAL(4,Table1[Av. Portfolio increase])-SUBTOTAL(5,Table1[Av. Portfolio increase]))*X$4</f>
        <v>0.5599001077939072</v>
      </c>
      <c r="Y245" s="6">
        <f>SUMIFS('Total data'!I:I,'Total data'!B:B,Totalll!E:E)/SUMIFS('Total data'!F:F,'Total data'!B:B,Totalll!E:E)</f>
        <v>0</v>
      </c>
      <c r="Z245" s="2">
        <f>IFERROR(Y245/SUBTOTAL(4,Table1[PAR])*Z$4,0)</f>
        <v>0</v>
      </c>
      <c r="AA245" s="6">
        <f>IFERROR(SUMIFS('Data PKİD'!L:L,'Data PKİD'!B:B,Totalll!E:E)/Table1[[#This Row],[Portfolio]],0)</f>
        <v>0</v>
      </c>
      <c r="AB245" s="2">
        <f>IFERROR(AA245/SUBTOTAL(4,Table1[PKID])*AB$4,0)</f>
        <v>0</v>
      </c>
      <c r="AC245" s="25">
        <f t="shared" si="15"/>
        <v>2.9691534120146472</v>
      </c>
    </row>
    <row r="246" spans="4:29" x14ac:dyDescent="0.25">
      <c r="D246" s="12" t="s">
        <v>236</v>
      </c>
      <c r="E246" s="12">
        <v>1290032</v>
      </c>
      <c r="F246" s="12" t="s">
        <v>162</v>
      </c>
      <c r="G246" s="12" t="s">
        <v>368</v>
      </c>
      <c r="H246" s="12" t="s">
        <v>44</v>
      </c>
      <c r="I246" s="1">
        <f>SUMIFS('Total data'!D:D,'Total data'!B:B,Totalll!E:E)</f>
        <v>133</v>
      </c>
      <c r="J246" s="2">
        <f>I246/SUBTOTAL(4,Table1[Number of loans])*J$4</f>
        <v>0</v>
      </c>
      <c r="K246" s="5">
        <f>SUMIFS('Total data'!E:E,'Total data'!B:B,Totalll!E:E)</f>
        <v>1082400</v>
      </c>
      <c r="L246" s="2">
        <f>K246/SUBTOTAL(4,Table1[Amount of loans])*L$4</f>
        <v>0</v>
      </c>
      <c r="M246" s="3">
        <f t="shared" si="12"/>
        <v>11.083333333333334</v>
      </c>
      <c r="N246" s="2">
        <f>M246/SUBTOTAL(4,Table1[Av. Number])*N$4</f>
        <v>0.74301675977653636</v>
      </c>
      <c r="O246" s="4">
        <f t="shared" si="13"/>
        <v>90200</v>
      </c>
      <c r="P246" s="2">
        <f>O246/SUBTOTAL(4,Table1[Av. Amount])*P$4</f>
        <v>0.99781827121039846</v>
      </c>
      <c r="Q246" s="5">
        <f>SUMIFS('Total data'!F:F,'Total data'!B:B,Totalll!E:E,'Total data'!A:A,"Dekabr")</f>
        <v>1021945.66</v>
      </c>
      <c r="R246" s="2">
        <f>Q246/SUBTOTAL(4,Table1[Portfolio])*R$4</f>
        <v>0.50116931011517285</v>
      </c>
      <c r="S246" s="9">
        <f>SUMIFS('Total data'!G:G,'Total data'!A:A,"Dekabr",'Total data'!B:B,Totalll!E:E)-SUMIFS('Total data'!G:G,'Total data'!A:A,"Sabit",'Total data'!B:B,Totalll!E:E)</f>
        <v>10</v>
      </c>
      <c r="T246" s="2">
        <f>(S246-SUBTOTAL(5,Table1[Customer increase]))/(SUBTOTAL(4,Table1[Customer increase])-SUBTOTAL(5,Table1[Customer increase]))*T$4</f>
        <v>0.19148936170212766</v>
      </c>
      <c r="U246" s="4">
        <f>Table1[[#This Row],[Portfolio]]-SUMIFS('Total data'!H:H,'Total data'!A:A,"Sabit",'Total data'!B:B,Totalll!E:E)</f>
        <v>216159.39999999944</v>
      </c>
      <c r="V246" s="2">
        <f>(U246-SUBTOTAL(4,Table1[Portfel increase]))/(SUBTOTAL(4,Table1[Portfel increase])-SUBTOTAL(5,Table1[Portfel increase]))*V$4</f>
        <v>0</v>
      </c>
      <c r="W246" s="4">
        <f t="shared" si="14"/>
        <v>18013.283333333286</v>
      </c>
      <c r="X246" s="2">
        <f>(W246-SUBTOTAL(5,Table1[Av. Portfolio increase]))/(SUBTOTAL(4,Table1[Av. Portfolio increase])-SUBTOTAL(5,Table1[Av. Portfolio increase]))*X$4</f>
        <v>0.51803008888022239</v>
      </c>
      <c r="Y246" s="6">
        <f>SUMIFS('Total data'!I:I,'Total data'!B:B,Totalll!E:E)/SUMIFS('Total data'!F:F,'Total data'!B:B,Totalll!E:E)</f>
        <v>3.3858170146021729E-4</v>
      </c>
      <c r="Z246" s="2">
        <f>IFERROR(Y246/SUBTOTAL(4,Table1[PAR])*Z$4,0)</f>
        <v>-8.766182678905398E-3</v>
      </c>
      <c r="AA246" s="6">
        <f>IFERROR(SUMIFS('Data PKİD'!L:L,'Data PKİD'!B:B,Totalll!E:E)/Table1[[#This Row],[Portfolio]],0)</f>
        <v>0</v>
      </c>
      <c r="AB246" s="2">
        <f>IFERROR(AA246/SUBTOTAL(4,Table1[PKID])*AB$4,0)</f>
        <v>0</v>
      </c>
      <c r="AC246" s="25">
        <f t="shared" si="15"/>
        <v>2.9427576090055525</v>
      </c>
    </row>
    <row r="247" spans="4:29" x14ac:dyDescent="0.25">
      <c r="D247" s="12" t="s">
        <v>252</v>
      </c>
      <c r="E247" s="12">
        <v>1818647</v>
      </c>
      <c r="F247" s="12" t="s">
        <v>186</v>
      </c>
      <c r="G247" s="12" t="s">
        <v>9</v>
      </c>
      <c r="H247" s="12" t="s">
        <v>44</v>
      </c>
      <c r="I247" s="1">
        <f>SUMIFS('Total data'!D:D,'Total data'!B:B,Totalll!E:E)</f>
        <v>49</v>
      </c>
      <c r="J247" s="2">
        <f>I247/SUBTOTAL(4,Table1[Number of loans])*J$4</f>
        <v>0</v>
      </c>
      <c r="K247" s="5">
        <f>SUMIFS('Total data'!E:E,'Total data'!B:B,Totalll!E:E)</f>
        <v>1208800</v>
      </c>
      <c r="L247" s="2">
        <f>K247/SUBTOTAL(4,Table1[Amount of loans])*L$4</f>
        <v>0</v>
      </c>
      <c r="M247" s="3">
        <f t="shared" si="12"/>
        <v>4.083333333333333</v>
      </c>
      <c r="N247" s="2">
        <f>M247/SUBTOTAL(4,Table1[Av. Number])*N$4</f>
        <v>0.27374301675977653</v>
      </c>
      <c r="O247" s="4">
        <f t="shared" si="13"/>
        <v>100733.33333333333</v>
      </c>
      <c r="P247" s="2">
        <f>O247/SUBTOTAL(4,Table1[Av. Amount])*P$4</f>
        <v>1.1143410257198167</v>
      </c>
      <c r="Q247" s="5">
        <f>SUMIFS('Total data'!F:F,'Total data'!B:B,Totalll!E:E,'Total data'!A:A,"Dekabr")</f>
        <v>1050936.99</v>
      </c>
      <c r="R247" s="2">
        <f>Q247/SUBTOTAL(4,Table1[Portfolio])*R$4</f>
        <v>0.51538686142354795</v>
      </c>
      <c r="S247" s="9">
        <f>SUMIFS('Total data'!G:G,'Total data'!A:A,"Dekabr",'Total data'!B:B,Totalll!E:E)-SUMIFS('Total data'!G:G,'Total data'!A:A,"Sabit",'Total data'!B:B,Totalll!E:E)</f>
        <v>12</v>
      </c>
      <c r="T247" s="2">
        <f>(S247-SUBTOTAL(5,Table1[Customer increase]))/(SUBTOTAL(4,Table1[Customer increase])-SUBTOTAL(5,Table1[Customer increase]))*T$4</f>
        <v>0.20212765957446807</v>
      </c>
      <c r="U247" s="4">
        <f>Table1[[#This Row],[Portfolio]]-SUMIFS('Total data'!H:H,'Total data'!A:A,"Sabit",'Total data'!B:B,Totalll!E:E)</f>
        <v>454461.51</v>
      </c>
      <c r="V247" s="2">
        <f>(U247-SUBTOTAL(4,Table1[Portfel increase]))/(SUBTOTAL(4,Table1[Portfel increase])-SUBTOTAL(5,Table1[Portfel increase]))*V$4</f>
        <v>0</v>
      </c>
      <c r="W247" s="4">
        <f t="shared" si="14"/>
        <v>37871.792500000003</v>
      </c>
      <c r="X247" s="2">
        <f>(W247-SUBTOTAL(5,Table1[Av. Portfolio increase]))/(SUBTOTAL(4,Table1[Av. Portfolio increase])-SUBTOTAL(5,Table1[Av. Portfolio increase]))*X$4</f>
        <v>0.9143159778649933</v>
      </c>
      <c r="Y247" s="6">
        <f>SUMIFS('Total data'!I:I,'Total data'!B:B,Totalll!E:E)/SUMIFS('Total data'!F:F,'Total data'!B:B,Totalll!E:E)</f>
        <v>0</v>
      </c>
      <c r="Z247" s="2">
        <f>IFERROR(Y247/SUBTOTAL(4,Table1[PAR])*Z$4,0)</f>
        <v>0</v>
      </c>
      <c r="AA247" s="6">
        <f>IFERROR(SUMIFS('Data PKİD'!L:L,'Data PKİD'!B:B,Totalll!E:E)/Table1[[#This Row],[Portfolio]],0)</f>
        <v>0</v>
      </c>
      <c r="AB247" s="2">
        <f>IFERROR(AA247/SUBTOTAL(4,Table1[PKID])*AB$4,0)</f>
        <v>0</v>
      </c>
      <c r="AC247" s="25">
        <f t="shared" si="15"/>
        <v>3.0199145413426023</v>
      </c>
    </row>
    <row r="248" spans="4:29" x14ac:dyDescent="0.25">
      <c r="D248" s="12" t="s">
        <v>236</v>
      </c>
      <c r="E248" s="12">
        <v>1641072</v>
      </c>
      <c r="F248" s="12" t="s">
        <v>377</v>
      </c>
      <c r="G248" s="12" t="s">
        <v>348</v>
      </c>
      <c r="H248" s="12" t="s">
        <v>45</v>
      </c>
      <c r="I248" s="1">
        <f>SUMIFS('Total data'!D:D,'Total data'!B:B,Totalll!E:E)</f>
        <v>79</v>
      </c>
      <c r="J248" s="2">
        <f>I248/SUBTOTAL(4,Table1[Number of loans])*J$4</f>
        <v>0</v>
      </c>
      <c r="K248" s="5">
        <f>SUMIFS('Total data'!E:E,'Total data'!B:B,Totalll!E:E)</f>
        <v>683500</v>
      </c>
      <c r="L248" s="2">
        <f>K248/SUBTOTAL(4,Table1[Amount of loans])*L$4</f>
        <v>0</v>
      </c>
      <c r="M248" s="3">
        <f t="shared" si="12"/>
        <v>6.583333333333333</v>
      </c>
      <c r="N248" s="2">
        <f>M248/SUBTOTAL(4,Table1[Av. Number])*N$4</f>
        <v>0.44134078212290501</v>
      </c>
      <c r="O248" s="4">
        <f t="shared" si="13"/>
        <v>56958.333333333336</v>
      </c>
      <c r="P248" s="2">
        <f>O248/SUBTOTAL(4,Table1[Av. Amount])*P$4</f>
        <v>0.63008942015179914</v>
      </c>
      <c r="Q248" s="5">
        <f>SUMIFS('Total data'!F:F,'Total data'!B:B,Totalll!E:E,'Total data'!A:A,"Dekabr")</f>
        <v>565029.84</v>
      </c>
      <c r="R248" s="2">
        <f>Q248/SUBTOTAL(4,Table1[Portfolio])*R$4</f>
        <v>0.27709459141622705</v>
      </c>
      <c r="S248" s="9">
        <f>SUMIFS('Total data'!G:G,'Total data'!A:A,"Dekabr",'Total data'!B:B,Totalll!E:E)-SUMIFS('Total data'!G:G,'Total data'!A:A,"Sabit",'Total data'!B:B,Totalll!E:E)</f>
        <v>66</v>
      </c>
      <c r="T248" s="2">
        <f>(S248-SUBTOTAL(5,Table1[Customer increase]))/(SUBTOTAL(4,Table1[Customer increase])-SUBTOTAL(5,Table1[Customer increase]))*T$4</f>
        <v>0.48936170212765956</v>
      </c>
      <c r="U248" s="4">
        <f>Table1[[#This Row],[Portfolio]]-SUMIFS('Total data'!H:H,'Total data'!A:A,"Sabit",'Total data'!B:B,Totalll!E:E)</f>
        <v>565029.84</v>
      </c>
      <c r="V248" s="2">
        <f>(U248-SUBTOTAL(4,Table1[Portfel increase]))/(SUBTOTAL(4,Table1[Portfel increase])-SUBTOTAL(5,Table1[Portfel increase]))*V$4</f>
        <v>0</v>
      </c>
      <c r="W248" s="4">
        <f t="shared" si="14"/>
        <v>47085.82</v>
      </c>
      <c r="X248" s="2">
        <f>(W248-SUBTOTAL(5,Table1[Av. Portfolio increase]))/(SUBTOTAL(4,Table1[Av. Portfolio increase])-SUBTOTAL(5,Table1[Av. Portfolio increase]))*X$4</f>
        <v>1.0981862295703242</v>
      </c>
      <c r="Y248" s="6">
        <f>SUMIFS('Total data'!I:I,'Total data'!B:B,Totalll!E:E)/SUMIFS('Total data'!F:F,'Total data'!B:B,Totalll!E:E)</f>
        <v>0</v>
      </c>
      <c r="Z248" s="2">
        <f>IFERROR(Y248/SUBTOTAL(4,Table1[PAR])*Z$4,0)</f>
        <v>0</v>
      </c>
      <c r="AA248" s="6">
        <f>IFERROR(SUMIFS('Data PKİD'!L:L,'Data PKİD'!B:B,Totalll!E:E)/Table1[[#This Row],[Portfolio]],0)</f>
        <v>0</v>
      </c>
      <c r="AB248" s="2">
        <f>IFERROR(AA248/SUBTOTAL(4,Table1[PKID])*AB$4,0)</f>
        <v>0</v>
      </c>
      <c r="AC248" s="25">
        <f t="shared" si="15"/>
        <v>2.9360727253889154</v>
      </c>
    </row>
    <row r="249" spans="4:29" x14ac:dyDescent="0.25">
      <c r="D249" s="12" t="s">
        <v>236</v>
      </c>
      <c r="E249" s="12">
        <v>1575686</v>
      </c>
      <c r="F249" s="12" t="s">
        <v>205</v>
      </c>
      <c r="G249" s="12" t="s">
        <v>21</v>
      </c>
      <c r="H249" s="12" t="s">
        <v>44</v>
      </c>
      <c r="I249" s="1">
        <f>SUMIFS('Total data'!D:D,'Total data'!B:B,Totalll!E:E)</f>
        <v>144</v>
      </c>
      <c r="J249" s="2">
        <f>I249/SUBTOTAL(4,Table1[Number of loans])*J$4</f>
        <v>0</v>
      </c>
      <c r="K249" s="5">
        <f>SUMIFS('Total data'!E:E,'Total data'!B:B,Totalll!E:E)</f>
        <v>1168200</v>
      </c>
      <c r="L249" s="2">
        <f>K249/SUBTOTAL(4,Table1[Amount of loans])*L$4</f>
        <v>0</v>
      </c>
      <c r="M249" s="3">
        <f t="shared" si="12"/>
        <v>12</v>
      </c>
      <c r="N249" s="2">
        <f>M249/SUBTOTAL(4,Table1[Av. Number])*N$4</f>
        <v>0.8044692737430168</v>
      </c>
      <c r="O249" s="4">
        <f t="shared" si="13"/>
        <v>97350</v>
      </c>
      <c r="P249" s="2">
        <f>O249/SUBTOTAL(4,Table1[Av. Amount])*P$4</f>
        <v>1.0769136219770765</v>
      </c>
      <c r="Q249" s="5">
        <f>SUMIFS('Total data'!F:F,'Total data'!B:B,Totalll!E:E,'Total data'!A:A,"Dekabr")</f>
        <v>1077956.3899999999</v>
      </c>
      <c r="R249" s="2">
        <f>Q249/SUBTOTAL(4,Table1[Portfolio])*R$4</f>
        <v>0.5286373644470902</v>
      </c>
      <c r="S249" s="9">
        <f>SUMIFS('Total data'!G:G,'Total data'!A:A,"Dekabr",'Total data'!B:B,Totalll!E:E)-SUMIFS('Total data'!G:G,'Total data'!A:A,"Sabit",'Total data'!B:B,Totalll!E:E)</f>
        <v>12</v>
      </c>
      <c r="T249" s="2">
        <f>(S249-SUBTOTAL(5,Table1[Customer increase]))/(SUBTOTAL(4,Table1[Customer increase])-SUBTOTAL(5,Table1[Customer increase]))*T$4</f>
        <v>0.20212765957446807</v>
      </c>
      <c r="U249" s="4">
        <f>Table1[[#This Row],[Portfolio]]-SUMIFS('Total data'!H:H,'Total data'!A:A,"Sabit",'Total data'!B:B,Totalll!E:E)</f>
        <v>112949.10000000009</v>
      </c>
      <c r="V249" s="2">
        <f>(U249-SUBTOTAL(4,Table1[Portfel increase]))/(SUBTOTAL(4,Table1[Portfel increase])-SUBTOTAL(5,Table1[Portfel increase]))*V$4</f>
        <v>0</v>
      </c>
      <c r="W249" s="4">
        <f t="shared" si="14"/>
        <v>9412.4250000000084</v>
      </c>
      <c r="X249" s="2">
        <f>(W249-SUBTOTAL(5,Table1[Av. Portfolio increase]))/(SUBTOTAL(4,Table1[Av. Portfolio increase])-SUBTOTAL(5,Table1[Av. Portfolio increase]))*X$4</f>
        <v>0.34639591624161442</v>
      </c>
      <c r="Y249" s="6">
        <f>SUMIFS('Total data'!I:I,'Total data'!B:B,Totalll!E:E)/SUMIFS('Total data'!F:F,'Total data'!B:B,Totalll!E:E)</f>
        <v>1.0068522717192798E-3</v>
      </c>
      <c r="Z249" s="2">
        <f>IFERROR(Y249/SUBTOTAL(4,Table1[PAR])*Z$4,0)</f>
        <v>-2.6068304655853261E-2</v>
      </c>
      <c r="AA249" s="6">
        <f>IFERROR(SUMIFS('Data PKİD'!L:L,'Data PKİD'!B:B,Totalll!E:E)/Table1[[#This Row],[Portfolio]],0)</f>
        <v>0</v>
      </c>
      <c r="AB249" s="2">
        <f>IFERROR(AA249/SUBTOTAL(4,Table1[PKID])*AB$4,0)</f>
        <v>0</v>
      </c>
      <c r="AC249" s="25">
        <f t="shared" si="15"/>
        <v>2.9324755313274125</v>
      </c>
    </row>
    <row r="250" spans="4:29" x14ac:dyDescent="0.25">
      <c r="D250" s="12" t="s">
        <v>252</v>
      </c>
      <c r="E250" s="12">
        <v>1375083</v>
      </c>
      <c r="F250" s="12" t="s">
        <v>292</v>
      </c>
      <c r="G250" s="12" t="s">
        <v>20</v>
      </c>
      <c r="H250" s="12" t="s">
        <v>45</v>
      </c>
      <c r="I250" s="1">
        <f>SUMIFS('Total data'!D:D,'Total data'!B:B,Totalll!E:E)</f>
        <v>87</v>
      </c>
      <c r="J250" s="2">
        <f>I250/SUBTOTAL(4,Table1[Number of loans])*J$4</f>
        <v>0</v>
      </c>
      <c r="K250" s="5">
        <f>SUMIFS('Total data'!E:E,'Total data'!B:B,Totalll!E:E)</f>
        <v>1035800</v>
      </c>
      <c r="L250" s="2">
        <f>K250/SUBTOTAL(4,Table1[Amount of loans])*L$4</f>
        <v>0</v>
      </c>
      <c r="M250" s="3">
        <f t="shared" si="12"/>
        <v>7.25</v>
      </c>
      <c r="N250" s="2">
        <f>M250/SUBTOTAL(4,Table1[Av. Number])*N$4</f>
        <v>0.48603351955307267</v>
      </c>
      <c r="O250" s="4">
        <f t="shared" si="13"/>
        <v>86316.666666666672</v>
      </c>
      <c r="P250" s="2">
        <f>O250/SUBTOTAL(4,Table1[Av. Amount])*P$4</f>
        <v>0.95485972405740083</v>
      </c>
      <c r="Q250" s="5">
        <f>SUMIFS('Total data'!F:F,'Total data'!B:B,Totalll!E:E,'Total data'!A:A,"Dekabr")</f>
        <v>747258.95</v>
      </c>
      <c r="R250" s="2">
        <f>Q250/SUBTOTAL(4,Table1[Portfolio])*R$4</f>
        <v>0.36646102342553949</v>
      </c>
      <c r="S250" s="9">
        <f>SUMIFS('Total data'!G:G,'Total data'!A:A,"Dekabr",'Total data'!B:B,Totalll!E:E)-SUMIFS('Total data'!G:G,'Total data'!A:A,"Sabit",'Total data'!B:B,Totalll!E:E)</f>
        <v>29</v>
      </c>
      <c r="T250" s="2">
        <f>(S250-SUBTOTAL(5,Table1[Customer increase]))/(SUBTOTAL(4,Table1[Customer increase])-SUBTOTAL(5,Table1[Customer increase]))*T$4</f>
        <v>0.29255319148936171</v>
      </c>
      <c r="U250" s="4">
        <f>Table1[[#This Row],[Portfolio]]-SUMIFS('Total data'!H:H,'Total data'!A:A,"Sabit",'Total data'!B:B,Totalll!E:E)</f>
        <v>406939.11999999988</v>
      </c>
      <c r="V250" s="2">
        <f>(U250-SUBTOTAL(4,Table1[Portfel increase]))/(SUBTOTAL(4,Table1[Portfel increase])-SUBTOTAL(5,Table1[Portfel increase]))*V$4</f>
        <v>0</v>
      </c>
      <c r="W250" s="4">
        <f t="shared" si="14"/>
        <v>33911.593333333323</v>
      </c>
      <c r="X250" s="2">
        <f>(W250-SUBTOTAL(5,Table1[Av. Portfolio increase]))/(SUBTOTAL(4,Table1[Av. Portfolio increase])-SUBTOTAL(5,Table1[Av. Portfolio increase]))*X$4</f>
        <v>0.83528834119055939</v>
      </c>
      <c r="Y250" s="6">
        <f>SUMIFS('Total data'!I:I,'Total data'!B:B,Totalll!E:E)/SUMIFS('Total data'!F:F,'Total data'!B:B,Totalll!E:E)</f>
        <v>9.6542506426441368E-4</v>
      </c>
      <c r="Z250" s="2">
        <f>IFERROR(Y250/SUBTOTAL(4,Table1[PAR])*Z$4,0)</f>
        <v>-2.4995717251217815E-2</v>
      </c>
      <c r="AA250" s="6">
        <f>IFERROR(SUMIFS('Data PKİD'!L:L,'Data PKİD'!B:B,Totalll!E:E)/Table1[[#This Row],[Portfolio]],0)</f>
        <v>0</v>
      </c>
      <c r="AB250" s="2">
        <f>IFERROR(AA250/SUBTOTAL(4,Table1[PKID])*AB$4,0)</f>
        <v>0</v>
      </c>
      <c r="AC250" s="25">
        <f t="shared" si="15"/>
        <v>2.9102000824647165</v>
      </c>
    </row>
    <row r="251" spans="4:29" x14ac:dyDescent="0.25">
      <c r="D251" s="12" t="s">
        <v>236</v>
      </c>
      <c r="E251" s="12">
        <v>1658365</v>
      </c>
      <c r="F251" s="12" t="s">
        <v>150</v>
      </c>
      <c r="G251" s="12" t="s">
        <v>25</v>
      </c>
      <c r="H251" s="12" t="s">
        <v>48</v>
      </c>
      <c r="I251" s="1">
        <f>SUMIFS('Total data'!D:D,'Total data'!B:B,Totalll!E:E)</f>
        <v>184</v>
      </c>
      <c r="J251" s="2">
        <f>I251/SUBTOTAL(4,Table1[Number of loans])*J$4</f>
        <v>0</v>
      </c>
      <c r="K251" s="5">
        <f>SUMIFS('Total data'!E:E,'Total data'!B:B,Totalll!E:E)</f>
        <v>1232200</v>
      </c>
      <c r="L251" s="2">
        <f>K251/SUBTOTAL(4,Table1[Amount of loans])*L$4</f>
        <v>0</v>
      </c>
      <c r="M251" s="3">
        <f t="shared" si="12"/>
        <v>15.333333333333334</v>
      </c>
      <c r="N251" s="2">
        <f>M251/SUBTOTAL(4,Table1[Av. Number])*N$4</f>
        <v>1.0279329608938548</v>
      </c>
      <c r="O251" s="4">
        <f t="shared" si="13"/>
        <v>102683.33333333333</v>
      </c>
      <c r="P251" s="2">
        <f>O251/SUBTOTAL(4,Table1[Av. Amount])*P$4</f>
        <v>1.1359124850198197</v>
      </c>
      <c r="Q251" s="5">
        <f>SUMIFS('Total data'!F:F,'Total data'!B:B,Totalll!E:E,'Total data'!A:A,"Dekabr")</f>
        <v>1350995.2</v>
      </c>
      <c r="R251" s="2">
        <f>Q251/SUBTOTAL(4,Table1[Portfolio])*R$4</f>
        <v>0.66253750943363254</v>
      </c>
      <c r="S251" s="9">
        <f>SUMIFS('Total data'!G:G,'Total data'!A:A,"Dekabr",'Total data'!B:B,Totalll!E:E)-SUMIFS('Total data'!G:G,'Total data'!A:A,"Sabit",'Total data'!B:B,Totalll!E:E)</f>
        <v>-10</v>
      </c>
      <c r="T251" s="2">
        <f>(S251-SUBTOTAL(5,Table1[Customer increase]))/(SUBTOTAL(4,Table1[Customer increase])-SUBTOTAL(5,Table1[Customer increase]))*T$4</f>
        <v>8.5106382978723402E-2</v>
      </c>
      <c r="U251" s="4">
        <f>Table1[[#This Row],[Portfolio]]-SUMIFS('Total data'!H:H,'Total data'!A:A,"Sabit",'Total data'!B:B,Totalll!E:E)</f>
        <v>-95352.229999999981</v>
      </c>
      <c r="V251" s="2">
        <f>(U251-SUBTOTAL(4,Table1[Portfel increase]))/(SUBTOTAL(4,Table1[Portfel increase])-SUBTOTAL(5,Table1[Portfel increase]))*V$4</f>
        <v>0</v>
      </c>
      <c r="W251" s="4">
        <f t="shared" si="14"/>
        <v>-7946.0191666666651</v>
      </c>
      <c r="X251" s="2">
        <f>(W251-SUBTOTAL(5,Table1[Av. Portfolio increase]))/(SUBTOTAL(4,Table1[Av. Portfolio increase])-SUBTOTAL(5,Table1[Av. Portfolio increase]))*X$4</f>
        <v>0</v>
      </c>
      <c r="Y251" s="6">
        <f>SUMIFS('Total data'!I:I,'Total data'!B:B,Totalll!E:E)/SUMIFS('Total data'!F:F,'Total data'!B:B,Totalll!E:E)</f>
        <v>9.296314605798092E-4</v>
      </c>
      <c r="Z251" s="2">
        <f>IFERROR(Y251/SUBTOTAL(4,Table1[PAR])*Z$4,0)</f>
        <v>-2.4068988880244547E-2</v>
      </c>
      <c r="AA251" s="6">
        <f>IFERROR(SUMIFS('Data PKİD'!L:L,'Data PKİD'!B:B,Totalll!E:E)/Table1[[#This Row],[Portfolio]],0)</f>
        <v>0</v>
      </c>
      <c r="AB251" s="2">
        <f>IFERROR(AA251/SUBTOTAL(4,Table1[PKID])*AB$4,0)</f>
        <v>0</v>
      </c>
      <c r="AC251" s="25">
        <f t="shared" si="15"/>
        <v>2.8874203494457857</v>
      </c>
    </row>
    <row r="252" spans="4:29" x14ac:dyDescent="0.25">
      <c r="D252" s="12" t="s">
        <v>236</v>
      </c>
      <c r="E252" s="12">
        <v>1197159</v>
      </c>
      <c r="F252" s="12" t="s">
        <v>137</v>
      </c>
      <c r="G252" s="12" t="s">
        <v>364</v>
      </c>
      <c r="H252" s="12" t="s">
        <v>43</v>
      </c>
      <c r="I252" s="1">
        <f>SUMIFS('Total data'!D:D,'Total data'!B:B,Totalll!E:E)</f>
        <v>166</v>
      </c>
      <c r="J252" s="2">
        <f>I252/SUBTOTAL(4,Table1[Number of loans])*J$4</f>
        <v>0</v>
      </c>
      <c r="K252" s="5">
        <f>SUMIFS('Total data'!E:E,'Total data'!B:B,Totalll!E:E)</f>
        <v>1260100</v>
      </c>
      <c r="L252" s="2">
        <f>K252/SUBTOTAL(4,Table1[Amount of loans])*L$4</f>
        <v>0</v>
      </c>
      <c r="M252" s="3">
        <f t="shared" si="12"/>
        <v>13.833333333333334</v>
      </c>
      <c r="N252" s="2">
        <f>M252/SUBTOTAL(4,Table1[Av. Number])*N$4</f>
        <v>0.92737430167597767</v>
      </c>
      <c r="O252" s="4">
        <f t="shared" si="13"/>
        <v>105008.33333333333</v>
      </c>
      <c r="P252" s="2">
        <f>O252/SUBTOTAL(4,Table1[Av. Amount])*P$4</f>
        <v>1.1616323018775159</v>
      </c>
      <c r="Q252" s="5">
        <f>SUMIFS('Total data'!F:F,'Total data'!B:B,Totalll!E:E,'Total data'!A:A,"Dekabr")</f>
        <v>1100059.8999999999</v>
      </c>
      <c r="R252" s="2">
        <f>Q252/SUBTOTAL(4,Table1[Portfolio])*R$4</f>
        <v>0.53947708058016108</v>
      </c>
      <c r="S252" s="9">
        <f>SUMIFS('Total data'!G:G,'Total data'!A:A,"Dekabr",'Total data'!B:B,Totalll!E:E)-SUMIFS('Total data'!G:G,'Total data'!A:A,"Sabit",'Total data'!B:B,Totalll!E:E)</f>
        <v>-17</v>
      </c>
      <c r="T252" s="2">
        <f>(S252-SUBTOTAL(5,Table1[Customer increase]))/(SUBTOTAL(4,Table1[Customer increase])-SUBTOTAL(5,Table1[Customer increase]))*T$4</f>
        <v>4.7872340425531915E-2</v>
      </c>
      <c r="U252" s="4">
        <f>Table1[[#This Row],[Portfolio]]-SUMIFS('Total data'!H:H,'Total data'!A:A,"Sabit",'Total data'!B:B,Totalll!E:E)</f>
        <v>135583.77999999991</v>
      </c>
      <c r="V252" s="2">
        <f>(U252-SUBTOTAL(4,Table1[Portfel increase]))/(SUBTOTAL(4,Table1[Portfel increase])-SUBTOTAL(5,Table1[Portfel increase]))*V$4</f>
        <v>0</v>
      </c>
      <c r="W252" s="4">
        <f t="shared" si="14"/>
        <v>11298.648333333325</v>
      </c>
      <c r="X252" s="2">
        <f>(W252-SUBTOTAL(5,Table1[Av. Portfolio increase]))/(SUBTOTAL(4,Table1[Av. Portfolio increase])-SUBTOTAL(5,Table1[Av. Portfolio increase]))*X$4</f>
        <v>0.38403638986430166</v>
      </c>
      <c r="Y252" s="6">
        <f>SUMIFS('Total data'!I:I,'Total data'!B:B,Totalll!E:E)/SUMIFS('Total data'!F:F,'Total data'!B:B,Totalll!E:E)</f>
        <v>7.1187083324576895E-3</v>
      </c>
      <c r="Z252" s="2">
        <f>IFERROR(Y252/SUBTOTAL(4,Table1[PAR])*Z$4,0)</f>
        <v>-0.184309717303203</v>
      </c>
      <c r="AA252" s="6">
        <f>IFERROR(SUMIFS('Data PKİD'!L:L,'Data PKİD'!B:B,Totalll!E:E)/Table1[[#This Row],[Portfolio]],0)</f>
        <v>0</v>
      </c>
      <c r="AB252" s="2">
        <f>IFERROR(AA252/SUBTOTAL(4,Table1[PKID])*AB$4,0)</f>
        <v>0</v>
      </c>
      <c r="AC252" s="25">
        <f t="shared" si="15"/>
        <v>2.8760826971202857</v>
      </c>
    </row>
    <row r="253" spans="4:29" x14ac:dyDescent="0.25">
      <c r="D253" s="12" t="s">
        <v>252</v>
      </c>
      <c r="E253" s="12">
        <v>1700820</v>
      </c>
      <c r="F253" s="12" t="s">
        <v>177</v>
      </c>
      <c r="G253" s="12" t="s">
        <v>10</v>
      </c>
      <c r="H253" s="12" t="s">
        <v>44</v>
      </c>
      <c r="I253" s="1">
        <f>SUMIFS('Total data'!D:D,'Total data'!B:B,Totalll!E:E)</f>
        <v>57</v>
      </c>
      <c r="J253" s="2">
        <f>I253/SUBTOTAL(4,Table1[Number of loans])*J$4</f>
        <v>0</v>
      </c>
      <c r="K253" s="5">
        <f>SUMIFS('Total data'!E:E,'Total data'!B:B,Totalll!E:E)</f>
        <v>1267300</v>
      </c>
      <c r="L253" s="2">
        <f>K253/SUBTOTAL(4,Table1[Amount of loans])*L$4</f>
        <v>0</v>
      </c>
      <c r="M253" s="3">
        <f t="shared" si="12"/>
        <v>4.75</v>
      </c>
      <c r="N253" s="2">
        <f>M253/SUBTOTAL(4,Table1[Av. Number])*N$4</f>
        <v>0.31843575418994413</v>
      </c>
      <c r="O253" s="4">
        <f t="shared" si="13"/>
        <v>105608.33333333333</v>
      </c>
      <c r="P253" s="2">
        <f>O253/SUBTOTAL(4,Table1[Av. Amount])*P$4</f>
        <v>1.1682696739698244</v>
      </c>
      <c r="Q253" s="5">
        <f>SUMIFS('Total data'!F:F,'Total data'!B:B,Totalll!E:E,'Total data'!A:A,"Dekabr")</f>
        <v>1055186.97</v>
      </c>
      <c r="R253" s="2">
        <f>Q253/SUBTOTAL(4,Table1[Portfolio])*R$4</f>
        <v>0.51747108138550102</v>
      </c>
      <c r="S253" s="9">
        <f>SUMIFS('Total data'!G:G,'Total data'!A:A,"Dekabr",'Total data'!B:B,Totalll!E:E)-SUMIFS('Total data'!G:G,'Total data'!A:A,"Sabit",'Total data'!B:B,Totalll!E:E)</f>
        <v>6</v>
      </c>
      <c r="T253" s="2">
        <f>(S253-SUBTOTAL(5,Table1[Customer increase]))/(SUBTOTAL(4,Table1[Customer increase])-SUBTOTAL(5,Table1[Customer increase]))*T$4</f>
        <v>0.1702127659574468</v>
      </c>
      <c r="U253" s="4">
        <f>Table1[[#This Row],[Portfolio]]-SUMIFS('Total data'!H:H,'Total data'!A:A,"Sabit",'Total data'!B:B,Totalll!E:E)</f>
        <v>294430.13</v>
      </c>
      <c r="V253" s="2">
        <f>(U253-SUBTOTAL(4,Table1[Portfel increase]))/(SUBTOTAL(4,Table1[Portfel increase])-SUBTOTAL(5,Table1[Portfel increase]))*V$4</f>
        <v>0</v>
      </c>
      <c r="W253" s="4">
        <f t="shared" si="14"/>
        <v>24535.844166666666</v>
      </c>
      <c r="X253" s="2">
        <f>(W253-SUBTOTAL(5,Table1[Av. Portfolio increase]))/(SUBTOTAL(4,Table1[Av. Portfolio increase])-SUBTOTAL(5,Table1[Av. Portfolio increase]))*X$4</f>
        <v>0.64819085757646733</v>
      </c>
      <c r="Y253" s="6">
        <f>SUMIFS('Total data'!I:I,'Total data'!B:B,Totalll!E:E)/SUMIFS('Total data'!F:F,'Total data'!B:B,Totalll!E:E)</f>
        <v>0</v>
      </c>
      <c r="Z253" s="2">
        <f>IFERROR(Y253/SUBTOTAL(4,Table1[PAR])*Z$4,0)</f>
        <v>0</v>
      </c>
      <c r="AA253" s="6">
        <f>IFERROR(SUMIFS('Data PKİD'!L:L,'Data PKİD'!B:B,Totalll!E:E)/Table1[[#This Row],[Portfolio]],0)</f>
        <v>0</v>
      </c>
      <c r="AB253" s="2">
        <f>IFERROR(AA253/SUBTOTAL(4,Table1[PKID])*AB$4,0)</f>
        <v>0</v>
      </c>
      <c r="AC253" s="25">
        <f t="shared" si="15"/>
        <v>2.8225801330791831</v>
      </c>
    </row>
    <row r="254" spans="4:29" x14ac:dyDescent="0.25">
      <c r="D254" s="12" t="s">
        <v>252</v>
      </c>
      <c r="E254" s="12">
        <v>1770628</v>
      </c>
      <c r="F254" s="12" t="s">
        <v>147</v>
      </c>
      <c r="G254" s="12" t="s">
        <v>8</v>
      </c>
      <c r="H254" s="12" t="s">
        <v>43</v>
      </c>
      <c r="I254" s="1">
        <f>SUMIFS('Total data'!D:D,'Total data'!B:B,Totalll!E:E)</f>
        <v>81</v>
      </c>
      <c r="J254" s="2">
        <f>I254/SUBTOTAL(4,Table1[Number of loans])*J$4</f>
        <v>0</v>
      </c>
      <c r="K254" s="5">
        <f>SUMIFS('Total data'!E:E,'Total data'!B:B,Totalll!E:E)</f>
        <v>1335400</v>
      </c>
      <c r="L254" s="2">
        <f>K254/SUBTOTAL(4,Table1[Amount of loans])*L$4</f>
        <v>0</v>
      </c>
      <c r="M254" s="3">
        <f t="shared" si="12"/>
        <v>6.75</v>
      </c>
      <c r="N254" s="2">
        <f>M254/SUBTOTAL(4,Table1[Av. Number])*N$4</f>
        <v>0.45251396648044695</v>
      </c>
      <c r="O254" s="4">
        <f t="shared" si="13"/>
        <v>111283.33333333333</v>
      </c>
      <c r="P254" s="2">
        <f>O254/SUBTOTAL(4,Table1[Av. Amount])*P$4</f>
        <v>1.2310481516762435</v>
      </c>
      <c r="Q254" s="5">
        <f>SUMIFS('Total data'!F:F,'Total data'!B:B,Totalll!E:E,'Total data'!A:A,"Dekabr")</f>
        <v>1301624.45</v>
      </c>
      <c r="R254" s="2">
        <f>Q254/SUBTOTAL(4,Table1[Portfolio])*R$4</f>
        <v>0.63832574780496765</v>
      </c>
      <c r="S254" s="9">
        <f>SUMIFS('Total data'!G:G,'Total data'!A:A,"Dekabr",'Total data'!B:B,Totalll!E:E)-SUMIFS('Total data'!G:G,'Total data'!A:A,"Sabit",'Total data'!B:B,Totalll!E:E)</f>
        <v>-3</v>
      </c>
      <c r="T254" s="2">
        <f>(S254-SUBTOTAL(5,Table1[Customer increase]))/(SUBTOTAL(4,Table1[Customer increase])-SUBTOTAL(5,Table1[Customer increase]))*T$4</f>
        <v>0.12234042553191489</v>
      </c>
      <c r="U254" s="4">
        <f>Table1[[#This Row],[Portfolio]]-SUMIFS('Total data'!H:H,'Total data'!A:A,"Sabit",'Total data'!B:B,Totalll!E:E)</f>
        <v>152921.95000000042</v>
      </c>
      <c r="V254" s="2">
        <f>(U254-SUBTOTAL(4,Table1[Portfel increase]))/(SUBTOTAL(4,Table1[Portfel increase])-SUBTOTAL(5,Table1[Portfel increase]))*V$4</f>
        <v>0</v>
      </c>
      <c r="W254" s="4">
        <f t="shared" si="14"/>
        <v>12743.495833333369</v>
      </c>
      <c r="X254" s="2">
        <f>(W254-SUBTOTAL(5,Table1[Av. Portfolio increase]))/(SUBTOTAL(4,Table1[Av. Portfolio increase])-SUBTOTAL(5,Table1[Av. Portfolio increase]))*X$4</f>
        <v>0.41286900117361519</v>
      </c>
      <c r="Y254" s="6">
        <f>SUMIFS('Total data'!I:I,'Total data'!B:B,Totalll!E:E)/SUMIFS('Total data'!F:F,'Total data'!B:B,Totalll!E:E)</f>
        <v>1.7288606507169719E-3</v>
      </c>
      <c r="Z254" s="2">
        <f>IFERROR(Y254/SUBTOTAL(4,Table1[PAR])*Z$4,0)</f>
        <v>-4.4761746500754047E-2</v>
      </c>
      <c r="AA254" s="6">
        <f>IFERROR(SUMIFS('Data PKİD'!L:L,'Data PKİD'!B:B,Totalll!E:E)/Table1[[#This Row],[Portfolio]],0)</f>
        <v>0</v>
      </c>
      <c r="AB254" s="2">
        <f>IFERROR(AA254/SUBTOTAL(4,Table1[PKID])*AB$4,0)</f>
        <v>0</v>
      </c>
      <c r="AC254" s="25">
        <f t="shared" si="15"/>
        <v>2.8123355461664343</v>
      </c>
    </row>
    <row r="255" spans="4:29" x14ac:dyDescent="0.25">
      <c r="D255" s="12" t="s">
        <v>252</v>
      </c>
      <c r="E255" s="12">
        <v>1579879</v>
      </c>
      <c r="F255" s="12" t="s">
        <v>49</v>
      </c>
      <c r="G255" s="12" t="s">
        <v>11</v>
      </c>
      <c r="H255" s="12" t="s">
        <v>43</v>
      </c>
      <c r="I255" s="1">
        <f>SUMIFS('Total data'!D:D,'Total data'!B:B,Totalll!E:E)</f>
        <v>86</v>
      </c>
      <c r="J255" s="2">
        <f>I255/SUBTOTAL(4,Table1[Number of loans])*J$4</f>
        <v>0</v>
      </c>
      <c r="K255" s="5">
        <f>SUMIFS('Total data'!E:E,'Total data'!B:B,Totalll!E:E)</f>
        <v>1550000</v>
      </c>
      <c r="L255" s="2">
        <f>K255/SUBTOTAL(4,Table1[Amount of loans])*L$4</f>
        <v>0</v>
      </c>
      <c r="M255" s="3">
        <f t="shared" si="12"/>
        <v>7.166666666666667</v>
      </c>
      <c r="N255" s="2">
        <f>M255/SUBTOTAL(4,Table1[Av. Number])*N$4</f>
        <v>0.48044692737430172</v>
      </c>
      <c r="O255" s="4">
        <f t="shared" si="13"/>
        <v>129166.66666666667</v>
      </c>
      <c r="P255" s="2">
        <f>O255/SUBTOTAL(4,Table1[Av. Amount])*P$4</f>
        <v>1.4288787143164428</v>
      </c>
      <c r="Q255" s="5">
        <f>SUMIFS('Total data'!F:F,'Total data'!B:B,Totalll!E:E,'Total data'!A:A,"Dekabr")</f>
        <v>1466801.29</v>
      </c>
      <c r="R255" s="2">
        <f>Q255/SUBTOTAL(4,Table1[Portfolio])*R$4</f>
        <v>0.71932962715977045</v>
      </c>
      <c r="S255" s="9">
        <f>SUMIFS('Total data'!G:G,'Total data'!A:A,"Dekabr",'Total data'!B:B,Totalll!E:E)-SUMIFS('Total data'!G:G,'Total data'!A:A,"Sabit",'Total data'!B:B,Totalll!E:E)</f>
        <v>8</v>
      </c>
      <c r="T255" s="2">
        <f>(S255-SUBTOTAL(5,Table1[Customer increase]))/(SUBTOTAL(4,Table1[Customer increase])-SUBTOTAL(5,Table1[Customer increase]))*T$4</f>
        <v>0.18085106382978725</v>
      </c>
      <c r="U255" s="4">
        <f>Table1[[#This Row],[Portfolio]]-SUMIFS('Total data'!H:H,'Total data'!A:A,"Sabit",'Total data'!B:B,Totalll!E:E)</f>
        <v>102053.39999999967</v>
      </c>
      <c r="V255" s="2">
        <f>(U255-SUBTOTAL(4,Table1[Portfel increase]))/(SUBTOTAL(4,Table1[Portfel increase])-SUBTOTAL(5,Table1[Portfel increase]))*V$4</f>
        <v>0</v>
      </c>
      <c r="W255" s="4">
        <f t="shared" si="14"/>
        <v>8504.4499999999734</v>
      </c>
      <c r="X255" s="2">
        <f>(W255-SUBTOTAL(5,Table1[Av. Portfolio increase]))/(SUBTOTAL(4,Table1[Av. Portfolio increase])-SUBTOTAL(5,Table1[Av. Portfolio increase]))*X$4</f>
        <v>0.32827684813679769</v>
      </c>
      <c r="Y255" s="6">
        <f>SUMIFS('Total data'!I:I,'Total data'!B:B,Totalll!E:E)/SUMIFS('Total data'!F:F,'Total data'!B:B,Totalll!E:E)</f>
        <v>1.3377276691621465E-2</v>
      </c>
      <c r="Z255" s="2">
        <f>IFERROR(Y255/SUBTOTAL(4,Table1[PAR])*Z$4,0)</f>
        <v>-0.34634964240321098</v>
      </c>
      <c r="AA255" s="6">
        <f>IFERROR(SUMIFS('Data PKİD'!L:L,'Data PKİD'!B:B,Totalll!E:E)/Table1[[#This Row],[Portfolio]],0)</f>
        <v>0</v>
      </c>
      <c r="AB255" s="2">
        <f>IFERROR(AA255/SUBTOTAL(4,Table1[PKID])*AB$4,0)</f>
        <v>0</v>
      </c>
      <c r="AC255" s="25">
        <f t="shared" si="15"/>
        <v>2.7914335384138886</v>
      </c>
    </row>
    <row r="256" spans="4:29" x14ac:dyDescent="0.25">
      <c r="D256" s="12" t="s">
        <v>252</v>
      </c>
      <c r="E256" s="12">
        <v>1684342</v>
      </c>
      <c r="F256" s="12" t="s">
        <v>282</v>
      </c>
      <c r="G256" s="12" t="s">
        <v>7</v>
      </c>
      <c r="H256" s="12" t="s">
        <v>45</v>
      </c>
      <c r="I256" s="1">
        <f>SUMIFS('Total data'!D:D,'Total data'!B:B,Totalll!E:E)</f>
        <v>47</v>
      </c>
      <c r="J256" s="2">
        <f>I256/SUBTOTAL(4,Table1[Number of loans])*J$4</f>
        <v>0</v>
      </c>
      <c r="K256" s="5">
        <f>SUMIFS('Total data'!E:E,'Total data'!B:B,Totalll!E:E)</f>
        <v>991700</v>
      </c>
      <c r="L256" s="2">
        <f>K256/SUBTOTAL(4,Table1[Amount of loans])*L$4</f>
        <v>0</v>
      </c>
      <c r="M256" s="3">
        <f t="shared" si="12"/>
        <v>3.9166666666666665</v>
      </c>
      <c r="N256" s="2">
        <f>M256/SUBTOTAL(4,Table1[Av. Number])*N$4</f>
        <v>0.26256983240223464</v>
      </c>
      <c r="O256" s="4">
        <f t="shared" si="13"/>
        <v>82641.666666666672</v>
      </c>
      <c r="P256" s="2">
        <f>O256/SUBTOTAL(4,Table1[Av. Amount])*P$4</f>
        <v>0.91420581999201056</v>
      </c>
      <c r="Q256" s="5">
        <f>SUMIFS('Total data'!F:F,'Total data'!B:B,Totalll!E:E,'Total data'!A:A,"Dekabr")</f>
        <v>939565.44</v>
      </c>
      <c r="R256" s="2">
        <f>Q256/SUBTOTAL(4,Table1[Portfolio])*R$4</f>
        <v>0.46076947317615569</v>
      </c>
      <c r="S256" s="9">
        <f>SUMIFS('Total data'!G:G,'Total data'!A:A,"Dekabr",'Total data'!B:B,Totalll!E:E)-SUMIFS('Total data'!G:G,'Total data'!A:A,"Sabit",'Total data'!B:B,Totalll!E:E)</f>
        <v>27</v>
      </c>
      <c r="T256" s="2">
        <f>(S256-SUBTOTAL(5,Table1[Customer increase]))/(SUBTOTAL(4,Table1[Customer increase])-SUBTOTAL(5,Table1[Customer increase]))*T$4</f>
        <v>0.28191489361702127</v>
      </c>
      <c r="U256" s="4">
        <f>Table1[[#This Row],[Portfolio]]-SUMIFS('Total data'!H:H,'Total data'!A:A,"Sabit",'Total data'!B:B,Totalll!E:E)</f>
        <v>427986.1</v>
      </c>
      <c r="V256" s="2">
        <f>(U256-SUBTOTAL(4,Table1[Portfel increase]))/(SUBTOTAL(4,Table1[Portfel increase])-SUBTOTAL(5,Table1[Portfel increase]))*V$4</f>
        <v>0</v>
      </c>
      <c r="W256" s="4">
        <f t="shared" si="14"/>
        <v>35665.508333333331</v>
      </c>
      <c r="X256" s="2">
        <f>(W256-SUBTOTAL(5,Table1[Av. Portfolio increase]))/(SUBTOTAL(4,Table1[Av. Portfolio increase])-SUBTOTAL(5,Table1[Av. Portfolio increase]))*X$4</f>
        <v>0.87028853980292042</v>
      </c>
      <c r="Y256" s="6">
        <f>SUMIFS('Total data'!I:I,'Total data'!B:B,Totalll!E:E)/SUMIFS('Total data'!F:F,'Total data'!B:B,Totalll!E:E)</f>
        <v>0</v>
      </c>
      <c r="Z256" s="2">
        <f>IFERROR(Y256/SUBTOTAL(4,Table1[PAR])*Z$4,0)</f>
        <v>0</v>
      </c>
      <c r="AA256" s="6">
        <f>IFERROR(SUMIFS('Data PKİD'!L:L,'Data PKİD'!B:B,Totalll!E:E)/Table1[[#This Row],[Portfolio]],0)</f>
        <v>0</v>
      </c>
      <c r="AB256" s="2">
        <f>IFERROR(AA256/SUBTOTAL(4,Table1[PKID])*AB$4,0)</f>
        <v>0</v>
      </c>
      <c r="AC256" s="25">
        <f t="shared" si="15"/>
        <v>2.7897485589903428</v>
      </c>
    </row>
    <row r="257" spans="4:29" x14ac:dyDescent="0.25">
      <c r="D257" s="12" t="s">
        <v>236</v>
      </c>
      <c r="E257" s="12">
        <v>1763991</v>
      </c>
      <c r="F257" s="12" t="s">
        <v>94</v>
      </c>
      <c r="G257" s="12" t="s">
        <v>351</v>
      </c>
      <c r="H257" s="12" t="s">
        <v>43</v>
      </c>
      <c r="I257" s="1">
        <f>SUMIFS('Total data'!D:D,'Total data'!B:B,Totalll!E:E)</f>
        <v>137</v>
      </c>
      <c r="J257" s="2">
        <f>I257/SUBTOTAL(4,Table1[Number of loans])*J$4</f>
        <v>0</v>
      </c>
      <c r="K257" s="5">
        <f>SUMIFS('Total data'!E:E,'Total data'!B:B,Totalll!E:E)</f>
        <v>1223500</v>
      </c>
      <c r="L257" s="2">
        <f>K257/SUBTOTAL(4,Table1[Amount of loans])*L$4</f>
        <v>0</v>
      </c>
      <c r="M257" s="3">
        <f t="shared" si="12"/>
        <v>11.416666666666666</v>
      </c>
      <c r="N257" s="2">
        <f>M257/SUBTOTAL(4,Table1[Av. Number])*N$4</f>
        <v>0.76536312849162014</v>
      </c>
      <c r="O257" s="4">
        <f t="shared" si="13"/>
        <v>101958.33333333333</v>
      </c>
      <c r="P257" s="2">
        <f>O257/SUBTOTAL(4,Table1[Av. Amount])*P$4</f>
        <v>1.1278923270749468</v>
      </c>
      <c r="Q257" s="5">
        <f>SUMIFS('Total data'!F:F,'Total data'!B:B,Totalll!E:E,'Total data'!A:A,"Dekabr")</f>
        <v>1223065.67</v>
      </c>
      <c r="R257" s="2">
        <f>Q257/SUBTOTAL(4,Table1[Portfolio])*R$4</f>
        <v>0.5997999718100977</v>
      </c>
      <c r="S257" s="9">
        <f>SUMIFS('Total data'!G:G,'Total data'!A:A,"Dekabr",'Total data'!B:B,Totalll!E:E)-SUMIFS('Total data'!G:G,'Total data'!A:A,"Sabit",'Total data'!B:B,Totalll!E:E)</f>
        <v>14</v>
      </c>
      <c r="T257" s="2">
        <f>(S257-SUBTOTAL(5,Table1[Customer increase]))/(SUBTOTAL(4,Table1[Customer increase])-SUBTOTAL(5,Table1[Customer increase]))*T$4</f>
        <v>0.21276595744680851</v>
      </c>
      <c r="U257" s="4">
        <f>Table1[[#This Row],[Portfolio]]-SUMIFS('Total data'!H:H,'Total data'!A:A,"Sabit",'Total data'!B:B,Totalll!E:E)</f>
        <v>242791.08999999973</v>
      </c>
      <c r="V257" s="2">
        <f>(U257-SUBTOTAL(4,Table1[Portfel increase]))/(SUBTOTAL(4,Table1[Portfel increase])-SUBTOTAL(5,Table1[Portfel increase]))*V$4</f>
        <v>0</v>
      </c>
      <c r="W257" s="4">
        <f t="shared" si="14"/>
        <v>20232.59083333331</v>
      </c>
      <c r="X257" s="2">
        <f>(W257-SUBTOTAL(5,Table1[Av. Portfolio increase]))/(SUBTOTAL(4,Table1[Av. Portfolio increase])-SUBTOTAL(5,Table1[Av. Portfolio increase]))*X$4</f>
        <v>0.56231741368325039</v>
      </c>
      <c r="Y257" s="6">
        <f>SUMIFS('Total data'!I:I,'Total data'!B:B,Totalll!E:E)/SUMIFS('Total data'!F:F,'Total data'!B:B,Totalll!E:E)</f>
        <v>1.5710679432656222E-2</v>
      </c>
      <c r="Z257" s="2">
        <f>IFERROR(Y257/SUBTOTAL(4,Table1[PAR])*Z$4,0)</f>
        <v>-0.40676352361165152</v>
      </c>
      <c r="AA257" s="6">
        <f>IFERROR(SUMIFS('Data PKİD'!L:L,'Data PKİD'!B:B,Totalll!E:E)/Table1[[#This Row],[Portfolio]],0)</f>
        <v>6.5432463655038251E-3</v>
      </c>
      <c r="AB257" s="2">
        <f>IFERROR(AA257/SUBTOTAL(4,Table1[PKID])*AB$4,0)</f>
        <v>-8.9478314220777289E-2</v>
      </c>
      <c r="AC257" s="25">
        <f t="shared" si="15"/>
        <v>2.7718969606742951</v>
      </c>
    </row>
    <row r="258" spans="4:29" x14ac:dyDescent="0.25">
      <c r="D258" s="12" t="s">
        <v>236</v>
      </c>
      <c r="E258" s="12">
        <v>1525791</v>
      </c>
      <c r="F258" s="12" t="s">
        <v>110</v>
      </c>
      <c r="G258" s="12" t="s">
        <v>23</v>
      </c>
      <c r="H258" s="12" t="s">
        <v>48</v>
      </c>
      <c r="I258" s="1">
        <f>SUMIFS('Total data'!D:D,'Total data'!B:B,Totalll!E:E)</f>
        <v>185</v>
      </c>
      <c r="J258" s="2">
        <f>I258/SUBTOTAL(4,Table1[Number of loans])*J$4</f>
        <v>0</v>
      </c>
      <c r="K258" s="5">
        <f>SUMIFS('Total data'!E:E,'Total data'!B:B,Totalll!E:E)</f>
        <v>1193700</v>
      </c>
      <c r="L258" s="2">
        <f>K258/SUBTOTAL(4,Table1[Amount of loans])*L$4</f>
        <v>0</v>
      </c>
      <c r="M258" s="3">
        <f t="shared" si="12"/>
        <v>15.416666666666666</v>
      </c>
      <c r="N258" s="2">
        <f>M258/SUBTOTAL(4,Table1[Av. Number])*N$4</f>
        <v>1.0335195530726258</v>
      </c>
      <c r="O258" s="4">
        <f t="shared" si="13"/>
        <v>99475</v>
      </c>
      <c r="P258" s="2">
        <f>O258/SUBTOTAL(4,Table1[Av. Amount])*P$4</f>
        <v>1.1004209814706696</v>
      </c>
      <c r="Q258" s="5">
        <f>SUMIFS('Total data'!F:F,'Total data'!B:B,Totalll!E:E,'Total data'!A:A,"Dekabr")</f>
        <v>1164676.1599999999</v>
      </c>
      <c r="R258" s="2">
        <f>Q258/SUBTOTAL(4,Table1[Portfolio])*R$4</f>
        <v>0.57116534710347378</v>
      </c>
      <c r="S258" s="9">
        <f>SUMIFS('Total data'!G:G,'Total data'!A:A,"Dekabr",'Total data'!B:B,Totalll!E:E)-SUMIFS('Total data'!G:G,'Total data'!A:A,"Sabit",'Total data'!B:B,Totalll!E:E)</f>
        <v>-19</v>
      </c>
      <c r="T258" s="2">
        <f>(S258-SUBTOTAL(5,Table1[Customer increase]))/(SUBTOTAL(4,Table1[Customer increase])-SUBTOTAL(5,Table1[Customer increase]))*T$4</f>
        <v>3.7234042553191488E-2</v>
      </c>
      <c r="U258" s="4">
        <f>Table1[[#This Row],[Portfolio]]-SUMIFS('Total data'!H:H,'Total data'!A:A,"Sabit",'Total data'!B:B,Totalll!E:E)</f>
        <v>-19823.160000000848</v>
      </c>
      <c r="V258" s="2">
        <f>(U258-SUBTOTAL(4,Table1[Portfel increase]))/(SUBTOTAL(4,Table1[Portfel increase])-SUBTOTAL(5,Table1[Portfel increase]))*V$4</f>
        <v>0</v>
      </c>
      <c r="W258" s="4">
        <f t="shared" si="14"/>
        <v>-1651.9300000000705</v>
      </c>
      <c r="X258" s="2">
        <f>(W258-SUBTOTAL(5,Table1[Av. Portfolio increase]))/(SUBTOTAL(4,Table1[Av. Portfolio increase])-SUBTOTAL(5,Table1[Av. Portfolio increase]))*X$4</f>
        <v>0.12560150914795754</v>
      </c>
      <c r="Y258" s="6">
        <f>SUMIFS('Total data'!I:I,'Total data'!B:B,Totalll!E:E)/SUMIFS('Total data'!F:F,'Total data'!B:B,Totalll!E:E)</f>
        <v>2.8199308748016116E-4</v>
      </c>
      <c r="Z258" s="2">
        <f>IFERROR(Y258/SUBTOTAL(4,Table1[PAR])*Z$4,0)</f>
        <v>-7.3010529168543942E-3</v>
      </c>
      <c r="AA258" s="6">
        <f>IFERROR(SUMIFS('Data PKİD'!L:L,'Data PKİD'!B:B,Totalll!E:E)/Table1[[#This Row],[Portfolio]],0)</f>
        <v>8.0358389064991275E-3</v>
      </c>
      <c r="AB258" s="2">
        <f>IFERROR(AA258/SUBTOTAL(4,Table1[PKID])*AB$4,0)</f>
        <v>-0.10988938495332221</v>
      </c>
      <c r="AC258" s="25">
        <f t="shared" si="15"/>
        <v>2.7507509954777416</v>
      </c>
    </row>
    <row r="259" spans="4:29" x14ac:dyDescent="0.25">
      <c r="D259" s="12" t="s">
        <v>252</v>
      </c>
      <c r="E259" s="12">
        <v>1614420</v>
      </c>
      <c r="F259" s="12" t="s">
        <v>135</v>
      </c>
      <c r="G259" s="12" t="s">
        <v>16</v>
      </c>
      <c r="H259" s="12" t="s">
        <v>48</v>
      </c>
      <c r="I259" s="1">
        <f>SUMIFS('Total data'!D:D,'Total data'!B:B,Totalll!E:E)</f>
        <v>89</v>
      </c>
      <c r="J259" s="2">
        <f>I259/SUBTOTAL(4,Table1[Number of loans])*J$4</f>
        <v>0</v>
      </c>
      <c r="K259" s="5">
        <f>SUMIFS('Total data'!E:E,'Total data'!B:B,Totalll!E:E)</f>
        <v>1644800</v>
      </c>
      <c r="L259" s="2">
        <f>K259/SUBTOTAL(4,Table1[Amount of loans])*L$4</f>
        <v>0</v>
      </c>
      <c r="M259" s="3">
        <f t="shared" si="12"/>
        <v>7.416666666666667</v>
      </c>
      <c r="N259" s="2">
        <f>M259/SUBTOTAL(4,Table1[Av. Number])*N$4</f>
        <v>0.49720670391061456</v>
      </c>
      <c r="O259" s="4">
        <f t="shared" si="13"/>
        <v>137066.66666666666</v>
      </c>
      <c r="P259" s="2">
        <f>O259/SUBTOTAL(4,Table1[Av. Amount])*P$4</f>
        <v>1.5162707801985065</v>
      </c>
      <c r="Q259" s="5">
        <f>SUMIFS('Total data'!F:F,'Total data'!B:B,Totalll!E:E,'Total data'!A:A,"Dekabr")</f>
        <v>1540124.922</v>
      </c>
      <c r="R259" s="2">
        <f>Q259/SUBTOTAL(4,Table1[Portfolio])*R$4</f>
        <v>0.75528804990465381</v>
      </c>
      <c r="S259" s="9">
        <f>SUMIFS('Total data'!G:G,'Total data'!A:A,"Dekabr",'Total data'!B:B,Totalll!E:E)-SUMIFS('Total data'!G:G,'Total data'!A:A,"Sabit",'Total data'!B:B,Totalll!E:E)</f>
        <v>-14</v>
      </c>
      <c r="T259" s="2">
        <f>(S259-SUBTOTAL(5,Table1[Customer increase]))/(SUBTOTAL(4,Table1[Customer increase])-SUBTOTAL(5,Table1[Customer increase]))*T$4</f>
        <v>6.3829787234042548E-2</v>
      </c>
      <c r="U259" s="4">
        <f>Table1[[#This Row],[Portfolio]]-SUMIFS('Total data'!H:H,'Total data'!A:A,"Sabit",'Total data'!B:B,Totalll!E:E)</f>
        <v>-78737.728000000119</v>
      </c>
      <c r="V259" s="2">
        <f>(U259-SUBTOTAL(4,Table1[Portfel increase]))/(SUBTOTAL(4,Table1[Portfel increase])-SUBTOTAL(5,Table1[Portfel increase]))*V$4</f>
        <v>0</v>
      </c>
      <c r="W259" s="4">
        <f t="shared" si="14"/>
        <v>-6561.4773333333433</v>
      </c>
      <c r="X259" s="2">
        <f>(W259-SUBTOTAL(5,Table1[Av. Portfolio increase]))/(SUBTOTAL(4,Table1[Av. Portfolio increase])-SUBTOTAL(5,Table1[Av. Portfolio increase]))*X$4</f>
        <v>2.7629183371935671E-2</v>
      </c>
      <c r="Y259" s="6">
        <f>SUMIFS('Total data'!I:I,'Total data'!B:B,Totalll!E:E)/SUMIFS('Total data'!F:F,'Total data'!B:B,Totalll!E:E)</f>
        <v>3.183190340933982E-4</v>
      </c>
      <c r="Z259" s="2">
        <f>IFERROR(Y259/SUBTOTAL(4,Table1[PAR])*Z$4,0)</f>
        <v>-8.2415641217495495E-3</v>
      </c>
      <c r="AA259" s="6">
        <f>IFERROR(SUMIFS('Data PKİD'!L:L,'Data PKİD'!B:B,Totalll!E:E)/Table1[[#This Row],[Portfolio]],0)</f>
        <v>8.2992293790048813E-3</v>
      </c>
      <c r="AB259" s="2">
        <f>IFERROR(AA259/SUBTOTAL(4,Table1[PKID])*AB$4,0)</f>
        <v>-0.11349122632458382</v>
      </c>
      <c r="AC259" s="25">
        <f t="shared" si="15"/>
        <v>2.7384917141734197</v>
      </c>
    </row>
    <row r="260" spans="4:29" x14ac:dyDescent="0.25">
      <c r="D260" s="12" t="s">
        <v>236</v>
      </c>
      <c r="E260" s="12">
        <v>1196650</v>
      </c>
      <c r="F260" s="12" t="s">
        <v>284</v>
      </c>
      <c r="G260" s="12" t="s">
        <v>13</v>
      </c>
      <c r="H260" s="12" t="s">
        <v>45</v>
      </c>
      <c r="I260" s="1">
        <f>SUMIFS('Total data'!D:D,'Total data'!B:B,Totalll!E:E)</f>
        <v>137</v>
      </c>
      <c r="J260" s="2">
        <f>I260/SUBTOTAL(4,Table1[Number of loans])*J$4</f>
        <v>0</v>
      </c>
      <c r="K260" s="5">
        <f>SUMIFS('Total data'!E:E,'Total data'!B:B,Totalll!E:E)</f>
        <v>720400</v>
      </c>
      <c r="L260" s="2">
        <f>K260/SUBTOTAL(4,Table1[Amount of loans])*L$4</f>
        <v>0</v>
      </c>
      <c r="M260" s="3">
        <f t="shared" si="12"/>
        <v>11.416666666666666</v>
      </c>
      <c r="N260" s="2">
        <f>M260/SUBTOTAL(4,Table1[Av. Number])*N$4</f>
        <v>0.76536312849162014</v>
      </c>
      <c r="O260" s="4">
        <f t="shared" si="13"/>
        <v>60033.333333333336</v>
      </c>
      <c r="P260" s="2">
        <f>O260/SUBTOTAL(4,Table1[Av. Amount])*P$4</f>
        <v>0.66410595212488088</v>
      </c>
      <c r="Q260" s="5">
        <f>SUMIFS('Total data'!F:F,'Total data'!B:B,Totalll!E:E,'Total data'!A:A,"Dekabr")</f>
        <v>670226.63</v>
      </c>
      <c r="R260" s="2">
        <f>Q260/SUBTOTAL(4,Table1[Portfolio])*R$4</f>
        <v>0.32868383410710622</v>
      </c>
      <c r="S260" s="9">
        <f>SUMIFS('Total data'!G:G,'Total data'!A:A,"Dekabr",'Total data'!B:B,Totalll!E:E)-SUMIFS('Total data'!G:G,'Total data'!A:A,"Sabit",'Total data'!B:B,Totalll!E:E)</f>
        <v>41</v>
      </c>
      <c r="T260" s="2">
        <f>(S260-SUBTOTAL(5,Table1[Customer increase]))/(SUBTOTAL(4,Table1[Customer increase])-SUBTOTAL(5,Table1[Customer increase]))*T$4</f>
        <v>0.35638297872340424</v>
      </c>
      <c r="U260" s="4">
        <f>Table1[[#This Row],[Portfolio]]-SUMIFS('Total data'!H:H,'Total data'!A:A,"Sabit",'Total data'!B:B,Totalll!E:E)</f>
        <v>271094.43</v>
      </c>
      <c r="V260" s="2">
        <f>(U260-SUBTOTAL(4,Table1[Portfel increase]))/(SUBTOTAL(4,Table1[Portfel increase])-SUBTOTAL(5,Table1[Portfel increase]))*V$4</f>
        <v>0</v>
      </c>
      <c r="W260" s="4">
        <f t="shared" si="14"/>
        <v>22591.202499999999</v>
      </c>
      <c r="X260" s="2">
        <f>(W260-SUBTOTAL(5,Table1[Av. Portfolio increase]))/(SUBTOTAL(4,Table1[Av. Portfolio increase])-SUBTOTAL(5,Table1[Av. Portfolio increase]))*X$4</f>
        <v>0.60938461864059768</v>
      </c>
      <c r="Y260" s="6">
        <f>SUMIFS('Total data'!I:I,'Total data'!B:B,Totalll!E:E)/SUMIFS('Total data'!F:F,'Total data'!B:B,Totalll!E:E)</f>
        <v>0</v>
      </c>
      <c r="Z260" s="2">
        <f>IFERROR(Y260/SUBTOTAL(4,Table1[PAR])*Z$4,0)</f>
        <v>0</v>
      </c>
      <c r="AA260" s="6">
        <f>IFERROR(SUMIFS('Data PKİD'!L:L,'Data PKİD'!B:B,Totalll!E:E)/Table1[[#This Row],[Portfolio]],0)</f>
        <v>0</v>
      </c>
      <c r="AB260" s="2">
        <f>IFERROR(AA260/SUBTOTAL(4,Table1[PKID])*AB$4,0)</f>
        <v>0</v>
      </c>
      <c r="AC260" s="25">
        <f t="shared" si="15"/>
        <v>2.7239205120876093</v>
      </c>
    </row>
    <row r="261" spans="4:29" x14ac:dyDescent="0.25">
      <c r="D261" s="12" t="s">
        <v>252</v>
      </c>
      <c r="E261" s="12">
        <v>1541601</v>
      </c>
      <c r="F261" s="12" t="s">
        <v>184</v>
      </c>
      <c r="G261" s="12" t="s">
        <v>9</v>
      </c>
      <c r="H261" s="12" t="s">
        <v>44</v>
      </c>
      <c r="I261" s="1">
        <f>SUMIFS('Total data'!D:D,'Total data'!B:B,Totalll!E:E)</f>
        <v>61</v>
      </c>
      <c r="J261" s="2">
        <f>I261/SUBTOTAL(4,Table1[Number of loans])*J$4</f>
        <v>0</v>
      </c>
      <c r="K261" s="5">
        <f>SUMIFS('Total data'!E:E,'Total data'!B:B,Totalll!E:E)</f>
        <v>1054000</v>
      </c>
      <c r="L261" s="2">
        <f>K261/SUBTOTAL(4,Table1[Amount of loans])*L$4</f>
        <v>0</v>
      </c>
      <c r="M261" s="3">
        <f t="shared" si="12"/>
        <v>5.083333333333333</v>
      </c>
      <c r="N261" s="2">
        <f>M261/SUBTOTAL(4,Table1[Av. Number])*N$4</f>
        <v>0.34078212290502791</v>
      </c>
      <c r="O261" s="4">
        <f t="shared" si="13"/>
        <v>87833.333333333328</v>
      </c>
      <c r="P261" s="2">
        <f>O261/SUBTOTAL(4,Table1[Av. Amount])*P$4</f>
        <v>0.97163752573518103</v>
      </c>
      <c r="Q261" s="5">
        <f>SUMIFS('Total data'!F:F,'Total data'!B:B,Totalll!E:E,'Total data'!A:A,"Dekabr")</f>
        <v>1061156.92</v>
      </c>
      <c r="R261" s="2">
        <f>Q261/SUBTOTAL(4,Table1[Portfolio])*R$4</f>
        <v>0.52039878668337569</v>
      </c>
      <c r="S261" s="9">
        <f>SUMIFS('Total data'!G:G,'Total data'!A:A,"Dekabr",'Total data'!B:B,Totalll!E:E)-SUMIFS('Total data'!G:G,'Total data'!A:A,"Sabit",'Total data'!B:B,Totalll!E:E)</f>
        <v>20</v>
      </c>
      <c r="T261" s="2">
        <f>(S261-SUBTOTAL(5,Table1[Customer increase]))/(SUBTOTAL(4,Table1[Customer increase])-SUBTOTAL(5,Table1[Customer increase]))*T$4</f>
        <v>0.24468085106382978</v>
      </c>
      <c r="U261" s="4">
        <f>Table1[[#This Row],[Portfolio]]-SUMIFS('Total data'!H:H,'Total data'!A:A,"Sabit",'Total data'!B:B,Totalll!E:E)</f>
        <v>295184.26</v>
      </c>
      <c r="V261" s="2">
        <f>(U261-SUBTOTAL(4,Table1[Portfel increase]))/(SUBTOTAL(4,Table1[Portfel increase])-SUBTOTAL(5,Table1[Portfel increase]))*V$4</f>
        <v>0</v>
      </c>
      <c r="W261" s="4">
        <f t="shared" si="14"/>
        <v>24598.688333333335</v>
      </c>
      <c r="X261" s="2">
        <f>(W261-SUBTOTAL(5,Table1[Av. Portfolio increase]))/(SUBTOTAL(4,Table1[Av. Portfolio increase])-SUBTOTAL(5,Table1[Av. Portfolio increase]))*X$4</f>
        <v>0.64944494247508655</v>
      </c>
      <c r="Y261" s="6">
        <f>SUMIFS('Total data'!I:I,'Total data'!B:B,Totalll!E:E)/SUMIFS('Total data'!F:F,'Total data'!B:B,Totalll!E:E)</f>
        <v>1.9025799347863849E-4</v>
      </c>
      <c r="Z261" s="2">
        <f>IFERROR(Y261/SUBTOTAL(4,Table1[PAR])*Z$4,0)</f>
        <v>-4.9259493934928561E-3</v>
      </c>
      <c r="AA261" s="6">
        <f>IFERROR(SUMIFS('Data PKİD'!L:L,'Data PKİD'!B:B,Totalll!E:E)/Table1[[#This Row],[Portfolio]],0)</f>
        <v>0</v>
      </c>
      <c r="AB261" s="2">
        <f>IFERROR(AA261/SUBTOTAL(4,Table1[PKID])*AB$4,0)</f>
        <v>0</v>
      </c>
      <c r="AC261" s="25">
        <f t="shared" si="15"/>
        <v>2.7220182794690082</v>
      </c>
    </row>
    <row r="262" spans="4:29" x14ac:dyDescent="0.25">
      <c r="D262" s="12" t="s">
        <v>236</v>
      </c>
      <c r="E262" s="12">
        <v>1309522</v>
      </c>
      <c r="F262" s="12" t="s">
        <v>270</v>
      </c>
      <c r="G262" s="12" t="s">
        <v>473</v>
      </c>
      <c r="H262" s="12" t="s">
        <v>44</v>
      </c>
      <c r="I262" s="1">
        <f>SUMIFS('Total data'!D:D,'Total data'!B:B,Totalll!E:E)</f>
        <v>140</v>
      </c>
      <c r="J262" s="2">
        <f>I262/SUBTOTAL(4,Table1[Number of loans])*J$4</f>
        <v>0</v>
      </c>
      <c r="K262" s="5">
        <f>SUMIFS('Total data'!E:E,'Total data'!B:B,Totalll!E:E)</f>
        <v>953440</v>
      </c>
      <c r="L262" s="2">
        <f>K262/SUBTOTAL(4,Table1[Amount of loans])*L$4</f>
        <v>0</v>
      </c>
      <c r="M262" s="3">
        <f t="shared" ref="M262:M325" si="16">I262/12</f>
        <v>11.666666666666666</v>
      </c>
      <c r="N262" s="2">
        <f>M262/SUBTOTAL(4,Table1[Av. Number])*N$4</f>
        <v>0.78212290502793291</v>
      </c>
      <c r="O262" s="4">
        <f t="shared" ref="O262:O325" si="17">K262/12</f>
        <v>79453.333333333328</v>
      </c>
      <c r="P262" s="2">
        <f>O262/SUBTOTAL(4,Table1[Av. Amount])*P$4</f>
        <v>0.87893556217927027</v>
      </c>
      <c r="Q262" s="5">
        <f>SUMIFS('Total data'!F:F,'Total data'!B:B,Totalll!E:E,'Total data'!A:A,"Dekabr")</f>
        <v>892826.94</v>
      </c>
      <c r="R262" s="2">
        <f>Q262/SUBTOTAL(4,Table1[Portfolio])*R$4</f>
        <v>0.43784858538568555</v>
      </c>
      <c r="S262" s="9">
        <f>SUMIFS('Total data'!G:G,'Total data'!A:A,"Dekabr",'Total data'!B:B,Totalll!E:E)-SUMIFS('Total data'!G:G,'Total data'!A:A,"Sabit",'Total data'!B:B,Totalll!E:E)</f>
        <v>22</v>
      </c>
      <c r="T262" s="2">
        <f>(S262-SUBTOTAL(5,Table1[Customer increase]))/(SUBTOTAL(4,Table1[Customer increase])-SUBTOTAL(5,Table1[Customer increase]))*T$4</f>
        <v>0.25531914893617019</v>
      </c>
      <c r="U262" s="4">
        <f>Table1[[#This Row],[Portfolio]]-SUMIFS('Total data'!H:H,'Total data'!A:A,"Sabit",'Total data'!B:B,Totalll!E:E)</f>
        <v>193169.42000000004</v>
      </c>
      <c r="V262" s="2">
        <f>(U262-SUBTOTAL(4,Table1[Portfel increase]))/(SUBTOTAL(4,Table1[Portfel increase])-SUBTOTAL(5,Table1[Portfel increase]))*V$4</f>
        <v>0</v>
      </c>
      <c r="W262" s="4">
        <f t="shared" ref="W262:W325" si="18">U262/12</f>
        <v>16097.45166666667</v>
      </c>
      <c r="X262" s="2">
        <f>(W262-SUBTOTAL(5,Table1[Av. Portfolio increase]))/(SUBTOTAL(4,Table1[Av. Portfolio increase])-SUBTOTAL(5,Table1[Av. Portfolio increase]))*X$4</f>
        <v>0.47979876704240121</v>
      </c>
      <c r="Y262" s="6">
        <f>SUMIFS('Total data'!I:I,'Total data'!B:B,Totalll!E:E)/SUMIFS('Total data'!F:F,'Total data'!B:B,Totalll!E:E)</f>
        <v>1.4418311554633175E-3</v>
      </c>
      <c r="Z262" s="2">
        <f>IFERROR(Y262/SUBTOTAL(4,Table1[PAR])*Z$4,0)</f>
        <v>-3.733029648802149E-2</v>
      </c>
      <c r="AA262" s="6">
        <f>IFERROR(SUMIFS('Data PKİD'!L:L,'Data PKİD'!B:B,Totalll!E:E)/Table1[[#This Row],[Portfolio]],0)</f>
        <v>6.3062725235419085E-3</v>
      </c>
      <c r="AB262" s="2">
        <f>IFERROR(AA262/SUBTOTAL(4,Table1[PKID])*AB$4,0)</f>
        <v>-8.623771793130218E-2</v>
      </c>
      <c r="AC262" s="25">
        <f t="shared" ref="AC262:AC325" si="19">J262+L262+N262+P262+R262+V262+X262+Z262+AB262+T262</f>
        <v>2.7104569541521366</v>
      </c>
    </row>
    <row r="263" spans="4:29" x14ac:dyDescent="0.25">
      <c r="D263" s="12" t="s">
        <v>252</v>
      </c>
      <c r="E263" s="12">
        <v>1308187</v>
      </c>
      <c r="F263" s="12" t="s">
        <v>260</v>
      </c>
      <c r="G263" s="12" t="s">
        <v>20</v>
      </c>
      <c r="H263" s="12" t="s">
        <v>44</v>
      </c>
      <c r="I263" s="1">
        <f>SUMIFS('Total data'!D:D,'Total data'!B:B,Totalll!E:E)</f>
        <v>55</v>
      </c>
      <c r="J263" s="2">
        <f>I263/SUBTOTAL(4,Table1[Number of loans])*J$4</f>
        <v>0</v>
      </c>
      <c r="K263" s="5">
        <f>SUMIFS('Total data'!E:E,'Total data'!B:B,Totalll!E:E)</f>
        <v>1235000</v>
      </c>
      <c r="L263" s="2">
        <f>K263/SUBTOTAL(4,Table1[Amount of loans])*L$4</f>
        <v>0</v>
      </c>
      <c r="M263" s="3">
        <f t="shared" si="16"/>
        <v>4.583333333333333</v>
      </c>
      <c r="N263" s="2">
        <f>M263/SUBTOTAL(4,Table1[Av. Number])*N$4</f>
        <v>0.30726256983240224</v>
      </c>
      <c r="O263" s="4">
        <f t="shared" si="17"/>
        <v>102916.66666666667</v>
      </c>
      <c r="P263" s="2">
        <f>O263/SUBTOTAL(4,Table1[Av. Amount])*P$4</f>
        <v>1.1384936852779399</v>
      </c>
      <c r="Q263" s="5">
        <f>SUMIFS('Total data'!F:F,'Total data'!B:B,Totalll!E:E,'Total data'!A:A,"Dekabr")</f>
        <v>1015332.71</v>
      </c>
      <c r="R263" s="2">
        <f>Q263/SUBTOTAL(4,Table1[Portfolio])*R$4</f>
        <v>0.4979262731132581</v>
      </c>
      <c r="S263" s="9">
        <f>SUMIFS('Total data'!G:G,'Total data'!A:A,"Dekabr",'Total data'!B:B,Totalll!E:E)-SUMIFS('Total data'!G:G,'Total data'!A:A,"Sabit",'Total data'!B:B,Totalll!E:E)</f>
        <v>0</v>
      </c>
      <c r="T263" s="2">
        <f>(S263-SUBTOTAL(5,Table1[Customer increase]))/(SUBTOTAL(4,Table1[Customer increase])-SUBTOTAL(5,Table1[Customer increase]))*T$4</f>
        <v>0.13829787234042554</v>
      </c>
      <c r="U263" s="4">
        <f>Table1[[#This Row],[Portfolio]]-SUMIFS('Total data'!H:H,'Total data'!A:A,"Sabit",'Total data'!B:B,Totalll!E:E)</f>
        <v>327482.99999999988</v>
      </c>
      <c r="V263" s="2">
        <f>(U263-SUBTOTAL(4,Table1[Portfel increase]))/(SUBTOTAL(4,Table1[Portfel increase])-SUBTOTAL(5,Table1[Portfel increase]))*V$4</f>
        <v>0</v>
      </c>
      <c r="W263" s="4">
        <f t="shared" si="18"/>
        <v>27290.249999999989</v>
      </c>
      <c r="X263" s="2">
        <f>(W263-SUBTOTAL(5,Table1[Av. Portfolio increase]))/(SUBTOTAL(4,Table1[Av. Portfolio increase])-SUBTOTAL(5,Table1[Av. Portfolio increase]))*X$4</f>
        <v>0.70315632125384719</v>
      </c>
      <c r="Y263" s="6">
        <f>SUMIFS('Total data'!I:I,'Total data'!B:B,Totalll!E:E)/SUMIFS('Total data'!F:F,'Total data'!B:B,Totalll!E:E)</f>
        <v>2.460192373574649E-3</v>
      </c>
      <c r="Z263" s="2">
        <f>IFERROR(Y263/SUBTOTAL(4,Table1[PAR])*Z$4,0)</f>
        <v>-6.369657804599127E-2</v>
      </c>
      <c r="AA263" s="6">
        <f>IFERROR(SUMIFS('Data PKİD'!L:L,'Data PKİD'!B:B,Totalll!E:E)/Table1[[#This Row],[Portfolio]],0)</f>
        <v>2.6286260392418561E-3</v>
      </c>
      <c r="AB263" s="2">
        <f>IFERROR(AA263/SUBTOTAL(4,Table1[PKID])*AB$4,0)</f>
        <v>-3.5946228151855539E-2</v>
      </c>
      <c r="AC263" s="25">
        <f t="shared" si="19"/>
        <v>2.6854939156200257</v>
      </c>
    </row>
    <row r="264" spans="4:29" x14ac:dyDescent="0.25">
      <c r="D264" s="12" t="s">
        <v>252</v>
      </c>
      <c r="E264" s="12">
        <v>1640824</v>
      </c>
      <c r="F264" s="12" t="s">
        <v>159</v>
      </c>
      <c r="G264" s="12" t="s">
        <v>7</v>
      </c>
      <c r="H264" s="12" t="s">
        <v>48</v>
      </c>
      <c r="I264" s="1">
        <f>SUMIFS('Total data'!D:D,'Total data'!B:B,Totalll!E:E)</f>
        <v>64</v>
      </c>
      <c r="J264" s="2">
        <f>I264/SUBTOTAL(4,Table1[Number of loans])*J$4</f>
        <v>0</v>
      </c>
      <c r="K264" s="5">
        <f>SUMIFS('Total data'!E:E,'Total data'!B:B,Totalll!E:E)</f>
        <v>1788600</v>
      </c>
      <c r="L264" s="2">
        <f>K264/SUBTOTAL(4,Table1[Amount of loans])*L$4</f>
        <v>0</v>
      </c>
      <c r="M264" s="3">
        <f t="shared" si="16"/>
        <v>5.333333333333333</v>
      </c>
      <c r="N264" s="2">
        <f>M264/SUBTOTAL(4,Table1[Av. Number])*N$4</f>
        <v>0.35754189944134079</v>
      </c>
      <c r="O264" s="4">
        <f t="shared" si="17"/>
        <v>149050</v>
      </c>
      <c r="P264" s="2">
        <f>O264/SUBTOTAL(4,Table1[Av. Amount])*P$4</f>
        <v>1.6488338505976705</v>
      </c>
      <c r="Q264" s="5">
        <f>SUMIFS('Total data'!F:F,'Total data'!B:B,Totalll!E:E,'Total data'!A:A,"Dekabr")</f>
        <v>1739635.67</v>
      </c>
      <c r="R264" s="2">
        <f>Q264/SUBTOTAL(4,Table1[Portfolio])*R$4</f>
        <v>0.85312951824233618</v>
      </c>
      <c r="S264" s="9">
        <f>SUMIFS('Total data'!G:G,'Total data'!A:A,"Dekabr",'Total data'!B:B,Totalll!E:E)-SUMIFS('Total data'!G:G,'Total data'!A:A,"Sabit",'Total data'!B:B,Totalll!E:E)</f>
        <v>1</v>
      </c>
      <c r="T264" s="2">
        <f>(S264-SUBTOTAL(5,Table1[Customer increase]))/(SUBTOTAL(4,Table1[Customer increase])-SUBTOTAL(5,Table1[Customer increase]))*T$4</f>
        <v>0.14361702127659576</v>
      </c>
      <c r="U264" s="4">
        <f>Table1[[#This Row],[Portfolio]]-SUMIFS('Total data'!H:H,'Total data'!A:A,"Sabit",'Total data'!B:B,Totalll!E:E)</f>
        <v>-85632.600000000093</v>
      </c>
      <c r="V264" s="2">
        <f>(U264-SUBTOTAL(4,Table1[Portfel increase]))/(SUBTOTAL(4,Table1[Portfel increase])-SUBTOTAL(5,Table1[Portfel increase]))*V$4</f>
        <v>0</v>
      </c>
      <c r="W264" s="4">
        <f t="shared" si="18"/>
        <v>-7136.0500000000075</v>
      </c>
      <c r="X264" s="2">
        <f>(W264-SUBTOTAL(5,Table1[Av. Portfolio increase]))/(SUBTOTAL(4,Table1[Av. Portfolio increase])-SUBTOTAL(5,Table1[Av. Portfolio increase]))*X$4</f>
        <v>1.6163315612912524E-2</v>
      </c>
      <c r="Y264" s="6">
        <f>SUMIFS('Total data'!I:I,'Total data'!B:B,Totalll!E:E)/SUMIFS('Total data'!F:F,'Total data'!B:B,Totalll!E:E)</f>
        <v>1.0882542242226482E-2</v>
      </c>
      <c r="Z264" s="2">
        <f>IFERROR(Y264/SUBTOTAL(4,Table1[PAR])*Z$4,0)</f>
        <v>-0.28175873916054267</v>
      </c>
      <c r="AA264" s="6">
        <f>IFERROR(SUMIFS('Data PKİD'!L:L,'Data PKİD'!B:B,Totalll!E:E)/Table1[[#This Row],[Portfolio]],0)</f>
        <v>4.4114581761823726E-3</v>
      </c>
      <c r="AB264" s="2">
        <f>IFERROR(AA264/SUBTOTAL(4,Table1[PKID])*AB$4,0)</f>
        <v>-6.0326299639471011E-2</v>
      </c>
      <c r="AC264" s="25">
        <f t="shared" si="19"/>
        <v>2.6772005663708422</v>
      </c>
    </row>
    <row r="265" spans="4:29" x14ac:dyDescent="0.25">
      <c r="D265" s="12" t="s">
        <v>236</v>
      </c>
      <c r="E265" s="12">
        <v>1674267</v>
      </c>
      <c r="F265" s="12" t="s">
        <v>117</v>
      </c>
      <c r="G265" s="12" t="s">
        <v>466</v>
      </c>
      <c r="H265" s="12" t="s">
        <v>43</v>
      </c>
      <c r="I265" s="1">
        <f>SUMIFS('Total data'!D:D,'Total data'!B:B,Totalll!E:E)</f>
        <v>126</v>
      </c>
      <c r="J265" s="2">
        <f>I265/SUBTOTAL(4,Table1[Number of loans])*J$4</f>
        <v>0</v>
      </c>
      <c r="K265" s="5">
        <f>SUMIFS('Total data'!E:E,'Total data'!B:B,Totalll!E:E)</f>
        <v>1096100</v>
      </c>
      <c r="L265" s="2">
        <f>K265/SUBTOTAL(4,Table1[Amount of loans])*L$4</f>
        <v>0</v>
      </c>
      <c r="M265" s="3">
        <f t="shared" si="16"/>
        <v>10.5</v>
      </c>
      <c r="N265" s="2">
        <f>M265/SUBTOTAL(4,Table1[Av. Number])*N$4</f>
        <v>0.7039106145251397</v>
      </c>
      <c r="O265" s="4">
        <f t="shared" si="17"/>
        <v>91341.666666666672</v>
      </c>
      <c r="P265" s="2">
        <f>O265/SUBTOTAL(4,Table1[Av. Amount])*P$4</f>
        <v>1.0104477153304856</v>
      </c>
      <c r="Q265" s="5">
        <f>SUMIFS('Total data'!F:F,'Total data'!B:B,Totalll!E:E,'Total data'!A:A,"Dekabr")</f>
        <v>1228398.77</v>
      </c>
      <c r="R265" s="2">
        <f>Q265/SUBTOTAL(4,Table1[Portfolio])*R$4</f>
        <v>0.60241536140701146</v>
      </c>
      <c r="S265" s="9">
        <f>SUMIFS('Total data'!G:G,'Total data'!A:A,"Dekabr",'Total data'!B:B,Totalll!E:E)-SUMIFS('Total data'!G:G,'Total data'!A:A,"Sabit",'Total data'!B:B,Totalll!E:E)</f>
        <v>-11</v>
      </c>
      <c r="T265" s="2">
        <f>(S265-SUBTOTAL(5,Table1[Customer increase]))/(SUBTOTAL(4,Table1[Customer increase])-SUBTOTAL(5,Table1[Customer increase]))*T$4</f>
        <v>7.9787234042553196E-2</v>
      </c>
      <c r="U265" s="4">
        <f>Table1[[#This Row],[Portfolio]]-SUMIFS('Total data'!H:H,'Total data'!A:A,"Sabit",'Total data'!B:B,Totalll!E:E)</f>
        <v>92090.599999999627</v>
      </c>
      <c r="V265" s="2">
        <f>(U265-SUBTOTAL(4,Table1[Portfel increase]))/(SUBTOTAL(4,Table1[Portfel increase])-SUBTOTAL(5,Table1[Portfel increase]))*V$4</f>
        <v>0</v>
      </c>
      <c r="W265" s="4">
        <f t="shared" si="18"/>
        <v>7674.2166666666353</v>
      </c>
      <c r="X265" s="2">
        <f>(W265-SUBTOTAL(5,Table1[Av. Portfolio increase]))/(SUBTOTAL(4,Table1[Av. Portfolio increase])-SUBTOTAL(5,Table1[Av. Portfolio increase]))*X$4</f>
        <v>0.31170915154872508</v>
      </c>
      <c r="Y265" s="6">
        <f>SUMIFS('Total data'!I:I,'Total data'!B:B,Totalll!E:E)/SUMIFS('Total data'!F:F,'Total data'!B:B,Totalll!E:E)</f>
        <v>1.2251954923115386E-3</v>
      </c>
      <c r="Z265" s="2">
        <f>IFERROR(Y265/SUBTOTAL(4,Table1[PAR])*Z$4,0)</f>
        <v>-3.1721405665617E-2</v>
      </c>
      <c r="AA265" s="6">
        <f>IFERROR(SUMIFS('Data PKİD'!L:L,'Data PKİD'!B:B,Totalll!E:E)/Table1[[#This Row],[Portfolio]],0)</f>
        <v>0</v>
      </c>
      <c r="AB265" s="2">
        <f>IFERROR(AA265/SUBTOTAL(4,Table1[PKID])*AB$4,0)</f>
        <v>0</v>
      </c>
      <c r="AC265" s="25">
        <f t="shared" si="19"/>
        <v>2.6765486711882982</v>
      </c>
    </row>
    <row r="266" spans="4:29" x14ac:dyDescent="0.25">
      <c r="D266" s="12" t="s">
        <v>252</v>
      </c>
      <c r="E266" s="12">
        <v>1794861</v>
      </c>
      <c r="F266" s="12" t="s">
        <v>106</v>
      </c>
      <c r="G266" s="12" t="s">
        <v>9</v>
      </c>
      <c r="H266" s="12" t="s">
        <v>48</v>
      </c>
      <c r="I266" s="1">
        <f>SUMIFS('Total data'!D:D,'Total data'!B:B,Totalll!E:E)</f>
        <v>68</v>
      </c>
      <c r="J266" s="2">
        <f>I266/SUBTOTAL(4,Table1[Number of loans])*J$4</f>
        <v>0</v>
      </c>
      <c r="K266" s="5">
        <f>SUMIFS('Total data'!E:E,'Total data'!B:B,Totalll!E:E)</f>
        <v>1535700</v>
      </c>
      <c r="L266" s="2">
        <f>K266/SUBTOTAL(4,Table1[Amount of loans])*L$4</f>
        <v>0</v>
      </c>
      <c r="M266" s="3">
        <f t="shared" si="16"/>
        <v>5.666666666666667</v>
      </c>
      <c r="N266" s="2">
        <f>M266/SUBTOTAL(4,Table1[Av. Number])*N$4</f>
        <v>0.37988826815642462</v>
      </c>
      <c r="O266" s="4">
        <f t="shared" si="17"/>
        <v>127975</v>
      </c>
      <c r="P266" s="2">
        <f>O266/SUBTOTAL(4,Table1[Av. Amount])*P$4</f>
        <v>1.4156961558553296</v>
      </c>
      <c r="Q266" s="5">
        <f>SUMIFS('Total data'!F:F,'Total data'!B:B,Totalll!E:E,'Total data'!A:A,"Dekabr")</f>
        <v>1523619.08</v>
      </c>
      <c r="R266" s="2">
        <f>Q266/SUBTOTAL(4,Table1[Portfolio])*R$4</f>
        <v>0.7471934693689235</v>
      </c>
      <c r="S266" s="9">
        <f>SUMIFS('Total data'!G:G,'Total data'!A:A,"Dekabr",'Total data'!B:B,Totalll!E:E)-SUMIFS('Total data'!G:G,'Total data'!A:A,"Sabit",'Total data'!B:B,Totalll!E:E)</f>
        <v>4</v>
      </c>
      <c r="T266" s="2">
        <f>(S266-SUBTOTAL(5,Table1[Customer increase]))/(SUBTOTAL(4,Table1[Customer increase])-SUBTOTAL(5,Table1[Customer increase]))*T$4</f>
        <v>0.15957446808510639</v>
      </c>
      <c r="U266" s="4">
        <f>Table1[[#This Row],[Portfolio]]-SUMIFS('Total data'!H:H,'Total data'!A:A,"Sabit",'Total data'!B:B,Totalll!E:E)</f>
        <v>-93294.130000000121</v>
      </c>
      <c r="V266" s="2">
        <f>(U266-SUBTOTAL(4,Table1[Portfel increase]))/(SUBTOTAL(4,Table1[Portfel increase])-SUBTOTAL(5,Table1[Portfel increase]))*V$4</f>
        <v>0</v>
      </c>
      <c r="W266" s="4">
        <f t="shared" si="18"/>
        <v>-7774.5108333333437</v>
      </c>
      <c r="X266" s="2">
        <f>(W266-SUBTOTAL(5,Table1[Av. Portfolio increase]))/(SUBTOTAL(4,Table1[Av. Portfolio increase])-SUBTOTAL(5,Table1[Av. Portfolio increase]))*X$4</f>
        <v>3.4225294443238391E-3</v>
      </c>
      <c r="Y266" s="6">
        <f>SUMIFS('Total data'!I:I,'Total data'!B:B,Totalll!E:E)/SUMIFS('Total data'!F:F,'Total data'!B:B,Totalll!E:E)</f>
        <v>1.2174427452756298E-3</v>
      </c>
      <c r="Z266" s="2">
        <f>IFERROR(Y266/SUBTOTAL(4,Table1[PAR])*Z$4,0)</f>
        <v>-3.1520680119945112E-2</v>
      </c>
      <c r="AA266" s="6">
        <f>IFERROR(SUMIFS('Data PKİD'!L:L,'Data PKİD'!B:B,Totalll!E:E)/Table1[[#This Row],[Portfolio]],0)</f>
        <v>0</v>
      </c>
      <c r="AB266" s="2">
        <f>IFERROR(AA266/SUBTOTAL(4,Table1[PKID])*AB$4,0)</f>
        <v>0</v>
      </c>
      <c r="AC266" s="25">
        <f t="shared" si="19"/>
        <v>2.674254210790163</v>
      </c>
    </row>
    <row r="267" spans="4:29" x14ac:dyDescent="0.25">
      <c r="D267" s="12" t="s">
        <v>252</v>
      </c>
      <c r="E267" s="12">
        <v>1604508</v>
      </c>
      <c r="F267" s="12" t="s">
        <v>133</v>
      </c>
      <c r="G267" s="12" t="s">
        <v>6</v>
      </c>
      <c r="H267" s="12" t="s">
        <v>43</v>
      </c>
      <c r="I267" s="1">
        <f>SUMIFS('Total data'!D:D,'Total data'!B:B,Totalll!E:E)</f>
        <v>94</v>
      </c>
      <c r="J267" s="2">
        <f>I267/SUBTOTAL(4,Table1[Number of loans])*J$4</f>
        <v>0</v>
      </c>
      <c r="K267" s="5">
        <f>SUMIFS('Total data'!E:E,'Total data'!B:B,Totalll!E:E)</f>
        <v>1155500</v>
      </c>
      <c r="L267" s="2">
        <f>K267/SUBTOTAL(4,Table1[Amount of loans])*L$4</f>
        <v>0</v>
      </c>
      <c r="M267" s="3">
        <f t="shared" si="16"/>
        <v>7.833333333333333</v>
      </c>
      <c r="N267" s="2">
        <f>M267/SUBTOTAL(4,Table1[Av. Number])*N$4</f>
        <v>0.52513966480446927</v>
      </c>
      <c r="O267" s="4">
        <f t="shared" si="17"/>
        <v>96291.666666666672</v>
      </c>
      <c r="P267" s="2">
        <f>O267/SUBTOTAL(4,Table1[Av. Amount])*P$4</f>
        <v>1.065206035092032</v>
      </c>
      <c r="Q267" s="5">
        <f>SUMIFS('Total data'!F:F,'Total data'!B:B,Totalll!E:E,'Total data'!A:A,"Dekabr")</f>
        <v>1069660.9099999999</v>
      </c>
      <c r="R267" s="2">
        <f>Q267/SUBTOTAL(4,Table1[Portfolio])*R$4</f>
        <v>0.52456920294751086</v>
      </c>
      <c r="S267" s="9">
        <f>SUMIFS('Total data'!G:G,'Total data'!A:A,"Dekabr",'Total data'!B:B,Totalll!E:E)-SUMIFS('Total data'!G:G,'Total data'!A:A,"Sabit",'Total data'!B:B,Totalll!E:E)</f>
        <v>21</v>
      </c>
      <c r="T267" s="2">
        <f>(S267-SUBTOTAL(5,Table1[Customer increase]))/(SUBTOTAL(4,Table1[Customer increase])-SUBTOTAL(5,Table1[Customer increase]))*T$4</f>
        <v>0.25</v>
      </c>
      <c r="U267" s="4">
        <f>Table1[[#This Row],[Portfolio]]-SUMIFS('Total data'!H:H,'Total data'!A:A,"Sabit",'Total data'!B:B,Totalll!E:E)</f>
        <v>281939.84999999998</v>
      </c>
      <c r="V267" s="2">
        <f>(U267-SUBTOTAL(4,Table1[Portfel increase]))/(SUBTOTAL(4,Table1[Portfel increase])-SUBTOTAL(5,Table1[Portfel increase]))*V$4</f>
        <v>0</v>
      </c>
      <c r="W267" s="4">
        <f t="shared" si="18"/>
        <v>23494.987499999999</v>
      </c>
      <c r="X267" s="2">
        <f>(W267-SUBTOTAL(5,Table1[Av. Portfolio increase]))/(SUBTOTAL(4,Table1[Av. Portfolio increase])-SUBTOTAL(5,Table1[Av. Portfolio increase]))*X$4</f>
        <v>0.62742007332504512</v>
      </c>
      <c r="Y267" s="6">
        <f>SUMIFS('Total data'!I:I,'Total data'!B:B,Totalll!E:E)/SUMIFS('Total data'!F:F,'Total data'!B:B,Totalll!E:E)</f>
        <v>9.6861841123534846E-3</v>
      </c>
      <c r="Z267" s="2">
        <f>IFERROR(Y267/SUBTOTAL(4,Table1[PAR])*Z$4,0)</f>
        <v>-0.25078395856658142</v>
      </c>
      <c r="AA267" s="6">
        <f>IFERROR(SUMIFS('Data PKİD'!L:L,'Data PKİD'!B:B,Totalll!E:E)/Table1[[#This Row],[Portfolio]],0)</f>
        <v>5.7733436290571755E-3</v>
      </c>
      <c r="AB267" s="2">
        <f>IFERROR(AA267/SUBTOTAL(4,Table1[PKID])*AB$4,0)</f>
        <v>-7.8949962524530987E-2</v>
      </c>
      <c r="AC267" s="25">
        <f t="shared" si="19"/>
        <v>2.6626010550779449</v>
      </c>
    </row>
    <row r="268" spans="4:29" x14ac:dyDescent="0.25">
      <c r="D268" s="12" t="s">
        <v>236</v>
      </c>
      <c r="E268" s="12">
        <v>1777821</v>
      </c>
      <c r="F268" s="12" t="s">
        <v>412</v>
      </c>
      <c r="G268" s="12" t="s">
        <v>352</v>
      </c>
      <c r="H268" s="12" t="s">
        <v>45</v>
      </c>
      <c r="I268" s="1">
        <f>SUMIFS('Total data'!D:D,'Total data'!B:B,Totalll!E:E)</f>
        <v>100</v>
      </c>
      <c r="J268" s="2">
        <f>I268/SUBTOTAL(4,Table1[Number of loans])*J$4</f>
        <v>0</v>
      </c>
      <c r="K268" s="5">
        <f>SUMIFS('Total data'!E:E,'Total data'!B:B,Totalll!E:E)</f>
        <v>544400</v>
      </c>
      <c r="L268" s="2">
        <f>K268/SUBTOTAL(4,Table1[Amount of loans])*L$4</f>
        <v>0</v>
      </c>
      <c r="M268" s="3">
        <f t="shared" si="16"/>
        <v>8.3333333333333339</v>
      </c>
      <c r="N268" s="2">
        <f>M268/SUBTOTAL(4,Table1[Av. Number])*N$4</f>
        <v>0.55865921787709505</v>
      </c>
      <c r="O268" s="4">
        <f t="shared" si="17"/>
        <v>45366.666666666664</v>
      </c>
      <c r="P268" s="2">
        <f>O268/SUBTOTAL(4,Table1[Av. Amount])*P$4</f>
        <v>0.50185907875733637</v>
      </c>
      <c r="Q268" s="5">
        <f>SUMIFS('Total data'!F:F,'Total data'!B:B,Totalll!E:E,'Total data'!A:A,"Dekabr")</f>
        <v>402149.6</v>
      </c>
      <c r="R268" s="2">
        <f>Q268/SUBTOTAL(4,Table1[Portfolio])*R$4</f>
        <v>0.19721698078848215</v>
      </c>
      <c r="S268" s="9">
        <f>SUMIFS('Total data'!G:G,'Total data'!A:A,"Dekabr",'Total data'!B:B,Totalll!E:E)-SUMIFS('Total data'!G:G,'Total data'!A:A,"Sabit",'Total data'!B:B,Totalll!E:E)</f>
        <v>81</v>
      </c>
      <c r="T268" s="2">
        <f>(S268-SUBTOTAL(5,Table1[Customer increase]))/(SUBTOTAL(4,Table1[Customer increase])-SUBTOTAL(5,Table1[Customer increase]))*T$4</f>
        <v>0.56914893617021278</v>
      </c>
      <c r="U268" s="4">
        <f>Table1[[#This Row],[Portfolio]]-SUMIFS('Total data'!H:H,'Total data'!A:A,"Sabit",'Total data'!B:B,Totalll!E:E)</f>
        <v>402149.6</v>
      </c>
      <c r="V268" s="2">
        <f>(U268-SUBTOTAL(4,Table1[Portfel increase]))/(SUBTOTAL(4,Table1[Portfel increase])-SUBTOTAL(5,Table1[Portfel increase]))*V$4</f>
        <v>0</v>
      </c>
      <c r="W268" s="4">
        <f t="shared" si="18"/>
        <v>33512.466666666667</v>
      </c>
      <c r="X268" s="2">
        <f>(W268-SUBTOTAL(5,Table1[Av. Portfolio increase]))/(SUBTOTAL(4,Table1[Av. Portfolio increase])-SUBTOTAL(5,Table1[Av. Portfolio increase]))*X$4</f>
        <v>0.82732358086590141</v>
      </c>
      <c r="Y268" s="6">
        <f>SUMIFS('Total data'!I:I,'Total data'!B:B,Totalll!E:E)/SUMIFS('Total data'!F:F,'Total data'!B:B,Totalll!E:E)</f>
        <v>0</v>
      </c>
      <c r="Z268" s="2">
        <f>IFERROR(Y268/SUBTOTAL(4,Table1[PAR])*Z$4,0)</f>
        <v>0</v>
      </c>
      <c r="AA268" s="6">
        <f>IFERROR(SUMIFS('Data PKİD'!L:L,'Data PKİD'!B:B,Totalll!E:E)/Table1[[#This Row],[Portfolio]],0)</f>
        <v>0</v>
      </c>
      <c r="AB268" s="2">
        <f>IFERROR(AA268/SUBTOTAL(4,Table1[PKID])*AB$4,0)</f>
        <v>0</v>
      </c>
      <c r="AC268" s="25">
        <f t="shared" si="19"/>
        <v>2.6542077944590274</v>
      </c>
    </row>
    <row r="269" spans="4:29" x14ac:dyDescent="0.25">
      <c r="D269" s="12" t="s">
        <v>252</v>
      </c>
      <c r="E269" s="12">
        <v>1094077</v>
      </c>
      <c r="F269" s="12" t="s">
        <v>192</v>
      </c>
      <c r="G269" s="12" t="s">
        <v>19</v>
      </c>
      <c r="H269" s="12" t="s">
        <v>43</v>
      </c>
      <c r="I269" s="1">
        <f>SUMIFS('Total data'!D:D,'Total data'!B:B,Totalll!E:E)</f>
        <v>68</v>
      </c>
      <c r="J269" s="2">
        <f>I269/SUBTOTAL(4,Table1[Number of loans])*J$4</f>
        <v>0</v>
      </c>
      <c r="K269" s="5">
        <f>SUMIFS('Total data'!E:E,'Total data'!B:B,Totalll!E:E)</f>
        <v>1354200</v>
      </c>
      <c r="L269" s="2">
        <f>K269/SUBTOTAL(4,Table1[Amount of loans])*L$4</f>
        <v>0</v>
      </c>
      <c r="M269" s="3">
        <f t="shared" si="16"/>
        <v>5.666666666666667</v>
      </c>
      <c r="N269" s="2">
        <f>M269/SUBTOTAL(4,Table1[Av. Number])*N$4</f>
        <v>0.37988826815642462</v>
      </c>
      <c r="O269" s="4">
        <f t="shared" si="17"/>
        <v>112850</v>
      </c>
      <c r="P269" s="2">
        <f>O269/SUBTOTAL(4,Table1[Av. Amount])*P$4</f>
        <v>1.2483790676950495</v>
      </c>
      <c r="Q269" s="5">
        <f>SUMIFS('Total data'!F:F,'Total data'!B:B,Totalll!E:E,'Total data'!A:A,"Dekabr")</f>
        <v>1327776.51</v>
      </c>
      <c r="R269" s="2">
        <f>Q269/SUBTOTAL(4,Table1[Portfolio])*R$4</f>
        <v>0.65115090121702934</v>
      </c>
      <c r="S269" s="9">
        <f>SUMIFS('Total data'!G:G,'Total data'!A:A,"Dekabr",'Total data'!B:B,Totalll!E:E)-SUMIFS('Total data'!G:G,'Total data'!A:A,"Sabit",'Total data'!B:B,Totalll!E:E)</f>
        <v>-3</v>
      </c>
      <c r="T269" s="2">
        <f>(S269-SUBTOTAL(5,Table1[Customer increase]))/(SUBTOTAL(4,Table1[Customer increase])-SUBTOTAL(5,Table1[Customer increase]))*T$4</f>
        <v>0.12234042553191489</v>
      </c>
      <c r="U269" s="4">
        <f>Table1[[#This Row],[Portfolio]]-SUMIFS('Total data'!H:H,'Total data'!A:A,"Sabit",'Total data'!B:B,Totalll!E:E)</f>
        <v>154240.16000000015</v>
      </c>
      <c r="V269" s="2">
        <f>(U269-SUBTOTAL(4,Table1[Portfel increase]))/(SUBTOTAL(4,Table1[Portfel increase])-SUBTOTAL(5,Table1[Portfel increase]))*V$4</f>
        <v>0</v>
      </c>
      <c r="W269" s="4">
        <f t="shared" si="18"/>
        <v>12853.346666666679</v>
      </c>
      <c r="X269" s="2">
        <f>(W269-SUBTOTAL(5,Table1[Av. Portfolio increase]))/(SUBTOTAL(4,Table1[Av. Portfolio increase])-SUBTOTAL(5,Table1[Av. Portfolio increase]))*X$4</f>
        <v>0.41506112621068891</v>
      </c>
      <c r="Y269" s="6">
        <f>SUMIFS('Total data'!I:I,'Total data'!B:B,Totalll!E:E)/SUMIFS('Total data'!F:F,'Total data'!B:B,Totalll!E:E)</f>
        <v>7.0638888272592506E-3</v>
      </c>
      <c r="Z269" s="2">
        <f>IFERROR(Y269/SUBTOTAL(4,Table1[PAR])*Z$4,0)</f>
        <v>-0.18289039134771221</v>
      </c>
      <c r="AA269" s="6">
        <f>IFERROR(SUMIFS('Data PKİD'!L:L,'Data PKİD'!B:B,Totalll!E:E)/Table1[[#This Row],[Portfolio]],0)</f>
        <v>0</v>
      </c>
      <c r="AB269" s="2">
        <f>IFERROR(AA269/SUBTOTAL(4,Table1[PKID])*AB$4,0)</f>
        <v>0</v>
      </c>
      <c r="AC269" s="25">
        <f t="shared" si="19"/>
        <v>2.6339293974633948</v>
      </c>
    </row>
    <row r="270" spans="4:29" x14ac:dyDescent="0.25">
      <c r="D270" s="12" t="s">
        <v>236</v>
      </c>
      <c r="E270" s="12">
        <v>1400727</v>
      </c>
      <c r="F270" s="12" t="s">
        <v>337</v>
      </c>
      <c r="G270" s="12" t="s">
        <v>176</v>
      </c>
      <c r="H270" s="12" t="s">
        <v>45</v>
      </c>
      <c r="I270" s="1">
        <f>SUMIFS('Total data'!D:D,'Total data'!B:B,Totalll!E:E)</f>
        <v>92</v>
      </c>
      <c r="J270" s="2">
        <f>I270/SUBTOTAL(4,Table1[Number of loans])*J$4</f>
        <v>0</v>
      </c>
      <c r="K270" s="5">
        <f>SUMIFS('Total data'!E:E,'Total data'!B:B,Totalll!E:E)</f>
        <v>576950</v>
      </c>
      <c r="L270" s="2">
        <f>K270/SUBTOTAL(4,Table1[Amount of loans])*L$4</f>
        <v>0</v>
      </c>
      <c r="M270" s="3">
        <f t="shared" si="16"/>
        <v>7.666666666666667</v>
      </c>
      <c r="N270" s="2">
        <f>M270/SUBTOTAL(4,Table1[Av. Number])*N$4</f>
        <v>0.51396648044692739</v>
      </c>
      <c r="O270" s="4">
        <f t="shared" si="17"/>
        <v>48079.166666666664</v>
      </c>
      <c r="P270" s="2">
        <f>O270/SUBTOTAL(4,Table1[Av. Amount])*P$4</f>
        <v>0.53186553175798168</v>
      </c>
      <c r="Q270" s="5">
        <f>SUMIFS('Total data'!F:F,'Total data'!B:B,Totalll!E:E,'Total data'!A:A,"Dekabr")</f>
        <v>481316.16</v>
      </c>
      <c r="R270" s="2">
        <f>Q270/SUBTOTAL(4,Table1[Portfolio])*R$4</f>
        <v>0.23604081635268565</v>
      </c>
      <c r="S270" s="9">
        <f>SUMIFS('Total data'!G:G,'Total data'!A:A,"Dekabr",'Total data'!B:B,Totalll!E:E)-SUMIFS('Total data'!G:G,'Total data'!A:A,"Sabit",'Total data'!B:B,Totalll!E:E)</f>
        <v>71</v>
      </c>
      <c r="T270" s="2">
        <f>(S270-SUBTOTAL(5,Table1[Customer increase]))/(SUBTOTAL(4,Table1[Customer increase])-SUBTOTAL(5,Table1[Customer increase]))*T$4</f>
        <v>0.51595744680851063</v>
      </c>
      <c r="U270" s="4">
        <f>Table1[[#This Row],[Portfolio]]-SUMIFS('Total data'!H:H,'Total data'!A:A,"Sabit",'Total data'!B:B,Totalll!E:E)</f>
        <v>394944.24999999994</v>
      </c>
      <c r="V270" s="2">
        <f>(U270-SUBTOTAL(4,Table1[Portfel increase]))/(SUBTOTAL(4,Table1[Portfel increase])-SUBTOTAL(5,Table1[Portfel increase]))*V$4</f>
        <v>0</v>
      </c>
      <c r="W270" s="4">
        <f t="shared" si="18"/>
        <v>32912.020833333328</v>
      </c>
      <c r="X270" s="2">
        <f>(W270-SUBTOTAL(5,Table1[Av. Portfolio increase]))/(SUBTOTAL(4,Table1[Av. Portfolio increase])-SUBTOTAL(5,Table1[Av. Portfolio increase]))*X$4</f>
        <v>0.81534140189905768</v>
      </c>
      <c r="Y270" s="6">
        <f>SUMIFS('Total data'!I:I,'Total data'!B:B,Totalll!E:E)/SUMIFS('Total data'!F:F,'Total data'!B:B,Totalll!E:E)</f>
        <v>0</v>
      </c>
      <c r="Z270" s="2">
        <f>IFERROR(Y270/SUBTOTAL(4,Table1[PAR])*Z$4,0)</f>
        <v>0</v>
      </c>
      <c r="AA270" s="6">
        <f>IFERROR(SUMIFS('Data PKİD'!L:L,'Data PKİD'!B:B,Totalll!E:E)/Table1[[#This Row],[Portfolio]],0)</f>
        <v>0</v>
      </c>
      <c r="AB270" s="2">
        <f>IFERROR(AA270/SUBTOTAL(4,Table1[PKID])*AB$4,0)</f>
        <v>0</v>
      </c>
      <c r="AC270" s="25">
        <f t="shared" si="19"/>
        <v>2.6131716772651625</v>
      </c>
    </row>
    <row r="271" spans="4:29" x14ac:dyDescent="0.25">
      <c r="D271" s="12" t="s">
        <v>506</v>
      </c>
      <c r="E271" s="12">
        <v>1958702</v>
      </c>
      <c r="F271" s="12" t="s">
        <v>436</v>
      </c>
      <c r="G271" s="12" t="s">
        <v>435</v>
      </c>
      <c r="H271" s="12" t="s">
        <v>45</v>
      </c>
      <c r="I271" s="1">
        <f>SUMIFS('Total data'!D:D,'Total data'!B:B,Totalll!E:E)</f>
        <v>76</v>
      </c>
      <c r="J271" s="2">
        <f>I271/SUBTOTAL(4,Table1[Number of loans])*J$4</f>
        <v>0</v>
      </c>
      <c r="K271" s="5">
        <f>SUMIFS('Total data'!E:E,'Total data'!B:B,Totalll!E:E)</f>
        <v>575770</v>
      </c>
      <c r="L271" s="2">
        <f>K271/SUBTOTAL(4,Table1[Amount of loans])*L$4</f>
        <v>0</v>
      </c>
      <c r="M271" s="3">
        <f t="shared" si="16"/>
        <v>6.333333333333333</v>
      </c>
      <c r="N271" s="2">
        <f>M271/SUBTOTAL(4,Table1[Av. Number])*N$4</f>
        <v>0.42458100558659218</v>
      </c>
      <c r="O271" s="4">
        <f t="shared" si="17"/>
        <v>47980.833333333336</v>
      </c>
      <c r="P271" s="2">
        <f>O271/SUBTOTAL(4,Table1[Av. Amount])*P$4</f>
        <v>0.53077774022063118</v>
      </c>
      <c r="Q271" s="5">
        <f>SUMIFS('Total data'!F:F,'Total data'!B:B,Totalll!E:E,'Total data'!A:A,"Dekabr")</f>
        <v>492653.47</v>
      </c>
      <c r="R271" s="2">
        <f>Q271/SUBTOTAL(4,Table1[Portfolio])*R$4</f>
        <v>0.24160071259145616</v>
      </c>
      <c r="S271" s="9">
        <f>SUMIFS('Total data'!G:G,'Total data'!A:A,"Dekabr",'Total data'!B:B,Totalll!E:E)-SUMIFS('Total data'!G:G,'Total data'!A:A,"Sabit",'Total data'!B:B,Totalll!E:E)</f>
        <v>70</v>
      </c>
      <c r="T271" s="2">
        <f>(S271-SUBTOTAL(5,Table1[Customer increase]))/(SUBTOTAL(4,Table1[Customer increase])-SUBTOTAL(5,Table1[Customer increase]))*T$4</f>
        <v>0.51063829787234039</v>
      </c>
      <c r="U271" s="4">
        <f>Table1[[#This Row],[Portfolio]]-SUMIFS('Total data'!H:H,'Total data'!A:A,"Sabit",'Total data'!B:B,Totalll!E:E)</f>
        <v>492653.47</v>
      </c>
      <c r="V271" s="2">
        <f>(U271-SUBTOTAL(4,Table1[Portfel increase]))/(SUBTOTAL(4,Table1[Portfel increase])-SUBTOTAL(5,Table1[Portfel increase]))*V$4</f>
        <v>0</v>
      </c>
      <c r="W271" s="4">
        <f t="shared" si="18"/>
        <v>41054.455833333333</v>
      </c>
      <c r="X271" s="2">
        <f>(W271-SUBTOTAL(5,Table1[Av. Portfolio increase]))/(SUBTOTAL(4,Table1[Av. Portfolio increase])-SUBTOTAL(5,Table1[Av. Portfolio increase]))*X$4</f>
        <v>0.97782752134511941</v>
      </c>
      <c r="Y271" s="6">
        <f>SUMIFS('Total data'!I:I,'Total data'!B:B,Totalll!E:E)/SUMIFS('Total data'!F:F,'Total data'!B:B,Totalll!E:E)</f>
        <v>4.6671776230693476E-3</v>
      </c>
      <c r="Z271" s="2">
        <f>IFERROR(Y271/SUBTOTAL(4,Table1[PAR])*Z$4,0)</f>
        <v>-0.12083739747977083</v>
      </c>
      <c r="AA271" s="6">
        <f>IFERROR(SUMIFS('Data PKİD'!L:L,'Data PKİD'!B:B,Totalll!E:E)/Table1[[#This Row],[Portfolio]],0)</f>
        <v>0</v>
      </c>
      <c r="AB271" s="2">
        <f>IFERROR(AA271/SUBTOTAL(4,Table1[PKID])*AB$4,0)</f>
        <v>0</v>
      </c>
      <c r="AC271" s="25">
        <f t="shared" si="19"/>
        <v>2.5645878801363686</v>
      </c>
    </row>
    <row r="272" spans="4:29" x14ac:dyDescent="0.25">
      <c r="D272" s="12" t="s">
        <v>236</v>
      </c>
      <c r="E272" s="12">
        <v>1776819</v>
      </c>
      <c r="F272" s="12" t="s">
        <v>415</v>
      </c>
      <c r="G272" s="12" t="s">
        <v>352</v>
      </c>
      <c r="H272" s="12" t="s">
        <v>45</v>
      </c>
      <c r="I272" s="1">
        <f>SUMIFS('Total data'!D:D,'Total data'!B:B,Totalll!E:E)</f>
        <v>92</v>
      </c>
      <c r="J272" s="2">
        <f>I272/SUBTOTAL(4,Table1[Number of loans])*J$4</f>
        <v>0</v>
      </c>
      <c r="K272" s="5">
        <f>SUMIFS('Total data'!E:E,'Total data'!B:B,Totalll!E:E)</f>
        <v>501300</v>
      </c>
      <c r="L272" s="2">
        <f>K272/SUBTOTAL(4,Table1[Amount of loans])*L$4</f>
        <v>0</v>
      </c>
      <c r="M272" s="3">
        <f t="shared" si="16"/>
        <v>7.666666666666667</v>
      </c>
      <c r="N272" s="2">
        <f>M272/SUBTOTAL(4,Table1[Av. Number])*N$4</f>
        <v>0.51396648044692739</v>
      </c>
      <c r="O272" s="4">
        <f t="shared" si="17"/>
        <v>41775</v>
      </c>
      <c r="P272" s="2">
        <f>O272/SUBTOTAL(4,Table1[Av. Amount])*P$4</f>
        <v>0.4621270319269889</v>
      </c>
      <c r="Q272" s="5">
        <f>SUMIFS('Total data'!F:F,'Total data'!B:B,Totalll!E:E,'Total data'!A:A,"Dekabr")</f>
        <v>396169.9</v>
      </c>
      <c r="R272" s="2">
        <f>Q272/SUBTOTAL(4,Table1[Portfolio])*R$4</f>
        <v>0.19428449402231132</v>
      </c>
      <c r="S272" s="9">
        <f>SUMIFS('Total data'!G:G,'Total data'!A:A,"Dekabr",'Total data'!B:B,Totalll!E:E)-SUMIFS('Total data'!G:G,'Total data'!A:A,"Sabit",'Total data'!B:B,Totalll!E:E)</f>
        <v>82</v>
      </c>
      <c r="T272" s="2">
        <f>(S272-SUBTOTAL(5,Table1[Customer increase]))/(SUBTOTAL(4,Table1[Customer increase])-SUBTOTAL(5,Table1[Customer increase]))*T$4</f>
        <v>0.57446808510638303</v>
      </c>
      <c r="U272" s="4">
        <f>Table1[[#This Row],[Portfolio]]-SUMIFS('Total data'!H:H,'Total data'!A:A,"Sabit",'Total data'!B:B,Totalll!E:E)</f>
        <v>396169.9</v>
      </c>
      <c r="V272" s="2">
        <f>(U272-SUBTOTAL(4,Table1[Portfel increase]))/(SUBTOTAL(4,Table1[Portfel increase])-SUBTOTAL(5,Table1[Portfel increase]))*V$4</f>
        <v>0</v>
      </c>
      <c r="W272" s="4">
        <f t="shared" si="18"/>
        <v>33014.158333333333</v>
      </c>
      <c r="X272" s="2">
        <f>(W272-SUBTOTAL(5,Table1[Av. Portfolio increase]))/(SUBTOTAL(4,Table1[Av. Portfolio increase])-SUBTOTAL(5,Table1[Av. Portfolio increase]))*X$4</f>
        <v>0.81737960374223162</v>
      </c>
      <c r="Y272" s="6">
        <f>SUMIFS('Total data'!I:I,'Total data'!B:B,Totalll!E:E)/SUMIFS('Total data'!F:F,'Total data'!B:B,Totalll!E:E)</f>
        <v>0</v>
      </c>
      <c r="Z272" s="2">
        <f>IFERROR(Y272/SUBTOTAL(4,Table1[PAR])*Z$4,0)</f>
        <v>0</v>
      </c>
      <c r="AA272" s="6">
        <f>IFERROR(SUMIFS('Data PKİD'!L:L,'Data PKİD'!B:B,Totalll!E:E)/Table1[[#This Row],[Portfolio]],0)</f>
        <v>0</v>
      </c>
      <c r="AB272" s="2">
        <f>IFERROR(AA272/SUBTOTAL(4,Table1[PKID])*AB$4,0)</f>
        <v>0</v>
      </c>
      <c r="AC272" s="25">
        <f t="shared" si="19"/>
        <v>2.5622256952448423</v>
      </c>
    </row>
    <row r="273" spans="4:29" x14ac:dyDescent="0.25">
      <c r="D273" s="12" t="s">
        <v>236</v>
      </c>
      <c r="E273" s="12">
        <v>1708108</v>
      </c>
      <c r="F273" s="12" t="s">
        <v>401</v>
      </c>
      <c r="G273" s="12" t="s">
        <v>350</v>
      </c>
      <c r="H273" s="12" t="s">
        <v>45</v>
      </c>
      <c r="I273" s="1">
        <f>SUMIFS('Total data'!D:D,'Total data'!B:B,Totalll!E:E)</f>
        <v>70</v>
      </c>
      <c r="J273" s="2">
        <f>I273/SUBTOTAL(4,Table1[Number of loans])*J$4</f>
        <v>0</v>
      </c>
      <c r="K273" s="5">
        <f>SUMIFS('Total data'!E:E,'Total data'!B:B,Totalll!E:E)</f>
        <v>616050</v>
      </c>
      <c r="L273" s="2">
        <f>K273/SUBTOTAL(4,Table1[Amount of loans])*L$4</f>
        <v>0</v>
      </c>
      <c r="M273" s="3">
        <f t="shared" si="16"/>
        <v>5.833333333333333</v>
      </c>
      <c r="N273" s="2">
        <f>M273/SUBTOTAL(4,Table1[Av. Number])*N$4</f>
        <v>0.39106145251396646</v>
      </c>
      <c r="O273" s="4">
        <f t="shared" si="17"/>
        <v>51337.5</v>
      </c>
      <c r="P273" s="2">
        <f>O273/SUBTOTAL(4,Table1[Av. Amount])*P$4</f>
        <v>0.56791014964815778</v>
      </c>
      <c r="Q273" s="5">
        <f>SUMIFS('Total data'!F:F,'Total data'!B:B,Totalll!E:E,'Total data'!A:A,"Dekabr")</f>
        <v>457727.8</v>
      </c>
      <c r="R273" s="2">
        <f>Q273/SUBTOTAL(4,Table1[Portfolio])*R$4</f>
        <v>0.22447291937864464</v>
      </c>
      <c r="S273" s="9">
        <f>SUMIFS('Total data'!G:G,'Total data'!A:A,"Dekabr",'Total data'!B:B,Totalll!E:E)-SUMIFS('Total data'!G:G,'Total data'!A:A,"Sabit",'Total data'!B:B,Totalll!E:E)</f>
        <v>60</v>
      </c>
      <c r="T273" s="2">
        <f>(S273-SUBTOTAL(5,Table1[Customer increase]))/(SUBTOTAL(4,Table1[Customer increase])-SUBTOTAL(5,Table1[Customer increase]))*T$4</f>
        <v>0.45744680851063829</v>
      </c>
      <c r="U273" s="4">
        <f>Table1[[#This Row],[Portfolio]]-SUMIFS('Total data'!H:H,'Total data'!A:A,"Sabit",'Total data'!B:B,Totalll!E:E)</f>
        <v>457727.8</v>
      </c>
      <c r="V273" s="2">
        <f>(U273-SUBTOTAL(4,Table1[Portfel increase]))/(SUBTOTAL(4,Table1[Portfel increase])-SUBTOTAL(5,Table1[Portfel increase]))*V$4</f>
        <v>0</v>
      </c>
      <c r="W273" s="4">
        <f t="shared" si="18"/>
        <v>38143.98333333333</v>
      </c>
      <c r="X273" s="2">
        <f>(W273-SUBTOTAL(5,Table1[Av. Portfolio increase]))/(SUBTOTAL(4,Table1[Av. Portfolio increase])-SUBTOTAL(5,Table1[Av. Portfolio increase]))*X$4</f>
        <v>0.91974767394326995</v>
      </c>
      <c r="Y273" s="6">
        <f>SUMIFS('Total data'!I:I,'Total data'!B:B,Totalll!E:E)/SUMIFS('Total data'!F:F,'Total data'!B:B,Totalll!E:E)</f>
        <v>0</v>
      </c>
      <c r="Z273" s="2">
        <f>IFERROR(Y273/SUBTOTAL(4,Table1[PAR])*Z$4,0)</f>
        <v>0</v>
      </c>
      <c r="AA273" s="6">
        <f>IFERROR(SUMIFS('Data PKİD'!L:L,'Data PKİD'!B:B,Totalll!E:E)/Table1[[#This Row],[Portfolio]],0)</f>
        <v>0</v>
      </c>
      <c r="AB273" s="2">
        <f>IFERROR(AA273/SUBTOTAL(4,Table1[PKID])*AB$4,0)</f>
        <v>0</v>
      </c>
      <c r="AC273" s="25">
        <f t="shared" si="19"/>
        <v>2.5606390039946771</v>
      </c>
    </row>
    <row r="274" spans="4:29" x14ac:dyDescent="0.25">
      <c r="D274" s="12" t="s">
        <v>252</v>
      </c>
      <c r="E274" s="12">
        <v>1361021</v>
      </c>
      <c r="F274" s="12" t="s">
        <v>314</v>
      </c>
      <c r="G274" s="12" t="s">
        <v>16</v>
      </c>
      <c r="H274" s="12" t="s">
        <v>44</v>
      </c>
      <c r="I274" s="1">
        <f>SUMIFS('Total data'!D:D,'Total data'!B:B,Totalll!E:E)</f>
        <v>46</v>
      </c>
      <c r="J274" s="2">
        <f>I274/SUBTOTAL(4,Table1[Number of loans])*J$4</f>
        <v>0</v>
      </c>
      <c r="K274" s="5">
        <f>SUMIFS('Total data'!E:E,'Total data'!B:B,Totalll!E:E)</f>
        <v>1067500</v>
      </c>
      <c r="L274" s="2">
        <f>K274/SUBTOTAL(4,Table1[Amount of loans])*L$4</f>
        <v>0</v>
      </c>
      <c r="M274" s="3">
        <f t="shared" si="16"/>
        <v>3.8333333333333335</v>
      </c>
      <c r="N274" s="2">
        <f>M274/SUBTOTAL(4,Table1[Av. Number])*N$4</f>
        <v>0.25698324022346369</v>
      </c>
      <c r="O274" s="4">
        <f t="shared" si="17"/>
        <v>88958.333333333328</v>
      </c>
      <c r="P274" s="2">
        <f>O274/SUBTOTAL(4,Table1[Av. Amount])*P$4</f>
        <v>0.98408259840825973</v>
      </c>
      <c r="Q274" s="5">
        <f>SUMIFS('Total data'!F:F,'Total data'!B:B,Totalll!E:E,'Total data'!A:A,"Dekabr")</f>
        <v>1000850.3</v>
      </c>
      <c r="R274" s="2">
        <f>Q274/SUBTOTAL(4,Table1[Portfolio])*R$4</f>
        <v>0.49082399780391828</v>
      </c>
      <c r="S274" s="9">
        <f>SUMIFS('Total data'!G:G,'Total data'!A:A,"Dekabr",'Total data'!B:B,Totalll!E:E)-SUMIFS('Total data'!G:G,'Total data'!A:A,"Sabit",'Total data'!B:B,Totalll!E:E)</f>
        <v>18</v>
      </c>
      <c r="T274" s="2">
        <f>(S274-SUBTOTAL(5,Table1[Customer increase]))/(SUBTOTAL(4,Table1[Customer increase])-SUBTOTAL(5,Table1[Customer increase]))*T$4</f>
        <v>0.23404255319148937</v>
      </c>
      <c r="U274" s="4">
        <f>Table1[[#This Row],[Portfolio]]-SUMIFS('Total data'!H:H,'Total data'!A:A,"Sabit",'Total data'!B:B,Totalll!E:E)</f>
        <v>260789.58000000019</v>
      </c>
      <c r="V274" s="2">
        <f>(U274-SUBTOTAL(4,Table1[Portfel increase]))/(SUBTOTAL(4,Table1[Portfel increase])-SUBTOTAL(5,Table1[Portfel increase]))*V$4</f>
        <v>0</v>
      </c>
      <c r="W274" s="4">
        <f t="shared" si="18"/>
        <v>21732.465000000015</v>
      </c>
      <c r="X274" s="2">
        <f>(W274-SUBTOTAL(5,Table1[Av. Portfolio increase]))/(SUBTOTAL(4,Table1[Av. Portfolio increase])-SUBTOTAL(5,Table1[Av. Portfolio increase]))*X$4</f>
        <v>0.59224810800246419</v>
      </c>
      <c r="Y274" s="6">
        <f>SUMIFS('Total data'!I:I,'Total data'!B:B,Totalll!E:E)/SUMIFS('Total data'!F:F,'Total data'!B:B,Totalll!E:E)</f>
        <v>0</v>
      </c>
      <c r="Z274" s="2">
        <f>IFERROR(Y274/SUBTOTAL(4,Table1[PAR])*Z$4,0)</f>
        <v>0</v>
      </c>
      <c r="AA274" s="6">
        <f>IFERROR(SUMIFS('Data PKİD'!L:L,'Data PKİD'!B:B,Totalll!E:E)/Table1[[#This Row],[Portfolio]],0)</f>
        <v>0</v>
      </c>
      <c r="AB274" s="2">
        <f>IFERROR(AA274/SUBTOTAL(4,Table1[PKID])*AB$4,0)</f>
        <v>0</v>
      </c>
      <c r="AC274" s="25">
        <f t="shared" si="19"/>
        <v>2.5581804976295954</v>
      </c>
    </row>
    <row r="275" spans="4:29" x14ac:dyDescent="0.25">
      <c r="D275" s="12" t="s">
        <v>252</v>
      </c>
      <c r="E275" s="12">
        <v>1309478</v>
      </c>
      <c r="F275" s="12" t="s">
        <v>188</v>
      </c>
      <c r="G275" s="12" t="s">
        <v>17</v>
      </c>
      <c r="H275" s="12" t="s">
        <v>44</v>
      </c>
      <c r="I275" s="1">
        <f>SUMIFS('Total data'!D:D,'Total data'!B:B,Totalll!E:E)</f>
        <v>45</v>
      </c>
      <c r="J275" s="2">
        <f>I275/SUBTOTAL(4,Table1[Number of loans])*J$4</f>
        <v>0</v>
      </c>
      <c r="K275" s="5">
        <f>SUMIFS('Total data'!E:E,'Total data'!B:B,Totalll!E:E)</f>
        <v>1057800</v>
      </c>
      <c r="L275" s="2">
        <f>K275/SUBTOTAL(4,Table1[Amount of loans])*L$4</f>
        <v>0</v>
      </c>
      <c r="M275" s="3">
        <f t="shared" si="16"/>
        <v>3.75</v>
      </c>
      <c r="N275" s="2">
        <f>M275/SUBTOTAL(4,Table1[Av. Number])*N$4</f>
        <v>0.25139664804469275</v>
      </c>
      <c r="O275" s="4">
        <f t="shared" si="17"/>
        <v>88150</v>
      </c>
      <c r="P275" s="2">
        <f>O275/SUBTOTAL(4,Table1[Av. Amount])*P$4</f>
        <v>0.97514058322834396</v>
      </c>
      <c r="Q275" s="5">
        <f>SUMIFS('Total data'!F:F,'Total data'!B:B,Totalll!E:E,'Total data'!A:A,"Dekabr")</f>
        <v>1216443.82</v>
      </c>
      <c r="R275" s="2">
        <f>Q275/SUBTOTAL(4,Table1[Portfolio])*R$4</f>
        <v>0.59655257018584096</v>
      </c>
      <c r="S275" s="9">
        <f>SUMIFS('Total data'!G:G,'Total data'!A:A,"Dekabr",'Total data'!B:B,Totalll!E:E)-SUMIFS('Total data'!G:G,'Total data'!A:A,"Sabit",'Total data'!B:B,Totalll!E:E)</f>
        <v>11</v>
      </c>
      <c r="T275" s="2">
        <f>(S275-SUBTOTAL(5,Table1[Customer increase]))/(SUBTOTAL(4,Table1[Customer increase])-SUBTOTAL(5,Table1[Customer increase]))*T$4</f>
        <v>0.19680851063829788</v>
      </c>
      <c r="U275" s="4">
        <f>Table1[[#This Row],[Portfolio]]-SUMIFS('Total data'!H:H,'Total data'!A:A,"Sabit",'Total data'!B:B,Totalll!E:E)</f>
        <v>209517.50000000012</v>
      </c>
      <c r="V275" s="2">
        <f>(U275-SUBTOTAL(4,Table1[Portfel increase]))/(SUBTOTAL(4,Table1[Portfel increase])-SUBTOTAL(5,Table1[Portfel increase]))*V$4</f>
        <v>0</v>
      </c>
      <c r="W275" s="4">
        <f t="shared" si="18"/>
        <v>17459.791666666675</v>
      </c>
      <c r="X275" s="2">
        <f>(W275-SUBTOTAL(5,Table1[Av. Portfolio increase]))/(SUBTOTAL(4,Table1[Av. Portfolio increase])-SUBTOTAL(5,Table1[Av. Portfolio increase]))*X$4</f>
        <v>0.50698490238964666</v>
      </c>
      <c r="Y275" s="6">
        <f>SUMIFS('Total data'!I:I,'Total data'!B:B,Totalll!E:E)/SUMIFS('Total data'!F:F,'Total data'!B:B,Totalll!E:E)</f>
        <v>0</v>
      </c>
      <c r="Z275" s="2">
        <f>IFERROR(Y275/SUBTOTAL(4,Table1[PAR])*Z$4,0)</f>
        <v>0</v>
      </c>
      <c r="AA275" s="6">
        <f>IFERROR(SUMIFS('Data PKİD'!L:L,'Data PKİD'!B:B,Totalll!E:E)/Table1[[#This Row],[Portfolio]],0)</f>
        <v>0</v>
      </c>
      <c r="AB275" s="2">
        <f>IFERROR(AA275/SUBTOTAL(4,Table1[PKID])*AB$4,0)</f>
        <v>0</v>
      </c>
      <c r="AC275" s="25">
        <f t="shared" si="19"/>
        <v>2.5268832144868218</v>
      </c>
    </row>
    <row r="276" spans="4:29" x14ac:dyDescent="0.25">
      <c r="D276" s="12" t="s">
        <v>236</v>
      </c>
      <c r="E276" s="12">
        <v>1655590</v>
      </c>
      <c r="F276" s="12" t="s">
        <v>331</v>
      </c>
      <c r="G276" s="12" t="s">
        <v>362</v>
      </c>
      <c r="H276" s="12" t="s">
        <v>45</v>
      </c>
      <c r="I276" s="1">
        <f>SUMIFS('Total data'!D:D,'Total data'!B:B,Totalll!E:E)</f>
        <v>65</v>
      </c>
      <c r="J276" s="2">
        <f>I276/SUBTOTAL(4,Table1[Number of loans])*J$4</f>
        <v>0</v>
      </c>
      <c r="K276" s="5">
        <f>SUMIFS('Total data'!E:E,'Total data'!B:B,Totalll!E:E)</f>
        <v>747500</v>
      </c>
      <c r="L276" s="2">
        <f>K276/SUBTOTAL(4,Table1[Amount of loans])*L$4</f>
        <v>0</v>
      </c>
      <c r="M276" s="3">
        <f t="shared" si="16"/>
        <v>5.416666666666667</v>
      </c>
      <c r="N276" s="2">
        <f>M276/SUBTOTAL(4,Table1[Av. Number])*N$4</f>
        <v>0.36312849162011179</v>
      </c>
      <c r="O276" s="4">
        <f t="shared" si="17"/>
        <v>62291.666666666664</v>
      </c>
      <c r="P276" s="2">
        <f>O276/SUBTOTAL(4,Table1[Av. Amount])*P$4</f>
        <v>0.68908828319454252</v>
      </c>
      <c r="Q276" s="5">
        <f>SUMIFS('Total data'!F:F,'Total data'!B:B,Totalll!E:E,'Total data'!A:A,"Dekabr")</f>
        <v>602606.5</v>
      </c>
      <c r="R276" s="2">
        <f>Q276/SUBTOTAL(4,Table1[Portfolio])*R$4</f>
        <v>0.29552244869450189</v>
      </c>
      <c r="S276" s="9">
        <f>SUMIFS('Total data'!G:G,'Total data'!A:A,"Dekabr",'Total data'!B:B,Totalll!E:E)-SUMIFS('Total data'!G:G,'Total data'!A:A,"Sabit",'Total data'!B:B,Totalll!E:E)</f>
        <v>52</v>
      </c>
      <c r="T276" s="2">
        <f>(S276-SUBTOTAL(5,Table1[Customer increase]))/(SUBTOTAL(4,Table1[Customer increase])-SUBTOTAL(5,Table1[Customer increase]))*T$4</f>
        <v>0.41489361702127658</v>
      </c>
      <c r="U276" s="4">
        <f>Table1[[#This Row],[Portfolio]]-SUMIFS('Total data'!H:H,'Total data'!A:A,"Sabit",'Total data'!B:B,Totalll!E:E)</f>
        <v>428688.07999999996</v>
      </c>
      <c r="V276" s="2">
        <f>(U276-SUBTOTAL(4,Table1[Portfel increase]))/(SUBTOTAL(4,Table1[Portfel increase])-SUBTOTAL(5,Table1[Portfel increase]))*V$4</f>
        <v>0</v>
      </c>
      <c r="W276" s="4">
        <f t="shared" si="18"/>
        <v>35724.006666666661</v>
      </c>
      <c r="X276" s="2">
        <f>(W276-SUBTOTAL(5,Table1[Av. Portfolio increase]))/(SUBTOTAL(4,Table1[Av. Portfolio increase])-SUBTOTAL(5,Table1[Av. Portfolio increase]))*X$4</f>
        <v>0.87145590155372288</v>
      </c>
      <c r="Y276" s="6">
        <f>SUMIFS('Total data'!I:I,'Total data'!B:B,Totalll!E:E)/SUMIFS('Total data'!F:F,'Total data'!B:B,Totalll!E:E)</f>
        <v>4.2275896055810978E-3</v>
      </c>
      <c r="Z276" s="2">
        <f>IFERROR(Y276/SUBTOTAL(4,Table1[PAR])*Z$4,0)</f>
        <v>-0.10945607105799242</v>
      </c>
      <c r="AA276" s="6">
        <f>IFERROR(SUMIFS('Data PKİD'!L:L,'Data PKİD'!B:B,Totalll!E:E)/Table1[[#This Row],[Portfolio]],0)</f>
        <v>0</v>
      </c>
      <c r="AB276" s="2">
        <f>IFERROR(AA276/SUBTOTAL(4,Table1[PKID])*AB$4,0)</f>
        <v>0</v>
      </c>
      <c r="AC276" s="25">
        <f t="shared" si="19"/>
        <v>2.5246326710261631</v>
      </c>
    </row>
    <row r="277" spans="4:29" x14ac:dyDescent="0.25">
      <c r="D277" s="12" t="s">
        <v>506</v>
      </c>
      <c r="E277" s="12">
        <v>1171693</v>
      </c>
      <c r="F277" s="12" t="s">
        <v>430</v>
      </c>
      <c r="G277" s="12" t="s">
        <v>359</v>
      </c>
      <c r="H277" s="12" t="s">
        <v>45</v>
      </c>
      <c r="I277" s="1">
        <f>SUMIFS('Total data'!D:D,'Total data'!B:B,Totalll!E:E)</f>
        <v>100</v>
      </c>
      <c r="J277" s="2">
        <f>I277/SUBTOTAL(4,Table1[Number of loans])*J$4</f>
        <v>0</v>
      </c>
      <c r="K277" s="5">
        <f>SUMIFS('Total data'!E:E,'Total data'!B:B,Totalll!E:E)</f>
        <v>431400</v>
      </c>
      <c r="L277" s="2">
        <f>K277/SUBTOTAL(4,Table1[Amount of loans])*L$4</f>
        <v>0</v>
      </c>
      <c r="M277" s="3">
        <f t="shared" si="16"/>
        <v>8.3333333333333339</v>
      </c>
      <c r="N277" s="2">
        <f>M277/SUBTOTAL(4,Table1[Av. Number])*N$4</f>
        <v>0.55865921787709505</v>
      </c>
      <c r="O277" s="4">
        <f t="shared" si="17"/>
        <v>35950</v>
      </c>
      <c r="P277" s="2">
        <f>O277/SUBTOTAL(4,Table1[Av. Amount])*P$4</f>
        <v>0.39768921119749256</v>
      </c>
      <c r="Q277" s="5">
        <f>SUMIFS('Total data'!F:F,'Total data'!B:B,Totalll!E:E,'Total data'!A:A,"Dekabr")</f>
        <v>371657.52</v>
      </c>
      <c r="R277" s="2">
        <f>Q277/SUBTOTAL(4,Table1[Portfolio])*R$4</f>
        <v>0.18226345116776177</v>
      </c>
      <c r="S277" s="9">
        <f>SUMIFS('Total data'!G:G,'Total data'!A:A,"Dekabr",'Total data'!B:B,Totalll!E:E)-SUMIFS('Total data'!G:G,'Total data'!A:A,"Sabit",'Total data'!B:B,Totalll!E:E)</f>
        <v>85</v>
      </c>
      <c r="T277" s="2">
        <f>(S277-SUBTOTAL(5,Table1[Customer increase]))/(SUBTOTAL(4,Table1[Customer increase])-SUBTOTAL(5,Table1[Customer increase]))*T$4</f>
        <v>0.59042553191489366</v>
      </c>
      <c r="U277" s="4">
        <f>Table1[[#This Row],[Portfolio]]-SUMIFS('Total data'!H:H,'Total data'!A:A,"Sabit",'Total data'!B:B,Totalll!E:E)</f>
        <v>371657.52</v>
      </c>
      <c r="V277" s="2">
        <f>(U277-SUBTOTAL(4,Table1[Portfel increase]))/(SUBTOTAL(4,Table1[Portfel increase])-SUBTOTAL(5,Table1[Portfel increase]))*V$4</f>
        <v>0</v>
      </c>
      <c r="W277" s="4">
        <f t="shared" si="18"/>
        <v>30971.460000000003</v>
      </c>
      <c r="X277" s="2">
        <f>(W277-SUBTOTAL(5,Table1[Av. Portfolio increase]))/(SUBTOTAL(4,Table1[Av. Portfolio increase])-SUBTOTAL(5,Table1[Av. Portfolio increase]))*X$4</f>
        <v>0.77661659791138749</v>
      </c>
      <c r="Y277" s="6">
        <f>SUMIFS('Total data'!I:I,'Total data'!B:B,Totalll!E:E)/SUMIFS('Total data'!F:F,'Total data'!B:B,Totalll!E:E)</f>
        <v>0</v>
      </c>
      <c r="Z277" s="2">
        <f>IFERROR(Y277/SUBTOTAL(4,Table1[PAR])*Z$4,0)</f>
        <v>0</v>
      </c>
      <c r="AA277" s="6">
        <f>IFERROR(SUMIFS('Data PKİD'!L:L,'Data PKİD'!B:B,Totalll!E:E)/Table1[[#This Row],[Portfolio]],0)</f>
        <v>0</v>
      </c>
      <c r="AB277" s="2">
        <f>IFERROR(AA277/SUBTOTAL(4,Table1[PKID])*AB$4,0)</f>
        <v>0</v>
      </c>
      <c r="AC277" s="25">
        <f t="shared" si="19"/>
        <v>2.5056540100686302</v>
      </c>
    </row>
    <row r="278" spans="4:29" x14ac:dyDescent="0.25">
      <c r="D278" s="12" t="s">
        <v>506</v>
      </c>
      <c r="E278" s="12">
        <v>1402394</v>
      </c>
      <c r="F278" s="12" t="s">
        <v>329</v>
      </c>
      <c r="G278" s="12" t="s">
        <v>358</v>
      </c>
      <c r="H278" s="12" t="s">
        <v>45</v>
      </c>
      <c r="I278" s="1">
        <f>SUMIFS('Total data'!D:D,'Total data'!B:B,Totalll!E:E)</f>
        <v>71</v>
      </c>
      <c r="J278" s="2">
        <f>I278/SUBTOTAL(4,Table1[Number of loans])*J$4</f>
        <v>0</v>
      </c>
      <c r="K278" s="5">
        <f>SUMIFS('Total data'!E:E,'Total data'!B:B,Totalll!E:E)</f>
        <v>590490</v>
      </c>
      <c r="L278" s="2">
        <f>K278/SUBTOTAL(4,Table1[Amount of loans])*L$4</f>
        <v>0</v>
      </c>
      <c r="M278" s="3">
        <f t="shared" si="16"/>
        <v>5.916666666666667</v>
      </c>
      <c r="N278" s="2">
        <f>M278/SUBTOTAL(4,Table1[Av. Number])*N$4</f>
        <v>0.39664804469273746</v>
      </c>
      <c r="O278" s="4">
        <f t="shared" si="17"/>
        <v>49207.5</v>
      </c>
      <c r="P278" s="2">
        <f>O278/SUBTOTAL(4,Table1[Av. Amount])*P$4</f>
        <v>0.54434747872046207</v>
      </c>
      <c r="Q278" s="5">
        <f>SUMIFS('Total data'!F:F,'Total data'!B:B,Totalll!E:E,'Total data'!A:A,"Dekabr")</f>
        <v>593441.38</v>
      </c>
      <c r="R278" s="2">
        <f>Q278/SUBTOTAL(4,Table1[Portfolio])*R$4</f>
        <v>0.2910278096473311</v>
      </c>
      <c r="S278" s="9">
        <f>SUMIFS('Total data'!G:G,'Total data'!A:A,"Dekabr",'Total data'!B:B,Totalll!E:E)-SUMIFS('Total data'!G:G,'Total data'!A:A,"Sabit",'Total data'!B:B,Totalll!E:E)</f>
        <v>53</v>
      </c>
      <c r="T278" s="2">
        <f>(S278-SUBTOTAL(5,Table1[Customer increase]))/(SUBTOTAL(4,Table1[Customer increase])-SUBTOTAL(5,Table1[Customer increase]))*T$4</f>
        <v>0.42021276595744683</v>
      </c>
      <c r="U278" s="4">
        <f>Table1[[#This Row],[Portfolio]]-SUMIFS('Total data'!H:H,'Total data'!A:A,"Sabit",'Total data'!B:B,Totalll!E:E)</f>
        <v>417780.12</v>
      </c>
      <c r="V278" s="2">
        <f>(U278-SUBTOTAL(4,Table1[Portfel increase]))/(SUBTOTAL(4,Table1[Portfel increase])-SUBTOTAL(5,Table1[Portfel increase]))*V$4</f>
        <v>0</v>
      </c>
      <c r="W278" s="4">
        <f t="shared" si="18"/>
        <v>34815.01</v>
      </c>
      <c r="X278" s="2">
        <f>(W278-SUBTOTAL(5,Table1[Av. Portfolio increase]))/(SUBTOTAL(4,Table1[Av. Portfolio increase])-SUBTOTAL(5,Table1[Av. Portfolio increase]))*X$4</f>
        <v>0.85331644561012987</v>
      </c>
      <c r="Y278" s="6">
        <f>SUMIFS('Total data'!I:I,'Total data'!B:B,Totalll!E:E)/SUMIFS('Total data'!F:F,'Total data'!B:B,Totalll!E:E)</f>
        <v>0</v>
      </c>
      <c r="Z278" s="2">
        <f>IFERROR(Y278/SUBTOTAL(4,Table1[PAR])*Z$4,0)</f>
        <v>0</v>
      </c>
      <c r="AA278" s="6">
        <f>IFERROR(SUMIFS('Data PKİD'!L:L,'Data PKİD'!B:B,Totalll!E:E)/Table1[[#This Row],[Portfolio]],0)</f>
        <v>0</v>
      </c>
      <c r="AB278" s="2">
        <f>IFERROR(AA278/SUBTOTAL(4,Table1[PKID])*AB$4,0)</f>
        <v>0</v>
      </c>
      <c r="AC278" s="25">
        <f t="shared" si="19"/>
        <v>2.5055525446281077</v>
      </c>
    </row>
    <row r="279" spans="4:29" x14ac:dyDescent="0.25">
      <c r="D279" s="12" t="s">
        <v>252</v>
      </c>
      <c r="E279" s="12">
        <v>1558293</v>
      </c>
      <c r="F279" s="12" t="s">
        <v>38</v>
      </c>
      <c r="G279" s="12" t="s">
        <v>7</v>
      </c>
      <c r="H279" s="12" t="s">
        <v>43</v>
      </c>
      <c r="I279" s="1">
        <f>SUMIFS('Total data'!D:D,'Total data'!B:B,Totalll!E:E)</f>
        <v>51</v>
      </c>
      <c r="J279" s="2">
        <f>I279/SUBTOTAL(4,Table1[Number of loans])*J$4</f>
        <v>0</v>
      </c>
      <c r="K279" s="5">
        <f>SUMIFS('Total data'!E:E,'Total data'!B:B,Totalll!E:E)</f>
        <v>1417450</v>
      </c>
      <c r="L279" s="2">
        <f>K279/SUBTOTAL(4,Table1[Amount of loans])*L$4</f>
        <v>0</v>
      </c>
      <c r="M279" s="3">
        <f t="shared" si="16"/>
        <v>4.25</v>
      </c>
      <c r="N279" s="2">
        <f>M279/SUBTOTAL(4,Table1[Av. Number])*N$4</f>
        <v>0.28491620111731847</v>
      </c>
      <c r="O279" s="4">
        <f t="shared" si="17"/>
        <v>118120.83333333333</v>
      </c>
      <c r="P279" s="2">
        <f>O279/SUBTOTAL(4,Table1[Av. Amount])*P$4</f>
        <v>1.3066865378115109</v>
      </c>
      <c r="Q279" s="5">
        <f>SUMIFS('Total data'!F:F,'Total data'!B:B,Totalll!E:E,'Total data'!A:A,"Dekabr")</f>
        <v>1079452.32</v>
      </c>
      <c r="R279" s="2">
        <f>Q279/SUBTOTAL(4,Table1[Portfolio])*R$4</f>
        <v>0.52937097899767271</v>
      </c>
      <c r="S279" s="9">
        <f>SUMIFS('Total data'!G:G,'Total data'!A:A,"Dekabr",'Total data'!B:B,Totalll!E:E)-SUMIFS('Total data'!G:G,'Total data'!A:A,"Sabit",'Total data'!B:B,Totalll!E:E)</f>
        <v>2</v>
      </c>
      <c r="T279" s="2">
        <f>(S279-SUBTOTAL(5,Table1[Customer increase]))/(SUBTOTAL(4,Table1[Customer increase])-SUBTOTAL(5,Table1[Customer increase]))*T$4</f>
        <v>0.14893617021276595</v>
      </c>
      <c r="U279" s="4">
        <f>Table1[[#This Row],[Portfolio]]-SUMIFS('Total data'!H:H,'Total data'!A:A,"Sabit",'Total data'!B:B,Totalll!E:E)</f>
        <v>66872.280000000028</v>
      </c>
      <c r="V279" s="2">
        <f>(U279-SUBTOTAL(4,Table1[Portfel increase]))/(SUBTOTAL(4,Table1[Portfel increase])-SUBTOTAL(5,Table1[Portfel increase]))*V$4</f>
        <v>0</v>
      </c>
      <c r="W279" s="4">
        <f t="shared" si="18"/>
        <v>5572.6900000000023</v>
      </c>
      <c r="X279" s="2">
        <f>(W279-SUBTOTAL(5,Table1[Av. Portfolio increase]))/(SUBTOTAL(4,Table1[Av. Portfolio increase])-SUBTOTAL(5,Table1[Av. Portfolio increase]))*X$4</f>
        <v>0.26977219866189484</v>
      </c>
      <c r="Y279" s="6">
        <f>SUMIFS('Total data'!I:I,'Total data'!B:B,Totalll!E:E)/SUMIFS('Total data'!F:F,'Total data'!B:B,Totalll!E:E)</f>
        <v>1.346497193694547E-3</v>
      </c>
      <c r="Z279" s="2">
        <f>IFERROR(Y279/SUBTOTAL(4,Table1[PAR])*Z$4,0)</f>
        <v>-3.4862015063583614E-2</v>
      </c>
      <c r="AA279" s="6">
        <f>IFERROR(SUMIFS('Data PKİD'!L:L,'Data PKİD'!B:B,Totalll!E:E)/Table1[[#This Row],[Portfolio]],0)</f>
        <v>0</v>
      </c>
      <c r="AB279" s="2">
        <f>IFERROR(AA279/SUBTOTAL(4,Table1[PKID])*AB$4,0)</f>
        <v>0</v>
      </c>
      <c r="AC279" s="25">
        <f t="shared" si="19"/>
        <v>2.5048200717375795</v>
      </c>
    </row>
    <row r="280" spans="4:29" x14ac:dyDescent="0.25">
      <c r="D280" s="12" t="s">
        <v>236</v>
      </c>
      <c r="E280" s="12">
        <v>1297556</v>
      </c>
      <c r="F280" s="12" t="s">
        <v>277</v>
      </c>
      <c r="G280" s="12" t="s">
        <v>176</v>
      </c>
      <c r="H280" s="12" t="s">
        <v>45</v>
      </c>
      <c r="I280" s="1">
        <f>SUMIFS('Total data'!D:D,'Total data'!B:B,Totalll!E:E)</f>
        <v>85</v>
      </c>
      <c r="J280" s="2">
        <f>I280/SUBTOTAL(4,Table1[Number of loans])*J$4</f>
        <v>0</v>
      </c>
      <c r="K280" s="5">
        <f>SUMIFS('Total data'!E:E,'Total data'!B:B,Totalll!E:E)</f>
        <v>702600</v>
      </c>
      <c r="L280" s="2">
        <f>K280/SUBTOTAL(4,Table1[Amount of loans])*L$4</f>
        <v>0</v>
      </c>
      <c r="M280" s="3">
        <f t="shared" si="16"/>
        <v>7.083333333333333</v>
      </c>
      <c r="N280" s="2">
        <f>M280/SUBTOTAL(4,Table1[Av. Number])*N$4</f>
        <v>0.47486033519553073</v>
      </c>
      <c r="O280" s="4">
        <f t="shared" si="17"/>
        <v>58550</v>
      </c>
      <c r="P280" s="2">
        <f>O280/SUBTOTAL(4,Table1[Av. Amount])*P$4</f>
        <v>0.64769689334111791</v>
      </c>
      <c r="Q280" s="5">
        <f>SUMIFS('Total data'!F:F,'Total data'!B:B,Totalll!E:E,'Total data'!A:A,"Dekabr")</f>
        <v>606150.82999999996</v>
      </c>
      <c r="R280" s="2">
        <f>Q280/SUBTOTAL(4,Table1[Portfolio])*R$4</f>
        <v>0.29726061295356876</v>
      </c>
      <c r="S280" s="9">
        <f>SUMIFS('Total data'!G:G,'Total data'!A:A,"Dekabr",'Total data'!B:B,Totalll!E:E)-SUMIFS('Total data'!G:G,'Total data'!A:A,"Sabit",'Total data'!B:B,Totalll!E:E)</f>
        <v>45</v>
      </c>
      <c r="T280" s="2">
        <f>(S280-SUBTOTAL(5,Table1[Customer increase]))/(SUBTOTAL(4,Table1[Customer increase])-SUBTOTAL(5,Table1[Customer increase]))*T$4</f>
        <v>0.37765957446808512</v>
      </c>
      <c r="U280" s="4">
        <f>Table1[[#This Row],[Portfolio]]-SUMIFS('Total data'!H:H,'Total data'!A:A,"Sabit",'Total data'!B:B,Totalll!E:E)</f>
        <v>322502.15999999997</v>
      </c>
      <c r="V280" s="2">
        <f>(U280-SUBTOTAL(4,Table1[Portfel increase]))/(SUBTOTAL(4,Table1[Portfel increase])-SUBTOTAL(5,Table1[Portfel increase]))*V$4</f>
        <v>0</v>
      </c>
      <c r="W280" s="4">
        <f t="shared" si="18"/>
        <v>26875.179999999997</v>
      </c>
      <c r="X280" s="2">
        <f>(W280-SUBTOTAL(5,Table1[Av. Portfolio increase]))/(SUBTOTAL(4,Table1[Av. Portfolio increase])-SUBTOTAL(5,Table1[Av. Portfolio increase]))*X$4</f>
        <v>0.69487340421508959</v>
      </c>
      <c r="Y280" s="6">
        <f>SUMIFS('Total data'!I:I,'Total data'!B:B,Totalll!E:E)/SUMIFS('Total data'!F:F,'Total data'!B:B,Totalll!E:E)</f>
        <v>0</v>
      </c>
      <c r="Z280" s="2">
        <f>IFERROR(Y280/SUBTOTAL(4,Table1[PAR])*Z$4,0)</f>
        <v>0</v>
      </c>
      <c r="AA280" s="6">
        <f>IFERROR(SUMIFS('Data PKİD'!L:L,'Data PKİD'!B:B,Totalll!E:E)/Table1[[#This Row],[Portfolio]],0)</f>
        <v>0</v>
      </c>
      <c r="AB280" s="2">
        <f>IFERROR(AA280/SUBTOTAL(4,Table1[PKID])*AB$4,0)</f>
        <v>0</v>
      </c>
      <c r="AC280" s="25">
        <f t="shared" si="19"/>
        <v>2.4923508201733924</v>
      </c>
    </row>
    <row r="281" spans="4:29" x14ac:dyDescent="0.25">
      <c r="D281" s="12" t="s">
        <v>236</v>
      </c>
      <c r="E281" s="12">
        <v>1945593</v>
      </c>
      <c r="F281" s="12" t="s">
        <v>209</v>
      </c>
      <c r="G281" s="12" t="s">
        <v>15</v>
      </c>
      <c r="H281" s="12" t="s">
        <v>44</v>
      </c>
      <c r="I281" s="1">
        <f>SUMIFS('Total data'!D:D,'Total data'!B:B,Totalll!E:E)</f>
        <v>145</v>
      </c>
      <c r="J281" s="2">
        <f>I281/SUBTOTAL(4,Table1[Number of loans])*J$4</f>
        <v>0</v>
      </c>
      <c r="K281" s="5">
        <f>SUMIFS('Total data'!E:E,'Total data'!B:B,Totalll!E:E)</f>
        <v>812700</v>
      </c>
      <c r="L281" s="2">
        <f>K281/SUBTOTAL(4,Table1[Amount of loans])*L$4</f>
        <v>0</v>
      </c>
      <c r="M281" s="3">
        <f t="shared" si="16"/>
        <v>12.083333333333334</v>
      </c>
      <c r="N281" s="2">
        <f>M281/SUBTOTAL(4,Table1[Av. Number])*N$4</f>
        <v>0.8100558659217878</v>
      </c>
      <c r="O281" s="4">
        <f t="shared" si="17"/>
        <v>67725</v>
      </c>
      <c r="P281" s="2">
        <f>O281/SUBTOTAL(4,Table1[Av. Amount])*P$4</f>
        <v>0.74919337491933746</v>
      </c>
      <c r="Q281" s="5">
        <f>SUMIFS('Total data'!F:F,'Total data'!B:B,Totalll!E:E,'Total data'!A:A,"Dekabr")</f>
        <v>806669.44</v>
      </c>
      <c r="R281" s="2">
        <f>Q281/SUBTOTAL(4,Table1[Portfolio])*R$4</f>
        <v>0.3955963438758503</v>
      </c>
      <c r="S281" s="9">
        <f>SUMIFS('Total data'!G:G,'Total data'!A:A,"Dekabr",'Total data'!B:B,Totalll!E:E)-SUMIFS('Total data'!G:G,'Total data'!A:A,"Sabit",'Total data'!B:B,Totalll!E:E)</f>
        <v>15</v>
      </c>
      <c r="T281" s="2">
        <f>(S281-SUBTOTAL(5,Table1[Customer increase]))/(SUBTOTAL(4,Table1[Customer increase])-SUBTOTAL(5,Table1[Customer increase]))*T$4</f>
        <v>0.21808510638297873</v>
      </c>
      <c r="U281" s="4">
        <f>Table1[[#This Row],[Portfolio]]-SUMIFS('Total data'!H:H,'Total data'!A:A,"Sabit",'Total data'!B:B,Totalll!E:E)</f>
        <v>181653.46999999997</v>
      </c>
      <c r="V281" s="2">
        <f>(U281-SUBTOTAL(4,Table1[Portfel increase]))/(SUBTOTAL(4,Table1[Portfel increase])-SUBTOTAL(5,Table1[Portfel increase]))*V$4</f>
        <v>0</v>
      </c>
      <c r="W281" s="4">
        <f t="shared" si="18"/>
        <v>15137.789166666664</v>
      </c>
      <c r="X281" s="2">
        <f>(W281-SUBTOTAL(5,Table1[Av. Portfolio increase]))/(SUBTOTAL(4,Table1[Av. Portfolio increase])-SUBTOTAL(5,Table1[Av. Portfolio increase]))*X$4</f>
        <v>0.46064825056877789</v>
      </c>
      <c r="Y281" s="6">
        <f>SUMIFS('Total data'!I:I,'Total data'!B:B,Totalll!E:E)/SUMIFS('Total data'!F:F,'Total data'!B:B,Totalll!E:E)</f>
        <v>0</v>
      </c>
      <c r="Z281" s="2">
        <f>IFERROR(Y281/SUBTOTAL(4,Table1[PAR])*Z$4,0)</f>
        <v>0</v>
      </c>
      <c r="AA281" s="6">
        <f>IFERROR(SUMIFS('Data PKİD'!L:L,'Data PKİD'!B:B,Totalll!E:E)/Table1[[#This Row],[Portfolio]],0)</f>
        <v>1.2689435712353255E-2</v>
      </c>
      <c r="AB281" s="2">
        <f>IFERROR(AA281/SUBTOTAL(4,Table1[PKID])*AB$4,0)</f>
        <v>-0.1735269088965245</v>
      </c>
      <c r="AC281" s="25">
        <f t="shared" si="19"/>
        <v>2.4600520327722073</v>
      </c>
    </row>
    <row r="282" spans="4:29" x14ac:dyDescent="0.25">
      <c r="D282" s="12" t="s">
        <v>252</v>
      </c>
      <c r="E282" s="12">
        <v>1320683</v>
      </c>
      <c r="F282" s="12" t="s">
        <v>419</v>
      </c>
      <c r="G282" s="12" t="s">
        <v>17</v>
      </c>
      <c r="H282" s="12" t="s">
        <v>44</v>
      </c>
      <c r="I282" s="1">
        <f>SUMIFS('Total data'!D:D,'Total data'!B:B,Totalll!E:E)</f>
        <v>28</v>
      </c>
      <c r="J282" s="2">
        <f>I282/SUBTOTAL(4,Table1[Number of loans])*J$4</f>
        <v>0</v>
      </c>
      <c r="K282" s="5">
        <f>SUMIFS('Total data'!E:E,'Total data'!B:B,Totalll!E:E)</f>
        <v>640000</v>
      </c>
      <c r="L282" s="2">
        <f>K282/SUBTOTAL(4,Table1[Amount of loans])*L$4</f>
        <v>0</v>
      </c>
      <c r="M282" s="3">
        <f t="shared" si="16"/>
        <v>2.3333333333333335</v>
      </c>
      <c r="N282" s="2">
        <f>M282/SUBTOTAL(4,Table1[Av. Number])*N$4</f>
        <v>0.15642458100558662</v>
      </c>
      <c r="O282" s="4">
        <f t="shared" si="17"/>
        <v>53333.333333333336</v>
      </c>
      <c r="P282" s="2">
        <f>O282/SUBTOTAL(4,Table1[Av. Amount])*P$4</f>
        <v>0.58998863042743444</v>
      </c>
      <c r="Q282" s="5">
        <f>SUMIFS('Total data'!F:F,'Total data'!B:B,Totalll!E:E,'Total data'!A:A,"Dekabr")</f>
        <v>505169.08</v>
      </c>
      <c r="R282" s="2">
        <f>Q282/SUBTOTAL(4,Table1[Portfolio])*R$4</f>
        <v>0.2477384554038975</v>
      </c>
      <c r="S282" s="9">
        <f>SUMIFS('Total data'!G:G,'Total data'!A:A,"Dekabr",'Total data'!B:B,Totalll!E:E)-SUMIFS('Total data'!G:G,'Total data'!A:A,"Sabit",'Total data'!B:B,Totalll!E:E)</f>
        <v>26</v>
      </c>
      <c r="T282" s="2">
        <f>(S282-SUBTOTAL(5,Table1[Customer increase]))/(SUBTOTAL(4,Table1[Customer increase])-SUBTOTAL(5,Table1[Customer increase]))*T$4</f>
        <v>0.27659574468085107</v>
      </c>
      <c r="U282" s="4">
        <f>Table1[[#This Row],[Portfolio]]-SUMIFS('Total data'!H:H,'Total data'!A:A,"Sabit",'Total data'!B:B,Totalll!E:E)</f>
        <v>505169.08</v>
      </c>
      <c r="V282" s="2">
        <f>(U282-SUBTOTAL(4,Table1[Portfel increase]))/(SUBTOTAL(4,Table1[Portfel increase])-SUBTOTAL(5,Table1[Portfel increase]))*V$4</f>
        <v>0</v>
      </c>
      <c r="W282" s="4">
        <f t="shared" si="18"/>
        <v>42097.423333333332</v>
      </c>
      <c r="X282" s="2">
        <f>(W282-SUBTOTAL(5,Table1[Av. Portfolio increase]))/(SUBTOTAL(4,Table1[Av. Portfolio increase])-SUBTOTAL(5,Table1[Av. Portfolio increase]))*X$4</f>
        <v>0.99864042826833832</v>
      </c>
      <c r="Y282" s="6">
        <f>SUMIFS('Total data'!I:I,'Total data'!B:B,Totalll!E:E)/SUMIFS('Total data'!F:F,'Total data'!B:B,Totalll!E:E)</f>
        <v>0</v>
      </c>
      <c r="Z282" s="2">
        <f>IFERROR(Y282/SUBTOTAL(4,Table1[PAR])*Z$4,0)</f>
        <v>0</v>
      </c>
      <c r="AA282" s="6">
        <f>IFERROR(SUMIFS('Data PKİD'!L:L,'Data PKİD'!B:B,Totalll!E:E)/Table1[[#This Row],[Portfolio]],0)</f>
        <v>0</v>
      </c>
      <c r="AB282" s="2">
        <f>IFERROR(AA282/SUBTOTAL(4,Table1[PKID])*AB$4,0)</f>
        <v>0</v>
      </c>
      <c r="AC282" s="25">
        <f t="shared" si="19"/>
        <v>2.2693878397861078</v>
      </c>
    </row>
    <row r="283" spans="4:29" x14ac:dyDescent="0.25">
      <c r="D283" s="12" t="s">
        <v>236</v>
      </c>
      <c r="E283" s="12">
        <v>1291164</v>
      </c>
      <c r="F283" s="12" t="s">
        <v>263</v>
      </c>
      <c r="G283" s="12" t="s">
        <v>351</v>
      </c>
      <c r="H283" s="12" t="s">
        <v>45</v>
      </c>
      <c r="I283" s="1">
        <f>SUMIFS('Total data'!D:D,'Total data'!B:B,Totalll!E:E)</f>
        <v>113</v>
      </c>
      <c r="J283" s="2">
        <f>I283/SUBTOTAL(4,Table1[Number of loans])*J$4</f>
        <v>0</v>
      </c>
      <c r="K283" s="5">
        <f>SUMIFS('Total data'!E:E,'Total data'!B:B,Totalll!E:E)</f>
        <v>644600</v>
      </c>
      <c r="L283" s="2">
        <f>K283/SUBTOTAL(4,Table1[Amount of loans])*L$4</f>
        <v>0</v>
      </c>
      <c r="M283" s="3">
        <f t="shared" si="16"/>
        <v>9.4166666666666661</v>
      </c>
      <c r="N283" s="2">
        <f>M283/SUBTOTAL(4,Table1[Av. Number])*N$4</f>
        <v>0.63128491620111726</v>
      </c>
      <c r="O283" s="4">
        <f t="shared" si="17"/>
        <v>53716.666666666664</v>
      </c>
      <c r="P283" s="2">
        <f>O283/SUBTOTAL(4,Table1[Av. Amount])*P$4</f>
        <v>0.5942291737086316</v>
      </c>
      <c r="Q283" s="5">
        <f>SUMIFS('Total data'!F:F,'Total data'!B:B,Totalll!E:E,'Total data'!A:A,"Dekabr")</f>
        <v>564191.52</v>
      </c>
      <c r="R283" s="2">
        <f>Q283/SUBTOTAL(4,Table1[Portfolio])*R$4</f>
        <v>0.27668347341602362</v>
      </c>
      <c r="S283" s="9">
        <f>SUMIFS('Total data'!G:G,'Total data'!A:A,"Dekabr",'Total data'!B:B,Totalll!E:E)-SUMIFS('Total data'!G:G,'Total data'!A:A,"Sabit",'Total data'!B:B,Totalll!E:E)</f>
        <v>35</v>
      </c>
      <c r="T283" s="2">
        <f>(S283-SUBTOTAL(5,Table1[Customer increase]))/(SUBTOTAL(4,Table1[Customer increase])-SUBTOTAL(5,Table1[Customer increase]))*T$4</f>
        <v>0.32446808510638298</v>
      </c>
      <c r="U283" s="4">
        <f>Table1[[#This Row],[Portfolio]]-SUMIFS('Total data'!H:H,'Total data'!A:A,"Sabit",'Total data'!B:B,Totalll!E:E)</f>
        <v>288534.09000000014</v>
      </c>
      <c r="V283" s="2">
        <f>(U283-SUBTOTAL(4,Table1[Portfel increase]))/(SUBTOTAL(4,Table1[Portfel increase])-SUBTOTAL(5,Table1[Portfel increase]))*V$4</f>
        <v>0</v>
      </c>
      <c r="W283" s="4">
        <f t="shared" si="18"/>
        <v>24044.507500000011</v>
      </c>
      <c r="X283" s="2">
        <f>(W283-SUBTOTAL(5,Table1[Av. Portfolio increase]))/(SUBTOTAL(4,Table1[Av. Portfolio increase])-SUBTOTAL(5,Table1[Av. Portfolio increase]))*X$4</f>
        <v>0.6383860033395925</v>
      </c>
      <c r="Y283" s="6">
        <f>SUMIFS('Total data'!I:I,'Total data'!B:B,Totalll!E:E)/SUMIFS('Total data'!F:F,'Total data'!B:B,Totalll!E:E)</f>
        <v>1.5472939745957001E-3</v>
      </c>
      <c r="Z283" s="2">
        <f>IFERROR(Y283/SUBTOTAL(4,Table1[PAR])*Z$4,0)</f>
        <v>-4.0060823076905831E-2</v>
      </c>
      <c r="AA283" s="6">
        <f>IFERROR(SUMIFS('Data PKİD'!L:L,'Data PKİD'!B:B,Totalll!E:E)/Table1[[#This Row],[Portfolio]],0)</f>
        <v>0</v>
      </c>
      <c r="AB283" s="2">
        <f>IFERROR(AA283/SUBTOTAL(4,Table1[PKID])*AB$4,0)</f>
        <v>0</v>
      </c>
      <c r="AC283" s="25">
        <f t="shared" si="19"/>
        <v>2.4249908286948418</v>
      </c>
    </row>
    <row r="284" spans="4:29" x14ac:dyDescent="0.25">
      <c r="D284" s="12" t="s">
        <v>236</v>
      </c>
      <c r="E284" s="12">
        <v>1313111</v>
      </c>
      <c r="F284" s="12" t="s">
        <v>265</v>
      </c>
      <c r="G284" s="12" t="s">
        <v>23</v>
      </c>
      <c r="H284" s="12" t="s">
        <v>44</v>
      </c>
      <c r="I284" s="1">
        <f>SUMIFS('Total data'!D:D,'Total data'!B:B,Totalll!E:E)</f>
        <v>127</v>
      </c>
      <c r="J284" s="2">
        <f>I284/SUBTOTAL(4,Table1[Number of loans])*J$4</f>
        <v>0</v>
      </c>
      <c r="K284" s="5">
        <f>SUMIFS('Total data'!E:E,'Total data'!B:B,Totalll!E:E)</f>
        <v>724418.23</v>
      </c>
      <c r="L284" s="2">
        <f>K284/SUBTOTAL(4,Table1[Amount of loans])*L$4</f>
        <v>0</v>
      </c>
      <c r="M284" s="3">
        <f t="shared" si="16"/>
        <v>10.583333333333334</v>
      </c>
      <c r="N284" s="2">
        <f>M284/SUBTOTAL(4,Table1[Av. Number])*N$4</f>
        <v>0.7094972067039107</v>
      </c>
      <c r="O284" s="4">
        <f t="shared" si="17"/>
        <v>60368.185833333329</v>
      </c>
      <c r="P284" s="2">
        <f>O284/SUBTOTAL(4,Table1[Av. Amount])*P$4</f>
        <v>0.66781018652244706</v>
      </c>
      <c r="Q284" s="5">
        <f>SUMIFS('Total data'!F:F,'Total data'!B:B,Totalll!E:E,'Total data'!A:A,"Dekabr")</f>
        <v>605303.36</v>
      </c>
      <c r="R284" s="2">
        <f>Q284/SUBTOTAL(4,Table1[Portfolio])*R$4</f>
        <v>0.29684500772927208</v>
      </c>
      <c r="S284" s="9">
        <f>SUMIFS('Total data'!G:G,'Total data'!A:A,"Dekabr",'Total data'!B:B,Totalll!E:E)-SUMIFS('Total data'!G:G,'Total data'!A:A,"Sabit",'Total data'!B:B,Totalll!E:E)</f>
        <v>33</v>
      </c>
      <c r="T284" s="2">
        <f>(S284-SUBTOTAL(5,Table1[Customer increase]))/(SUBTOTAL(4,Table1[Customer increase])-SUBTOTAL(5,Table1[Customer increase]))*T$4</f>
        <v>0.31382978723404253</v>
      </c>
      <c r="U284" s="4">
        <f>Table1[[#This Row],[Portfolio]]-SUMIFS('Total data'!H:H,'Total data'!A:A,"Sabit",'Total data'!B:B,Totalll!E:E)</f>
        <v>134297.75999999978</v>
      </c>
      <c r="V284" s="2">
        <f>(U284-SUBTOTAL(4,Table1[Portfel increase]))/(SUBTOTAL(4,Table1[Portfel increase])-SUBTOTAL(5,Table1[Portfel increase]))*V$4</f>
        <v>0</v>
      </c>
      <c r="W284" s="4">
        <f t="shared" si="18"/>
        <v>11191.479999999981</v>
      </c>
      <c r="X284" s="2">
        <f>(W284-SUBTOTAL(5,Table1[Av. Portfolio increase]))/(SUBTOTAL(4,Table1[Av. Portfolio increase])-SUBTOTAL(5,Table1[Av. Portfolio increase]))*X$4</f>
        <v>0.38189779537618629</v>
      </c>
      <c r="Y284" s="6">
        <f>SUMIFS('Total data'!I:I,'Total data'!B:B,Totalll!E:E)/SUMIFS('Total data'!F:F,'Total data'!B:B,Totalll!E:E)</f>
        <v>0</v>
      </c>
      <c r="Z284" s="2">
        <f>IFERROR(Y284/SUBTOTAL(4,Table1[PAR])*Z$4,0)</f>
        <v>0</v>
      </c>
      <c r="AA284" s="6">
        <f>IFERROR(SUMIFS('Data PKİD'!L:L,'Data PKİD'!B:B,Totalll!E:E)/Table1[[#This Row],[Portfolio]],0)</f>
        <v>0</v>
      </c>
      <c r="AB284" s="2">
        <f>IFERROR(AA284/SUBTOTAL(4,Table1[PKID])*AB$4,0)</f>
        <v>0</v>
      </c>
      <c r="AC284" s="25">
        <f t="shared" si="19"/>
        <v>2.3698799835658586</v>
      </c>
    </row>
    <row r="285" spans="4:29" x14ac:dyDescent="0.25">
      <c r="D285" s="12" t="s">
        <v>252</v>
      </c>
      <c r="E285" s="12">
        <v>1941528</v>
      </c>
      <c r="F285" s="12" t="s">
        <v>197</v>
      </c>
      <c r="G285" s="12" t="s">
        <v>19</v>
      </c>
      <c r="H285" s="12" t="s">
        <v>44</v>
      </c>
      <c r="I285" s="1">
        <f>SUMIFS('Total data'!D:D,'Total data'!B:B,Totalll!E:E)</f>
        <v>55</v>
      </c>
      <c r="J285" s="2">
        <f>I285/SUBTOTAL(4,Table1[Number of loans])*J$4</f>
        <v>0</v>
      </c>
      <c r="K285" s="5">
        <f>SUMIFS('Total data'!E:E,'Total data'!B:B,Totalll!E:E)</f>
        <v>1105500</v>
      </c>
      <c r="L285" s="2">
        <f>K285/SUBTOTAL(4,Table1[Amount of loans])*L$4</f>
        <v>0</v>
      </c>
      <c r="M285" s="3">
        <f t="shared" si="16"/>
        <v>4.583333333333333</v>
      </c>
      <c r="N285" s="2">
        <f>M285/SUBTOTAL(4,Table1[Av. Number])*N$4</f>
        <v>0.30726256983240224</v>
      </c>
      <c r="O285" s="4">
        <f t="shared" si="17"/>
        <v>92125</v>
      </c>
      <c r="P285" s="2">
        <f>O285/SUBTOTAL(4,Table1[Av. Amount])*P$4</f>
        <v>1.0191131733398888</v>
      </c>
      <c r="Q285" s="5">
        <f>SUMIFS('Total data'!F:F,'Total data'!B:B,Totalll!E:E,'Total data'!A:A,"Dekabr")</f>
        <v>1007053.35</v>
      </c>
      <c r="R285" s="2">
        <f>Q285/SUBTOTAL(4,Table1[Portfolio])*R$4</f>
        <v>0.49386601697459498</v>
      </c>
      <c r="S285" s="9">
        <f>SUMIFS('Total data'!G:G,'Total data'!A:A,"Dekabr",'Total data'!B:B,Totalll!E:E)-SUMIFS('Total data'!G:G,'Total data'!A:A,"Sabit",'Total data'!B:B,Totalll!E:E)</f>
        <v>6</v>
      </c>
      <c r="T285" s="2">
        <f>(S285-SUBTOTAL(5,Table1[Customer increase]))/(SUBTOTAL(4,Table1[Customer increase])-SUBTOTAL(5,Table1[Customer increase]))*T$4</f>
        <v>0.1702127659574468</v>
      </c>
      <c r="U285" s="4">
        <f>Table1[[#This Row],[Portfolio]]-SUMIFS('Total data'!H:H,'Total data'!A:A,"Sabit",'Total data'!B:B,Totalll!E:E)</f>
        <v>188823.93000000028</v>
      </c>
      <c r="V285" s="2">
        <f>(U285-SUBTOTAL(4,Table1[Portfel increase]))/(SUBTOTAL(4,Table1[Portfel increase])-SUBTOTAL(5,Table1[Portfel increase]))*V$4</f>
        <v>0</v>
      </c>
      <c r="W285" s="4">
        <f t="shared" si="18"/>
        <v>15735.327500000023</v>
      </c>
      <c r="X285" s="2">
        <f>(W285-SUBTOTAL(5,Table1[Av. Portfolio increase]))/(SUBTOTAL(4,Table1[Av. Portfolio increase])-SUBTOTAL(5,Table1[Av. Portfolio increase]))*X$4</f>
        <v>0.47257240900585534</v>
      </c>
      <c r="Y285" s="6">
        <f>SUMIFS('Total data'!I:I,'Total data'!B:B,Totalll!E:E)/SUMIFS('Total data'!F:F,'Total data'!B:B,Totalll!E:E)</f>
        <v>8.3435520964781295E-4</v>
      </c>
      <c r="Z285" s="2">
        <f>IFERROR(Y285/SUBTOTAL(4,Table1[PAR])*Z$4,0)</f>
        <v>-2.1602201640919257E-2</v>
      </c>
      <c r="AA285" s="6">
        <f>IFERROR(SUMIFS('Data PKİD'!L:L,'Data PKİD'!B:B,Totalll!E:E)/Table1[[#This Row],[Portfolio]],0)</f>
        <v>0</v>
      </c>
      <c r="AB285" s="2">
        <f>IFERROR(AA285/SUBTOTAL(4,Table1[PKID])*AB$4,0)</f>
        <v>0</v>
      </c>
      <c r="AC285" s="25">
        <f t="shared" si="19"/>
        <v>2.4414247334692689</v>
      </c>
    </row>
    <row r="286" spans="4:29" x14ac:dyDescent="0.25">
      <c r="D286" s="12" t="s">
        <v>236</v>
      </c>
      <c r="E286" s="12">
        <v>1761425</v>
      </c>
      <c r="F286" s="12" t="s">
        <v>119</v>
      </c>
      <c r="G286" s="12" t="s">
        <v>466</v>
      </c>
      <c r="H286" s="12" t="s">
        <v>43</v>
      </c>
      <c r="I286" s="1">
        <f>SUMIFS('Total data'!D:D,'Total data'!B:B,Totalll!E:E)</f>
        <v>126</v>
      </c>
      <c r="J286" s="2">
        <f>I286/SUBTOTAL(4,Table1[Number of loans])*J$4</f>
        <v>0</v>
      </c>
      <c r="K286" s="5">
        <f>SUMIFS('Total data'!E:E,'Total data'!B:B,Totalll!E:E)</f>
        <v>1000300</v>
      </c>
      <c r="L286" s="2">
        <f>K286/SUBTOTAL(4,Table1[Amount of loans])*L$4</f>
        <v>0</v>
      </c>
      <c r="M286" s="3">
        <f t="shared" si="16"/>
        <v>10.5</v>
      </c>
      <c r="N286" s="2">
        <f>M286/SUBTOTAL(4,Table1[Av. Number])*N$4</f>
        <v>0.7039106145251397</v>
      </c>
      <c r="O286" s="4">
        <f t="shared" si="17"/>
        <v>83358.333333333328</v>
      </c>
      <c r="P286" s="2">
        <f>O286/SUBTOTAL(4,Table1[Av. Amount])*P$4</f>
        <v>0.92213379221337899</v>
      </c>
      <c r="Q286" s="5">
        <f>SUMIFS('Total data'!F:F,'Total data'!B:B,Totalll!E:E,'Total data'!A:A,"Dekabr")</f>
        <v>898483.25</v>
      </c>
      <c r="R286" s="2">
        <f>Q286/SUBTOTAL(4,Table1[Portfolio])*R$4</f>
        <v>0.44062247943059751</v>
      </c>
      <c r="S286" s="9">
        <f>SUMIFS('Total data'!G:G,'Total data'!A:A,"Dekabr",'Total data'!B:B,Totalll!E:E)-SUMIFS('Total data'!G:G,'Total data'!A:A,"Sabit",'Total data'!B:B,Totalll!E:E)</f>
        <v>-12</v>
      </c>
      <c r="T286" s="2">
        <f>(S286-SUBTOTAL(5,Table1[Customer increase]))/(SUBTOTAL(4,Table1[Customer increase])-SUBTOTAL(5,Table1[Customer increase]))*T$4</f>
        <v>7.4468085106382975E-2</v>
      </c>
      <c r="U286" s="4">
        <f>Table1[[#This Row],[Portfolio]]-SUMIFS('Total data'!H:H,'Total data'!A:A,"Sabit",'Total data'!B:B,Totalll!E:E)</f>
        <v>11978.840000000084</v>
      </c>
      <c r="V286" s="2">
        <f>(U286-SUBTOTAL(4,Table1[Portfel increase]))/(SUBTOTAL(4,Table1[Portfel increase])-SUBTOTAL(5,Table1[Portfel increase]))*V$4</f>
        <v>0</v>
      </c>
      <c r="W286" s="4">
        <f t="shared" si="18"/>
        <v>998.23666666667361</v>
      </c>
      <c r="X286" s="2">
        <f>(W286-SUBTOTAL(5,Table1[Av. Portfolio increase]))/(SUBTOTAL(4,Table1[Av. Portfolio increase])-SUBTOTAL(5,Table1[Av. Portfolio increase]))*X$4</f>
        <v>0.17848683123551279</v>
      </c>
      <c r="Y286" s="6">
        <f>SUMIFS('Total data'!I:I,'Total data'!B:B,Totalll!E:E)/SUMIFS('Total data'!F:F,'Total data'!B:B,Totalll!E:E)</f>
        <v>0</v>
      </c>
      <c r="Z286" s="2">
        <f>IFERROR(Y286/SUBTOTAL(4,Table1[PAR])*Z$4,0)</f>
        <v>0</v>
      </c>
      <c r="AA286" s="6">
        <f>IFERROR(SUMIFS('Data PKİD'!L:L,'Data PKİD'!B:B,Totalll!E:E)/Table1[[#This Row],[Portfolio]],0)</f>
        <v>0</v>
      </c>
      <c r="AB286" s="2">
        <f>IFERROR(AA286/SUBTOTAL(4,Table1[PKID])*AB$4,0)</f>
        <v>0</v>
      </c>
      <c r="AC286" s="25">
        <f t="shared" si="19"/>
        <v>2.319621802511012</v>
      </c>
    </row>
    <row r="287" spans="4:29" x14ac:dyDescent="0.25">
      <c r="D287" s="12" t="s">
        <v>252</v>
      </c>
      <c r="E287" s="12">
        <v>1939868</v>
      </c>
      <c r="F287" s="12" t="s">
        <v>479</v>
      </c>
      <c r="G287" s="12" t="s">
        <v>475</v>
      </c>
      <c r="H287" s="12" t="s">
        <v>44</v>
      </c>
      <c r="I287" s="1">
        <f>SUMIFS('Total data'!D:D,'Total data'!B:B,Totalll!E:E)</f>
        <v>35</v>
      </c>
      <c r="J287" s="2">
        <f>I287/SUBTOTAL(4,Table1[Number of loans])*J$4</f>
        <v>0</v>
      </c>
      <c r="K287" s="5">
        <f>SUMIFS('Total data'!E:E,'Total data'!B:B,Totalll!E:E)</f>
        <v>545500</v>
      </c>
      <c r="L287" s="2">
        <f>K287/SUBTOTAL(4,Table1[Amount of loans])*L$4</f>
        <v>0</v>
      </c>
      <c r="M287" s="3">
        <f t="shared" si="16"/>
        <v>2.9166666666666665</v>
      </c>
      <c r="N287" s="2">
        <f>M287/SUBTOTAL(4,Table1[Av. Number])*N$4</f>
        <v>0.19553072625698323</v>
      </c>
      <c r="O287" s="4">
        <f t="shared" si="17"/>
        <v>45458.333333333336</v>
      </c>
      <c r="P287" s="2">
        <f>O287/SUBTOTAL(4,Table1[Av. Amount])*P$4</f>
        <v>0.50287312171588361</v>
      </c>
      <c r="Q287" s="5">
        <f>SUMIFS('Total data'!F:F,'Total data'!B:B,Totalll!E:E,'Total data'!A:A,"Dekabr")</f>
        <v>461574.9</v>
      </c>
      <c r="R287" s="2">
        <f>Q287/SUBTOTAL(4,Table1[Portfolio])*R$4</f>
        <v>0.22635956416653297</v>
      </c>
      <c r="S287" s="9">
        <f>SUMIFS('Total data'!G:G,'Total data'!A:A,"Dekabr",'Total data'!B:B,Totalll!E:E)-SUMIFS('Total data'!G:G,'Total data'!A:A,"Sabit",'Total data'!B:B,Totalll!E:E)</f>
        <v>32</v>
      </c>
      <c r="T287" s="2">
        <f>(S287-SUBTOTAL(5,Table1[Customer increase]))/(SUBTOTAL(4,Table1[Customer increase])-SUBTOTAL(5,Table1[Customer increase]))*T$4</f>
        <v>0.30851063829787234</v>
      </c>
      <c r="U287" s="4">
        <f>Table1[[#This Row],[Portfolio]]-SUMIFS('Total data'!H:H,'Total data'!A:A,"Sabit",'Total data'!B:B,Totalll!E:E)</f>
        <v>461574.9</v>
      </c>
      <c r="V287" s="2">
        <f>(U287-SUBTOTAL(4,Table1[Portfel increase]))/(SUBTOTAL(4,Table1[Portfel increase])-SUBTOTAL(5,Table1[Portfel increase]))*V$4</f>
        <v>0</v>
      </c>
      <c r="W287" s="4">
        <f t="shared" si="18"/>
        <v>38464.575000000004</v>
      </c>
      <c r="X287" s="2">
        <f>(W287-SUBTOTAL(5,Table1[Av. Portfolio increase]))/(SUBTOTAL(4,Table1[Av. Portfolio increase])-SUBTOTAL(5,Table1[Av. Portfolio increase]))*X$4</f>
        <v>0.92614523141144911</v>
      </c>
      <c r="Y287" s="6">
        <f>SUMIFS('Total data'!I:I,'Total data'!B:B,Totalll!E:E)/SUMIFS('Total data'!F:F,'Total data'!B:B,Totalll!E:E)</f>
        <v>0</v>
      </c>
      <c r="Z287" s="2">
        <f>IFERROR(Y287/SUBTOTAL(4,Table1[PAR])*Z$4,0)</f>
        <v>0</v>
      </c>
      <c r="AA287" s="6">
        <f>IFERROR(SUMIFS('Data PKİD'!L:L,'Data PKİD'!B:B,Totalll!E:E)/Table1[[#This Row],[Portfolio]],0)</f>
        <v>0</v>
      </c>
      <c r="AB287" s="2">
        <f>IFERROR(AA287/SUBTOTAL(4,Table1[PKID])*AB$4,0)</f>
        <v>0</v>
      </c>
      <c r="AC287" s="25">
        <f t="shared" si="19"/>
        <v>2.159419281848721</v>
      </c>
    </row>
    <row r="288" spans="4:29" x14ac:dyDescent="0.25">
      <c r="D288" s="12" t="s">
        <v>236</v>
      </c>
      <c r="E288" s="12">
        <v>1164699</v>
      </c>
      <c r="F288" s="12" t="s">
        <v>471</v>
      </c>
      <c r="G288" s="12" t="s">
        <v>364</v>
      </c>
      <c r="H288" s="12" t="s">
        <v>45</v>
      </c>
      <c r="I288" s="1">
        <f>SUMIFS('Total data'!D:D,'Total data'!B:B,Totalll!E:E)</f>
        <v>65</v>
      </c>
      <c r="J288" s="2">
        <f>I288/SUBTOTAL(4,Table1[Number of loans])*J$4</f>
        <v>0</v>
      </c>
      <c r="K288" s="5">
        <f>SUMIFS('Total data'!E:E,'Total data'!B:B,Totalll!E:E)</f>
        <v>450100</v>
      </c>
      <c r="L288" s="2">
        <f>K288/SUBTOTAL(4,Table1[Amount of loans])*L$4</f>
        <v>0</v>
      </c>
      <c r="M288" s="3">
        <f t="shared" si="16"/>
        <v>5.416666666666667</v>
      </c>
      <c r="N288" s="2">
        <f>M288/SUBTOTAL(4,Table1[Av. Number])*N$4</f>
        <v>0.36312849162011179</v>
      </c>
      <c r="O288" s="4">
        <f t="shared" si="17"/>
        <v>37508.333333333336</v>
      </c>
      <c r="P288" s="2">
        <f>O288/SUBTOTAL(4,Table1[Av. Amount])*P$4</f>
        <v>0.41492794149279411</v>
      </c>
      <c r="Q288" s="5">
        <f>SUMIFS('Total data'!F:F,'Total data'!B:B,Totalll!E:E,'Total data'!A:A,"Dekabr")</f>
        <v>418293.78</v>
      </c>
      <c r="R288" s="2">
        <f>Q288/SUBTOTAL(4,Table1[Portfolio])*R$4</f>
        <v>0.20513419974606859</v>
      </c>
      <c r="S288" s="9">
        <f>SUMIFS('Total data'!G:G,'Total data'!A:A,"Dekabr",'Total data'!B:B,Totalll!E:E)-SUMIFS('Total data'!G:G,'Total data'!A:A,"Sabit",'Total data'!B:B,Totalll!E:E)</f>
        <v>59</v>
      </c>
      <c r="T288" s="2">
        <f>(S288-SUBTOTAL(5,Table1[Customer increase]))/(SUBTOTAL(4,Table1[Customer increase])-SUBTOTAL(5,Table1[Customer increase]))*T$4</f>
        <v>0.4521276595744681</v>
      </c>
      <c r="U288" s="4">
        <f>Table1[[#This Row],[Portfolio]]-SUMIFS('Total data'!H:H,'Total data'!A:A,"Sabit",'Total data'!B:B,Totalll!E:E)</f>
        <v>418293.78</v>
      </c>
      <c r="V288" s="2">
        <f>(U288-SUBTOTAL(4,Table1[Portfel increase]))/(SUBTOTAL(4,Table1[Portfel increase])-SUBTOTAL(5,Table1[Portfel increase]))*V$4</f>
        <v>0</v>
      </c>
      <c r="W288" s="4">
        <f t="shared" si="18"/>
        <v>34857.815000000002</v>
      </c>
      <c r="X288" s="2">
        <f>(W288-SUBTOTAL(5,Table1[Av. Portfolio increase]))/(SUBTOTAL(4,Table1[Av. Portfolio increase])-SUBTOTAL(5,Table1[Av. Portfolio increase]))*X$4</f>
        <v>0.85417063951439665</v>
      </c>
      <c r="Y288" s="6">
        <f>SUMIFS('Total data'!I:I,'Total data'!B:B,Totalll!E:E)/SUMIFS('Total data'!F:F,'Total data'!B:B,Totalll!E:E)</f>
        <v>0</v>
      </c>
      <c r="Z288" s="2">
        <f>IFERROR(Y288/SUBTOTAL(4,Table1[PAR])*Z$4,0)</f>
        <v>0</v>
      </c>
      <c r="AA288" s="6">
        <f>IFERROR(SUMIFS('Data PKİD'!L:L,'Data PKİD'!B:B,Totalll!E:E)/Table1[[#This Row],[Portfolio]],0)</f>
        <v>0</v>
      </c>
      <c r="AB288" s="2">
        <f>IFERROR(AA288/SUBTOTAL(4,Table1[PKID])*AB$4,0)</f>
        <v>0</v>
      </c>
      <c r="AC288" s="25">
        <f t="shared" si="19"/>
        <v>2.2894889319478393</v>
      </c>
    </row>
    <row r="289" spans="4:29" x14ac:dyDescent="0.25">
      <c r="D289" s="12" t="s">
        <v>252</v>
      </c>
      <c r="E289" s="12">
        <v>1683361</v>
      </c>
      <c r="F289" s="12" t="s">
        <v>274</v>
      </c>
      <c r="G289" s="12" t="s">
        <v>16</v>
      </c>
      <c r="H289" s="12" t="s">
        <v>44</v>
      </c>
      <c r="I289" s="1">
        <f>SUMIFS('Total data'!D:D,'Total data'!B:B,Totalll!E:E)</f>
        <v>51</v>
      </c>
      <c r="J289" s="2">
        <f>I289/SUBTOTAL(4,Table1[Number of loans])*J$4</f>
        <v>0</v>
      </c>
      <c r="K289" s="5">
        <f>SUMIFS('Total data'!E:E,'Total data'!B:B,Totalll!E:E)</f>
        <v>1249700</v>
      </c>
      <c r="L289" s="2">
        <f>K289/SUBTOTAL(4,Table1[Amount of loans])*L$4</f>
        <v>0</v>
      </c>
      <c r="M289" s="3">
        <f t="shared" si="16"/>
        <v>4.25</v>
      </c>
      <c r="N289" s="2">
        <f>M289/SUBTOTAL(4,Table1[Av. Number])*N$4</f>
        <v>0.28491620111731847</v>
      </c>
      <c r="O289" s="4">
        <f t="shared" si="17"/>
        <v>104141.66666666667</v>
      </c>
      <c r="P289" s="2">
        <f>O289/SUBTOTAL(4,Table1[Av. Amount])*P$4</f>
        <v>1.15204498663307</v>
      </c>
      <c r="Q289" s="5">
        <f>SUMIFS('Total data'!F:F,'Total data'!B:B,Totalll!E:E,'Total data'!A:A,"Dekabr")</f>
        <v>947572.93</v>
      </c>
      <c r="R289" s="2">
        <f>Q289/SUBTOTAL(4,Table1[Portfolio])*R$4</f>
        <v>0.46469640236244358</v>
      </c>
      <c r="S289" s="9">
        <f>SUMIFS('Total data'!G:G,'Total data'!A:A,"Dekabr",'Total data'!B:B,Totalll!E:E)-SUMIFS('Total data'!G:G,'Total data'!A:A,"Sabit",'Total data'!B:B,Totalll!E:E)</f>
        <v>12</v>
      </c>
      <c r="T289" s="2">
        <f>(S289-SUBTOTAL(5,Table1[Customer increase]))/(SUBTOTAL(4,Table1[Customer increase])-SUBTOTAL(5,Table1[Customer increase]))*T$4</f>
        <v>0.20212765957446807</v>
      </c>
      <c r="U289" s="4">
        <f>Table1[[#This Row],[Portfolio]]-SUMIFS('Total data'!H:H,'Total data'!A:A,"Sabit",'Total data'!B:B,Totalll!E:E)</f>
        <v>238961.1100000001</v>
      </c>
      <c r="V289" s="2">
        <f>(U289-SUBTOTAL(4,Table1[Portfel increase]))/(SUBTOTAL(4,Table1[Portfel increase])-SUBTOTAL(5,Table1[Portfel increase]))*V$4</f>
        <v>0</v>
      </c>
      <c r="W289" s="4">
        <f t="shared" si="18"/>
        <v>19913.425833333342</v>
      </c>
      <c r="X289" s="2">
        <f>(W289-SUBTOTAL(5,Table1[Av. Portfolio increase]))/(SUBTOTAL(4,Table1[Av. Portfolio increase])-SUBTOTAL(5,Table1[Av. Portfolio increase]))*X$4</f>
        <v>0.55594832601930255</v>
      </c>
      <c r="Y289" s="6">
        <f>SUMIFS('Total data'!I:I,'Total data'!B:B,Totalll!E:E)/SUMIFS('Total data'!F:F,'Total data'!B:B,Totalll!E:E)</f>
        <v>1.183623584420865E-2</v>
      </c>
      <c r="Z289" s="2">
        <f>IFERROR(Y289/SUBTOTAL(4,Table1[PAR])*Z$4,0)</f>
        <v>-0.30645071837449112</v>
      </c>
      <c r="AA289" s="6">
        <f>IFERROR(SUMIFS('Data PKİD'!L:L,'Data PKİD'!B:B,Totalll!E:E)/Table1[[#This Row],[Portfolio]],0)</f>
        <v>0</v>
      </c>
      <c r="AB289" s="2">
        <f>IFERROR(AA289/SUBTOTAL(4,Table1[PKID])*AB$4,0)</f>
        <v>0</v>
      </c>
      <c r="AC289" s="25">
        <f t="shared" si="19"/>
        <v>2.3532828573321112</v>
      </c>
    </row>
    <row r="290" spans="4:29" x14ac:dyDescent="0.25">
      <c r="D290" s="12" t="s">
        <v>252</v>
      </c>
      <c r="E290" s="12">
        <v>1379021</v>
      </c>
      <c r="F290" s="12" t="s">
        <v>289</v>
      </c>
      <c r="G290" s="12" t="s">
        <v>6</v>
      </c>
      <c r="H290" s="12" t="s">
        <v>45</v>
      </c>
      <c r="I290" s="1">
        <f>SUMIFS('Total data'!D:D,'Total data'!B:B,Totalll!E:E)</f>
        <v>76</v>
      </c>
      <c r="J290" s="2">
        <f>I290/SUBTOTAL(4,Table1[Number of loans])*J$4</f>
        <v>0</v>
      </c>
      <c r="K290" s="5">
        <f>SUMIFS('Total data'!E:E,'Total data'!B:B,Totalll!E:E)</f>
        <v>571200</v>
      </c>
      <c r="L290" s="2">
        <f>K290/SUBTOTAL(4,Table1[Amount of loans])*L$4</f>
        <v>0</v>
      </c>
      <c r="M290" s="3">
        <f t="shared" si="16"/>
        <v>6.333333333333333</v>
      </c>
      <c r="N290" s="2">
        <f>M290/SUBTOTAL(4,Table1[Av. Number])*N$4</f>
        <v>0.42458100558659218</v>
      </c>
      <c r="O290" s="4">
        <f t="shared" si="17"/>
        <v>47600</v>
      </c>
      <c r="P290" s="2">
        <f>O290/SUBTOTAL(4,Table1[Av. Amount])*P$4</f>
        <v>0.52656485265648523</v>
      </c>
      <c r="Q290" s="5">
        <f>SUMIFS('Total data'!F:F,'Total data'!B:B,Totalll!E:E,'Total data'!A:A,"Dekabr")</f>
        <v>479311.53</v>
      </c>
      <c r="R290" s="2">
        <f>Q290/SUBTOTAL(4,Table1[Portfolio])*R$4</f>
        <v>0.23505773175879818</v>
      </c>
      <c r="S290" s="9">
        <f>SUMIFS('Total data'!G:G,'Total data'!A:A,"Dekabr",'Total data'!B:B,Totalll!E:E)-SUMIFS('Total data'!G:G,'Total data'!A:A,"Sabit",'Total data'!B:B,Totalll!E:E)</f>
        <v>55</v>
      </c>
      <c r="T290" s="2">
        <f>(S290-SUBTOTAL(5,Table1[Customer increase]))/(SUBTOTAL(4,Table1[Customer increase])-SUBTOTAL(5,Table1[Customer increase]))*T$4</f>
        <v>0.43085106382978722</v>
      </c>
      <c r="U290" s="4">
        <f>Table1[[#This Row],[Portfolio]]-SUMIFS('Total data'!H:H,'Total data'!A:A,"Sabit",'Total data'!B:B,Totalll!E:E)</f>
        <v>342455.94000000006</v>
      </c>
      <c r="V290" s="2">
        <f>(U290-SUBTOTAL(4,Table1[Portfel increase]))/(SUBTOTAL(4,Table1[Portfel increase])-SUBTOTAL(5,Table1[Portfel increase]))*V$4</f>
        <v>0</v>
      </c>
      <c r="W290" s="4">
        <f t="shared" si="18"/>
        <v>28537.995000000006</v>
      </c>
      <c r="X290" s="2">
        <f>(W290-SUBTOTAL(5,Table1[Av. Portfolio increase]))/(SUBTOTAL(4,Table1[Av. Portfolio increase])-SUBTOTAL(5,Table1[Av. Portfolio increase]))*X$4</f>
        <v>0.72805565948721718</v>
      </c>
      <c r="Y290" s="6">
        <f>SUMIFS('Total data'!I:I,'Total data'!B:B,Totalll!E:E)/SUMIFS('Total data'!F:F,'Total data'!B:B,Totalll!E:E)</f>
        <v>3.1155085991292036E-3</v>
      </c>
      <c r="Z290" s="2">
        <f>IFERROR(Y290/SUBTOTAL(4,Table1[PAR])*Z$4,0)</f>
        <v>-8.0663300467453791E-2</v>
      </c>
      <c r="AA290" s="6">
        <f>IFERROR(SUMIFS('Data PKİD'!L:L,'Data PKİD'!B:B,Totalll!E:E)/Table1[[#This Row],[Portfolio]],0)</f>
        <v>0</v>
      </c>
      <c r="AB290" s="2">
        <f>IFERROR(AA290/SUBTOTAL(4,Table1[PKID])*AB$4,0)</f>
        <v>0</v>
      </c>
      <c r="AC290" s="25">
        <f t="shared" si="19"/>
        <v>2.2644470128514262</v>
      </c>
    </row>
    <row r="291" spans="4:29" x14ac:dyDescent="0.25">
      <c r="D291" s="12" t="s">
        <v>252</v>
      </c>
      <c r="E291" s="12">
        <v>1380013</v>
      </c>
      <c r="F291" s="12" t="s">
        <v>317</v>
      </c>
      <c r="G291" s="12" t="s">
        <v>8</v>
      </c>
      <c r="H291" s="12" t="s">
        <v>45</v>
      </c>
      <c r="I291" s="1">
        <f>SUMIFS('Total data'!D:D,'Total data'!B:B,Totalll!E:E)</f>
        <v>70</v>
      </c>
      <c r="J291" s="2">
        <f>I291/SUBTOTAL(4,Table1[Number of loans])*J$4</f>
        <v>0</v>
      </c>
      <c r="K291" s="5">
        <f>SUMIFS('Total data'!E:E,'Total data'!B:B,Totalll!E:E)</f>
        <v>641300</v>
      </c>
      <c r="L291" s="2">
        <f>K291/SUBTOTAL(4,Table1[Amount of loans])*L$4</f>
        <v>0</v>
      </c>
      <c r="M291" s="3">
        <f t="shared" si="16"/>
        <v>5.833333333333333</v>
      </c>
      <c r="N291" s="2">
        <f>M291/SUBTOTAL(4,Table1[Av. Number])*N$4</f>
        <v>0.39106145251396646</v>
      </c>
      <c r="O291" s="4">
        <f t="shared" si="17"/>
        <v>53441.666666666664</v>
      </c>
      <c r="P291" s="2">
        <f>O291/SUBTOTAL(4,Table1[Av. Amount])*P$4</f>
        <v>0.59118704483299012</v>
      </c>
      <c r="Q291" s="5">
        <f>SUMIFS('Total data'!F:F,'Total data'!B:B,Totalll!E:E,'Total data'!A:A,"Dekabr")</f>
        <v>468902.23</v>
      </c>
      <c r="R291" s="2">
        <f>Q291/SUBTOTAL(4,Table1[Portfolio])*R$4</f>
        <v>0.22995293812448511</v>
      </c>
      <c r="S291" s="9">
        <f>SUMIFS('Total data'!G:G,'Total data'!A:A,"Dekabr",'Total data'!B:B,Totalll!E:E)-SUMIFS('Total data'!G:G,'Total data'!A:A,"Sabit",'Total data'!B:B,Totalll!E:E)</f>
        <v>40</v>
      </c>
      <c r="T291" s="2">
        <f>(S291-SUBTOTAL(5,Table1[Customer increase]))/(SUBTOTAL(4,Table1[Customer increase])-SUBTOTAL(5,Table1[Customer increase]))*T$4</f>
        <v>0.35106382978723405</v>
      </c>
      <c r="U291" s="4">
        <f>Table1[[#This Row],[Portfolio]]-SUMIFS('Total data'!H:H,'Total data'!A:A,"Sabit",'Total data'!B:B,Totalll!E:E)</f>
        <v>342936.7</v>
      </c>
      <c r="V291" s="2">
        <f>(U291-SUBTOTAL(4,Table1[Portfel increase]))/(SUBTOTAL(4,Table1[Portfel increase])-SUBTOTAL(5,Table1[Portfel increase]))*V$4</f>
        <v>0</v>
      </c>
      <c r="W291" s="4">
        <f t="shared" si="18"/>
        <v>28578.058333333334</v>
      </c>
      <c r="X291" s="2">
        <f>(W291-SUBTOTAL(5,Table1[Av. Portfolio increase]))/(SUBTOTAL(4,Table1[Av. Portfolio increase])-SUBTOTAL(5,Table1[Av. Portfolio increase]))*X$4</f>
        <v>0.72885514214386782</v>
      </c>
      <c r="Y291" s="6">
        <f>SUMIFS('Total data'!I:I,'Total data'!B:B,Totalll!E:E)/SUMIFS('Total data'!F:F,'Total data'!B:B,Totalll!E:E)</f>
        <v>1.1752670178989267E-3</v>
      </c>
      <c r="Z291" s="2">
        <f>IFERROR(Y291/SUBTOTAL(4,Table1[PAR])*Z$4,0)</f>
        <v>-3.0428712865940004E-2</v>
      </c>
      <c r="AA291" s="6">
        <f>IFERROR(SUMIFS('Data PKİD'!L:L,'Data PKİD'!B:B,Totalll!E:E)/Table1[[#This Row],[Portfolio]],0)</f>
        <v>0</v>
      </c>
      <c r="AB291" s="2">
        <f>IFERROR(AA291/SUBTOTAL(4,Table1[PKID])*AB$4,0)</f>
        <v>0</v>
      </c>
      <c r="AC291" s="25">
        <f t="shared" si="19"/>
        <v>2.2616916945366037</v>
      </c>
    </row>
    <row r="292" spans="4:29" x14ac:dyDescent="0.25">
      <c r="D292" s="12" t="s">
        <v>252</v>
      </c>
      <c r="E292" s="12">
        <v>1883076</v>
      </c>
      <c r="F292" s="12" t="s">
        <v>459</v>
      </c>
      <c r="G292" s="12" t="s">
        <v>16</v>
      </c>
      <c r="H292" s="12" t="s">
        <v>45</v>
      </c>
      <c r="I292" s="1">
        <f>SUMIFS('Total data'!D:D,'Total data'!B:B,Totalll!E:E)</f>
        <v>37</v>
      </c>
      <c r="J292" s="2">
        <f>I292/SUBTOTAL(4,Table1[Number of loans])*J$4</f>
        <v>0</v>
      </c>
      <c r="K292" s="5">
        <f>SUMIFS('Total data'!E:E,'Total data'!B:B,Totalll!E:E)</f>
        <v>596000</v>
      </c>
      <c r="L292" s="2">
        <f>K292/SUBTOTAL(4,Table1[Amount of loans])*L$4</f>
        <v>0</v>
      </c>
      <c r="M292" s="3">
        <f t="shared" si="16"/>
        <v>3.0833333333333335</v>
      </c>
      <c r="N292" s="2">
        <f>M292/SUBTOTAL(4,Table1[Av. Number])*N$4</f>
        <v>0.20670391061452517</v>
      </c>
      <c r="O292" s="4">
        <f t="shared" si="17"/>
        <v>49666.666666666664</v>
      </c>
      <c r="P292" s="2">
        <f>O292/SUBTOTAL(4,Table1[Av. Amount])*P$4</f>
        <v>0.54942691208554828</v>
      </c>
      <c r="Q292" s="5">
        <f>SUMIFS('Total data'!F:F,'Total data'!B:B,Totalll!E:E,'Total data'!A:A,"Dekabr")</f>
        <v>467344.15</v>
      </c>
      <c r="R292" s="2">
        <f>Q292/SUBTOTAL(4,Table1[Portfolio])*R$4</f>
        <v>0.22918884477855883</v>
      </c>
      <c r="S292" s="9">
        <f>SUMIFS('Total data'!G:G,'Total data'!A:A,"Dekabr",'Total data'!B:B,Totalll!E:E)-SUMIFS('Total data'!G:G,'Total data'!A:A,"Sabit",'Total data'!B:B,Totalll!E:E)</f>
        <v>34</v>
      </c>
      <c r="T292" s="2">
        <f>(S292-SUBTOTAL(5,Table1[Customer increase]))/(SUBTOTAL(4,Table1[Customer increase])-SUBTOTAL(5,Table1[Customer increase]))*T$4</f>
        <v>0.31914893617021278</v>
      </c>
      <c r="U292" s="4">
        <f>Table1[[#This Row],[Portfolio]]-SUMIFS('Total data'!H:H,'Total data'!A:A,"Sabit",'Total data'!B:B,Totalll!E:E)</f>
        <v>467344.15</v>
      </c>
      <c r="V292" s="2">
        <f>(U292-SUBTOTAL(4,Table1[Portfel increase]))/(SUBTOTAL(4,Table1[Portfel increase])-SUBTOTAL(5,Table1[Portfel increase]))*V$4</f>
        <v>0</v>
      </c>
      <c r="W292" s="4">
        <f t="shared" si="18"/>
        <v>38945.345833333333</v>
      </c>
      <c r="X292" s="2">
        <f>(W292-SUBTOTAL(5,Table1[Av. Portfolio increase]))/(SUBTOTAL(4,Table1[Av. Portfolio increase])-SUBTOTAL(5,Table1[Av. Portfolio increase]))*X$4</f>
        <v>0.93573923947552107</v>
      </c>
      <c r="Y292" s="6">
        <f>SUMIFS('Total data'!I:I,'Total data'!B:B,Totalll!E:E)/SUMIFS('Total data'!F:F,'Total data'!B:B,Totalll!E:E)</f>
        <v>0</v>
      </c>
      <c r="Z292" s="2">
        <f>IFERROR(Y292/SUBTOTAL(4,Table1[PAR])*Z$4,0)</f>
        <v>0</v>
      </c>
      <c r="AA292" s="6">
        <f>IFERROR(SUMIFS('Data PKİD'!L:L,'Data PKİD'!B:B,Totalll!E:E)/Table1[[#This Row],[Portfolio]],0)</f>
        <v>0</v>
      </c>
      <c r="AB292" s="2">
        <f>IFERROR(AA292/SUBTOTAL(4,Table1[PKID])*AB$4,0)</f>
        <v>0</v>
      </c>
      <c r="AC292" s="25">
        <f t="shared" si="19"/>
        <v>2.2402078431243662</v>
      </c>
    </row>
    <row r="293" spans="4:29" x14ac:dyDescent="0.25">
      <c r="D293" s="12" t="s">
        <v>236</v>
      </c>
      <c r="E293" s="12">
        <v>1196561</v>
      </c>
      <c r="F293" s="12" t="s">
        <v>207</v>
      </c>
      <c r="G293" s="12" t="s">
        <v>351</v>
      </c>
      <c r="H293" s="12" t="s">
        <v>45</v>
      </c>
      <c r="I293" s="1">
        <f>SUMIFS('Total data'!D:D,'Total data'!B:B,Totalll!E:E)</f>
        <v>91</v>
      </c>
      <c r="J293" s="2">
        <f>I293/SUBTOTAL(4,Table1[Number of loans])*J$4</f>
        <v>0</v>
      </c>
      <c r="K293" s="5">
        <f>SUMIFS('Total data'!E:E,'Total data'!B:B,Totalll!E:E)</f>
        <v>683300</v>
      </c>
      <c r="L293" s="2">
        <f>K293/SUBTOTAL(4,Table1[Amount of loans])*L$4</f>
        <v>0</v>
      </c>
      <c r="M293" s="3">
        <f t="shared" si="16"/>
        <v>7.583333333333333</v>
      </c>
      <c r="N293" s="2">
        <f>M293/SUBTOTAL(4,Table1[Av. Number])*N$4</f>
        <v>0.50837988826815639</v>
      </c>
      <c r="O293" s="4">
        <f t="shared" si="17"/>
        <v>56941.666666666664</v>
      </c>
      <c r="P293" s="2">
        <f>O293/SUBTOTAL(4,Table1[Av. Amount])*P$4</f>
        <v>0.62990504870479058</v>
      </c>
      <c r="Q293" s="5">
        <f>SUMIFS('Total data'!F:F,'Total data'!B:B,Totalll!E:E,'Total data'!A:A,"Dekabr")</f>
        <v>700733.07</v>
      </c>
      <c r="R293" s="2">
        <f>Q293/SUBTOTAL(4,Table1[Portfolio])*R$4</f>
        <v>0.34364440597241452</v>
      </c>
      <c r="S293" s="9">
        <f>SUMIFS('Total data'!G:G,'Total data'!A:A,"Dekabr",'Total data'!B:B,Totalll!E:E)-SUMIFS('Total data'!G:G,'Total data'!A:A,"Sabit",'Total data'!B:B,Totalll!E:E)</f>
        <v>20</v>
      </c>
      <c r="T293" s="2">
        <f>(S293-SUBTOTAL(5,Table1[Customer increase]))/(SUBTOTAL(4,Table1[Customer increase])-SUBTOTAL(5,Table1[Customer increase]))*T$4</f>
        <v>0.24468085106382978</v>
      </c>
      <c r="U293" s="4">
        <f>Table1[[#This Row],[Portfolio]]-SUMIFS('Total data'!H:H,'Total data'!A:A,"Sabit",'Total data'!B:B,Totalll!E:E)</f>
        <v>229763.83999999997</v>
      </c>
      <c r="V293" s="2">
        <f>(U293-SUBTOTAL(4,Table1[Portfel increase]))/(SUBTOTAL(4,Table1[Portfel increase])-SUBTOTAL(5,Table1[Portfel increase]))*V$4</f>
        <v>0</v>
      </c>
      <c r="W293" s="4">
        <f t="shared" si="18"/>
        <v>19146.986666666664</v>
      </c>
      <c r="X293" s="2">
        <f>(W293-SUBTOTAL(5,Table1[Av. Portfolio increase]))/(SUBTOTAL(4,Table1[Av. Portfolio increase])-SUBTOTAL(5,Table1[Av. Portfolio increase]))*X$4</f>
        <v>0.54065367202659131</v>
      </c>
      <c r="Y293" s="6">
        <f>SUMIFS('Total data'!I:I,'Total data'!B:B,Totalll!E:E)/SUMIFS('Total data'!F:F,'Total data'!B:B,Totalll!E:E)</f>
        <v>1.7567131258123371E-3</v>
      </c>
      <c r="Z293" s="2">
        <f>IFERROR(Y293/SUBTOTAL(4,Table1[PAR])*Z$4,0)</f>
        <v>-4.5482871959373443E-2</v>
      </c>
      <c r="AA293" s="6">
        <f>IFERROR(SUMIFS('Data PKİD'!L:L,'Data PKİD'!B:B,Totalll!E:E)/Table1[[#This Row],[Portfolio]],0)</f>
        <v>0</v>
      </c>
      <c r="AB293" s="2">
        <f>IFERROR(AA293/SUBTOTAL(4,Table1[PKID])*AB$4,0)</f>
        <v>0</v>
      </c>
      <c r="AC293" s="25">
        <f t="shared" si="19"/>
        <v>2.2217809940764091</v>
      </c>
    </row>
    <row r="294" spans="4:29" x14ac:dyDescent="0.25">
      <c r="D294" s="12" t="s">
        <v>236</v>
      </c>
      <c r="E294" s="12">
        <v>1883068</v>
      </c>
      <c r="F294" s="12" t="s">
        <v>447</v>
      </c>
      <c r="G294" s="12" t="s">
        <v>362</v>
      </c>
      <c r="H294" s="12" t="s">
        <v>45</v>
      </c>
      <c r="I294" s="1">
        <f>SUMIFS('Total data'!D:D,'Total data'!B:B,Totalll!E:E)</f>
        <v>44</v>
      </c>
      <c r="J294" s="2">
        <f>I294/SUBTOTAL(4,Table1[Number of loans])*J$4</f>
        <v>0</v>
      </c>
      <c r="K294" s="5">
        <f>SUMIFS('Total data'!E:E,'Total data'!B:B,Totalll!E:E)</f>
        <v>513000</v>
      </c>
      <c r="L294" s="2">
        <f>K294/SUBTOTAL(4,Table1[Amount of loans])*L$4</f>
        <v>0</v>
      </c>
      <c r="M294" s="3">
        <f t="shared" si="16"/>
        <v>3.6666666666666665</v>
      </c>
      <c r="N294" s="2">
        <f>M294/SUBTOTAL(4,Table1[Av. Number])*N$4</f>
        <v>0.24581005586592178</v>
      </c>
      <c r="O294" s="4">
        <f t="shared" si="17"/>
        <v>42750</v>
      </c>
      <c r="P294" s="2">
        <f>O294/SUBTOTAL(4,Table1[Av. Amount])*P$4</f>
        <v>0.47291276157699047</v>
      </c>
      <c r="Q294" s="5">
        <f>SUMIFS('Total data'!F:F,'Total data'!B:B,Totalll!E:E,'Total data'!A:A,"Dekabr")</f>
        <v>441511.52</v>
      </c>
      <c r="R294" s="2">
        <f>Q294/SUBTOTAL(4,Table1[Portfolio])*R$4</f>
        <v>0.21652034207601736</v>
      </c>
      <c r="S294" s="9">
        <f>SUMIFS('Total data'!G:G,'Total data'!A:A,"Dekabr",'Total data'!B:B,Totalll!E:E)-SUMIFS('Total data'!G:G,'Total data'!A:A,"Sabit",'Total data'!B:B,Totalll!E:E)</f>
        <v>43</v>
      </c>
      <c r="T294" s="2">
        <f>(S294-SUBTOTAL(5,Table1[Customer increase]))/(SUBTOTAL(4,Table1[Customer increase])-SUBTOTAL(5,Table1[Customer increase]))*T$4</f>
        <v>0.36702127659574468</v>
      </c>
      <c r="U294" s="4">
        <f>Table1[[#This Row],[Portfolio]]-SUMIFS('Total data'!H:H,'Total data'!A:A,"Sabit",'Total data'!B:B,Totalll!E:E)</f>
        <v>441511.52</v>
      </c>
      <c r="V294" s="2">
        <f>(U294-SUBTOTAL(4,Table1[Portfel increase]))/(SUBTOTAL(4,Table1[Portfel increase])-SUBTOTAL(5,Table1[Portfel increase]))*V$4</f>
        <v>0</v>
      </c>
      <c r="W294" s="4">
        <f t="shared" si="18"/>
        <v>36792.626666666671</v>
      </c>
      <c r="X294" s="2">
        <f>(W294-SUBTOTAL(5,Table1[Av. Portfolio increase]))/(SUBTOTAL(4,Table1[Av. Portfolio increase])-SUBTOTAL(5,Table1[Av. Portfolio increase]))*X$4</f>
        <v>0.89278071617765931</v>
      </c>
      <c r="Y294" s="6">
        <f>SUMIFS('Total data'!I:I,'Total data'!B:B,Totalll!E:E)/SUMIFS('Total data'!F:F,'Total data'!B:B,Totalll!E:E)</f>
        <v>0</v>
      </c>
      <c r="Z294" s="2">
        <f>IFERROR(Y294/SUBTOTAL(4,Table1[PAR])*Z$4,0)</f>
        <v>0</v>
      </c>
      <c r="AA294" s="6">
        <f>IFERROR(SUMIFS('Data PKİD'!L:L,'Data PKİD'!B:B,Totalll!E:E)/Table1[[#This Row],[Portfolio]],0)</f>
        <v>0</v>
      </c>
      <c r="AB294" s="2">
        <f>IFERROR(AA294/SUBTOTAL(4,Table1[PKID])*AB$4,0)</f>
        <v>0</v>
      </c>
      <c r="AC294" s="25">
        <f t="shared" si="19"/>
        <v>2.1950451522923338</v>
      </c>
    </row>
    <row r="295" spans="4:29" x14ac:dyDescent="0.25">
      <c r="D295" s="12" t="s">
        <v>252</v>
      </c>
      <c r="E295" s="12">
        <v>1618073</v>
      </c>
      <c r="F295" s="12" t="s">
        <v>196</v>
      </c>
      <c r="G295" s="12" t="s">
        <v>19</v>
      </c>
      <c r="H295" s="12" t="s">
        <v>44</v>
      </c>
      <c r="I295" s="1">
        <f>SUMIFS('Total data'!D:D,'Total data'!B:B,Totalll!E:E)</f>
        <v>45</v>
      </c>
      <c r="J295" s="2">
        <f>I295/SUBTOTAL(4,Table1[Number of loans])*J$4</f>
        <v>0</v>
      </c>
      <c r="K295" s="5">
        <f>SUMIFS('Total data'!E:E,'Total data'!B:B,Totalll!E:E)</f>
        <v>1368450</v>
      </c>
      <c r="L295" s="2">
        <f>K295/SUBTOTAL(4,Table1[Amount of loans])*L$4</f>
        <v>0</v>
      </c>
      <c r="M295" s="3">
        <f t="shared" si="16"/>
        <v>3.75</v>
      </c>
      <c r="N295" s="2">
        <f>M295/SUBTOTAL(4,Table1[Av. Number])*N$4</f>
        <v>0.25139664804469275</v>
      </c>
      <c r="O295" s="4">
        <f t="shared" si="17"/>
        <v>114037.5</v>
      </c>
      <c r="P295" s="2">
        <f>O295/SUBTOTAL(4,Table1[Av. Amount])*P$4</f>
        <v>1.2615155332944104</v>
      </c>
      <c r="Q295" s="5">
        <f>SUMIFS('Total data'!F:F,'Total data'!B:B,Totalll!E:E,'Total data'!A:A,"Dekabr")</f>
        <v>1248670.3</v>
      </c>
      <c r="R295" s="2">
        <f>Q295/SUBTOTAL(4,Table1[Portfolio])*R$4</f>
        <v>0.61235666171556113</v>
      </c>
      <c r="S295" s="9">
        <f>SUMIFS('Total data'!G:G,'Total data'!A:A,"Dekabr",'Total data'!B:B,Totalll!E:E)-SUMIFS('Total data'!G:G,'Total data'!A:A,"Sabit",'Total data'!B:B,Totalll!E:E)</f>
        <v>10</v>
      </c>
      <c r="T295" s="2">
        <f>(S295-SUBTOTAL(5,Table1[Customer increase]))/(SUBTOTAL(4,Table1[Customer increase])-SUBTOTAL(5,Table1[Customer increase]))*T$4</f>
        <v>0.19148936170212766</v>
      </c>
      <c r="U295" s="4">
        <f>Table1[[#This Row],[Portfolio]]-SUMIFS('Total data'!H:H,'Total data'!A:A,"Sabit",'Total data'!B:B,Totalll!E:E)</f>
        <v>192195.63000000012</v>
      </c>
      <c r="V295" s="2">
        <f>(U295-SUBTOTAL(4,Table1[Portfel increase]))/(SUBTOTAL(4,Table1[Portfel increase])-SUBTOTAL(5,Table1[Portfel increase]))*V$4</f>
        <v>0</v>
      </c>
      <c r="W295" s="4">
        <f t="shared" si="18"/>
        <v>16016.302500000011</v>
      </c>
      <c r="X295" s="2">
        <f>(W295-SUBTOTAL(5,Table1[Av. Portfolio increase]))/(SUBTOTAL(4,Table1[Av. Portfolio increase])-SUBTOTAL(5,Table1[Av. Portfolio increase]))*X$4</f>
        <v>0.47817939726076381</v>
      </c>
      <c r="Y295" s="6">
        <f>SUMIFS('Total data'!I:I,'Total data'!B:B,Totalll!E:E)/SUMIFS('Total data'!F:F,'Total data'!B:B,Totalll!E:E)</f>
        <v>2.3673507310092854E-2</v>
      </c>
      <c r="Z295" s="2">
        <f>IFERROR(Y295/SUBTOTAL(4,Table1[PAR])*Z$4,0)</f>
        <v>-0.61292824991920081</v>
      </c>
      <c r="AA295" s="6">
        <f>IFERROR(SUMIFS('Data PKİD'!L:L,'Data PKİD'!B:B,Totalll!E:E)/Table1[[#This Row],[Portfolio]],0)</f>
        <v>0</v>
      </c>
      <c r="AB295" s="2">
        <f>IFERROR(AA295/SUBTOTAL(4,Table1[PKID])*AB$4,0)</f>
        <v>0</v>
      </c>
      <c r="AC295" s="25">
        <f t="shared" si="19"/>
        <v>2.1820093520983552</v>
      </c>
    </row>
    <row r="296" spans="4:29" x14ac:dyDescent="0.25">
      <c r="D296" s="12" t="s">
        <v>252</v>
      </c>
      <c r="E296" s="12">
        <v>1883078</v>
      </c>
      <c r="F296" s="12" t="s">
        <v>489</v>
      </c>
      <c r="G296" s="12" t="s">
        <v>8</v>
      </c>
      <c r="H296" s="12" t="s">
        <v>45</v>
      </c>
      <c r="I296" s="1">
        <f>SUMIFS('Total data'!D:D,'Total data'!B:B,Totalll!E:E)</f>
        <v>50</v>
      </c>
      <c r="J296" s="2">
        <f>I296/SUBTOTAL(4,Table1[Number of loans])*J$4</f>
        <v>0</v>
      </c>
      <c r="K296" s="5">
        <f>SUMIFS('Total data'!E:E,'Total data'!B:B,Totalll!E:E)</f>
        <v>526300</v>
      </c>
      <c r="L296" s="2">
        <f>K296/SUBTOTAL(4,Table1[Amount of loans])*L$4</f>
        <v>0</v>
      </c>
      <c r="M296" s="3">
        <f t="shared" si="16"/>
        <v>4.166666666666667</v>
      </c>
      <c r="N296" s="2">
        <f>M296/SUBTOTAL(4,Table1[Av. Number])*N$4</f>
        <v>0.27932960893854752</v>
      </c>
      <c r="O296" s="4">
        <f t="shared" si="17"/>
        <v>43858.333333333336</v>
      </c>
      <c r="P296" s="2">
        <f>O296/SUBTOTAL(4,Table1[Av. Amount])*P$4</f>
        <v>0.48517346280306051</v>
      </c>
      <c r="Q296" s="5">
        <f>SUMIFS('Total data'!F:F,'Total data'!B:B,Totalll!E:E,'Total data'!A:A,"Dekabr")</f>
        <v>417470.1</v>
      </c>
      <c r="R296" s="2">
        <f>Q296/SUBTOTAL(4,Table1[Portfolio])*R$4</f>
        <v>0.20473026130441435</v>
      </c>
      <c r="S296" s="9">
        <f>SUMIFS('Total data'!G:G,'Total data'!A:A,"Dekabr",'Total data'!B:B,Totalll!E:E)-SUMIFS('Total data'!G:G,'Total data'!A:A,"Sabit",'Total data'!B:B,Totalll!E:E)</f>
        <v>43</v>
      </c>
      <c r="T296" s="2">
        <f>(S296-SUBTOTAL(5,Table1[Customer increase]))/(SUBTOTAL(4,Table1[Customer increase])-SUBTOTAL(5,Table1[Customer increase]))*T$4</f>
        <v>0.36702127659574468</v>
      </c>
      <c r="U296" s="4">
        <f>Table1[[#This Row],[Portfolio]]-SUMIFS('Total data'!H:H,'Total data'!A:A,"Sabit",'Total data'!B:B,Totalll!E:E)</f>
        <v>417470.1</v>
      </c>
      <c r="V296" s="2">
        <f>(U296-SUBTOTAL(4,Table1[Portfel increase]))/(SUBTOTAL(4,Table1[Portfel increase])-SUBTOTAL(5,Table1[Portfel increase]))*V$4</f>
        <v>0</v>
      </c>
      <c r="W296" s="4">
        <f t="shared" si="18"/>
        <v>34789.174999999996</v>
      </c>
      <c r="X296" s="2">
        <f>(W296-SUBTOTAL(5,Table1[Av. Portfolio increase]))/(SUBTOTAL(4,Table1[Av. Portfolio increase])-SUBTOTAL(5,Table1[Av. Portfolio increase]))*X$4</f>
        <v>0.85280089603609088</v>
      </c>
      <c r="Y296" s="6">
        <f>SUMIFS('Total data'!I:I,'Total data'!B:B,Totalll!E:E)/SUMIFS('Total data'!F:F,'Total data'!B:B,Totalll!E:E)</f>
        <v>6.0740137509223194E-4</v>
      </c>
      <c r="Z296" s="2">
        <f>IFERROR(Y296/SUBTOTAL(4,Table1[PAR])*Z$4,0)</f>
        <v>-1.5726164144468608E-2</v>
      </c>
      <c r="AA296" s="6">
        <f>IFERROR(SUMIFS('Data PKİD'!L:L,'Data PKİD'!B:B,Totalll!E:E)/Table1[[#This Row],[Portfolio]],0)</f>
        <v>0</v>
      </c>
      <c r="AB296" s="2">
        <f>IFERROR(AA296/SUBTOTAL(4,Table1[PKID])*AB$4,0)</f>
        <v>0</v>
      </c>
      <c r="AC296" s="25">
        <f t="shared" si="19"/>
        <v>2.1733293415333894</v>
      </c>
    </row>
    <row r="297" spans="4:29" x14ac:dyDescent="0.25">
      <c r="D297" s="12" t="s">
        <v>236</v>
      </c>
      <c r="E297" s="12">
        <v>1776983</v>
      </c>
      <c r="F297" s="12" t="s">
        <v>409</v>
      </c>
      <c r="G297" s="12" t="s">
        <v>352</v>
      </c>
      <c r="H297" s="12" t="s">
        <v>45</v>
      </c>
      <c r="I297" s="1">
        <f>SUMIFS('Total data'!D:D,'Total data'!B:B,Totalll!E:E)</f>
        <v>87</v>
      </c>
      <c r="J297" s="2">
        <f>I297/SUBTOTAL(4,Table1[Number of loans])*J$4</f>
        <v>0</v>
      </c>
      <c r="K297" s="5">
        <f>SUMIFS('Total data'!E:E,'Total data'!B:B,Totalll!E:E)</f>
        <v>342700</v>
      </c>
      <c r="L297" s="2">
        <f>K297/SUBTOTAL(4,Table1[Amount of loans])*L$4</f>
        <v>0</v>
      </c>
      <c r="M297" s="3">
        <f t="shared" si="16"/>
        <v>7.25</v>
      </c>
      <c r="N297" s="2">
        <f>M297/SUBTOTAL(4,Table1[Av. Number])*N$4</f>
        <v>0.48603351955307267</v>
      </c>
      <c r="O297" s="4">
        <f t="shared" si="17"/>
        <v>28558.333333333332</v>
      </c>
      <c r="P297" s="2">
        <f>O297/SUBTOTAL(4,Table1[Av. Amount])*P$4</f>
        <v>0.31592047444919025</v>
      </c>
      <c r="Q297" s="5">
        <f>SUMIFS('Total data'!F:F,'Total data'!B:B,Totalll!E:E,'Total data'!A:A,"Dekabr")</f>
        <v>293887.87</v>
      </c>
      <c r="R297" s="2">
        <f>Q297/SUBTOTAL(4,Table1[Portfolio])*R$4</f>
        <v>0.14412467005253254</v>
      </c>
      <c r="S297" s="9">
        <f>SUMIFS('Total data'!G:G,'Total data'!A:A,"Dekabr",'Total data'!B:B,Totalll!E:E)-SUMIFS('Total data'!G:G,'Total data'!A:A,"Sabit",'Total data'!B:B,Totalll!E:E)</f>
        <v>83</v>
      </c>
      <c r="T297" s="2">
        <f>(S297-SUBTOTAL(5,Table1[Customer increase]))/(SUBTOTAL(4,Table1[Customer increase])-SUBTOTAL(5,Table1[Customer increase]))*T$4</f>
        <v>0.57978723404255317</v>
      </c>
      <c r="U297" s="4">
        <f>Table1[[#This Row],[Portfolio]]-SUMIFS('Total data'!H:H,'Total data'!A:A,"Sabit",'Total data'!B:B,Totalll!E:E)</f>
        <v>293887.87</v>
      </c>
      <c r="V297" s="2">
        <f>(U297-SUBTOTAL(4,Table1[Portfel increase]))/(SUBTOTAL(4,Table1[Portfel increase])-SUBTOTAL(5,Table1[Portfel increase]))*V$4</f>
        <v>0</v>
      </c>
      <c r="W297" s="4">
        <f t="shared" si="18"/>
        <v>24490.655833333334</v>
      </c>
      <c r="X297" s="2">
        <f>(W297-SUBTOTAL(5,Table1[Av. Portfolio increase]))/(SUBTOTAL(4,Table1[Av. Portfolio increase])-SUBTOTAL(5,Table1[Av. Portfolio increase]))*X$4</f>
        <v>0.6472891031347594</v>
      </c>
      <c r="Y297" s="6">
        <f>SUMIFS('Total data'!I:I,'Total data'!B:B,Totalll!E:E)/SUMIFS('Total data'!F:F,'Total data'!B:B,Totalll!E:E)</f>
        <v>0</v>
      </c>
      <c r="Z297" s="2">
        <f>IFERROR(Y297/SUBTOTAL(4,Table1[PAR])*Z$4,0)</f>
        <v>0</v>
      </c>
      <c r="AA297" s="6">
        <f>IFERROR(SUMIFS('Data PKİD'!L:L,'Data PKİD'!B:B,Totalll!E:E)/Table1[[#This Row],[Portfolio]],0)</f>
        <v>0</v>
      </c>
      <c r="AB297" s="2">
        <f>IFERROR(AA297/SUBTOTAL(4,Table1[PKID])*AB$4,0)</f>
        <v>0</v>
      </c>
      <c r="AC297" s="25">
        <f t="shared" si="19"/>
        <v>2.1731550012321081</v>
      </c>
    </row>
    <row r="298" spans="4:29" x14ac:dyDescent="0.25">
      <c r="D298" s="12" t="s">
        <v>252</v>
      </c>
      <c r="E298" s="12">
        <v>1883242</v>
      </c>
      <c r="F298" s="12" t="s">
        <v>455</v>
      </c>
      <c r="G298" s="12" t="s">
        <v>19</v>
      </c>
      <c r="H298" s="12" t="s">
        <v>45</v>
      </c>
      <c r="I298" s="1">
        <f>SUMIFS('Total data'!D:D,'Total data'!B:B,Totalll!E:E)</f>
        <v>33</v>
      </c>
      <c r="J298" s="2">
        <f>I298/SUBTOTAL(4,Table1[Number of loans])*J$4</f>
        <v>0</v>
      </c>
      <c r="K298" s="5">
        <f>SUMIFS('Total data'!E:E,'Total data'!B:B,Totalll!E:E)</f>
        <v>603400</v>
      </c>
      <c r="L298" s="2">
        <f>K298/SUBTOTAL(4,Table1[Amount of loans])*L$4</f>
        <v>0</v>
      </c>
      <c r="M298" s="3">
        <f t="shared" si="16"/>
        <v>2.75</v>
      </c>
      <c r="N298" s="2">
        <f>M298/SUBTOTAL(4,Table1[Av. Number])*N$4</f>
        <v>0.18435754189944134</v>
      </c>
      <c r="O298" s="4">
        <f t="shared" si="17"/>
        <v>50283.333333333336</v>
      </c>
      <c r="P298" s="2">
        <f>O298/SUBTOTAL(4,Table1[Av. Amount])*P$4</f>
        <v>0.55624865562486558</v>
      </c>
      <c r="Q298" s="5">
        <f>SUMIFS('Total data'!F:F,'Total data'!B:B,Totalll!E:E,'Total data'!A:A,"Dekabr")</f>
        <v>457887.01</v>
      </c>
      <c r="R298" s="2">
        <f>Q298/SUBTOTAL(4,Table1[Portfolio])*R$4</f>
        <v>0.22455099707786735</v>
      </c>
      <c r="S298" s="9">
        <f>SUMIFS('Total data'!G:G,'Total data'!A:A,"Dekabr",'Total data'!B:B,Totalll!E:E)-SUMIFS('Total data'!G:G,'Total data'!A:A,"Sabit",'Total data'!B:B,Totalll!E:E)</f>
        <v>26</v>
      </c>
      <c r="T298" s="2">
        <f>(S298-SUBTOTAL(5,Table1[Customer increase]))/(SUBTOTAL(4,Table1[Customer increase])-SUBTOTAL(5,Table1[Customer increase]))*T$4</f>
        <v>0.27659574468085107</v>
      </c>
      <c r="U298" s="4">
        <f>Table1[[#This Row],[Portfolio]]-SUMIFS('Total data'!H:H,'Total data'!A:A,"Sabit",'Total data'!B:B,Totalll!E:E)</f>
        <v>457887.01</v>
      </c>
      <c r="V298" s="2">
        <f>(U298-SUBTOTAL(4,Table1[Portfel increase]))/(SUBTOTAL(4,Table1[Portfel increase])-SUBTOTAL(5,Table1[Portfel increase]))*V$4</f>
        <v>0</v>
      </c>
      <c r="W298" s="4">
        <f t="shared" si="18"/>
        <v>38157.250833333332</v>
      </c>
      <c r="X298" s="2">
        <f>(W298-SUBTOTAL(5,Table1[Av. Portfolio increase]))/(SUBTOTAL(4,Table1[Av. Portfolio increase])-SUBTOTAL(5,Table1[Av. Portfolio increase]))*X$4</f>
        <v>0.92001243314487868</v>
      </c>
      <c r="Y298" s="6">
        <f>SUMIFS('Total data'!I:I,'Total data'!B:B,Totalll!E:E)/SUMIFS('Total data'!F:F,'Total data'!B:B,Totalll!E:E)</f>
        <v>0</v>
      </c>
      <c r="Z298" s="2">
        <f>IFERROR(Y298/SUBTOTAL(4,Table1[PAR])*Z$4,0)</f>
        <v>0</v>
      </c>
      <c r="AA298" s="6">
        <f>IFERROR(SUMIFS('Data PKİD'!L:L,'Data PKİD'!B:B,Totalll!E:E)/Table1[[#This Row],[Portfolio]],0)</f>
        <v>0</v>
      </c>
      <c r="AB298" s="2">
        <f>IFERROR(AA298/SUBTOTAL(4,Table1[PKID])*AB$4,0)</f>
        <v>0</v>
      </c>
      <c r="AC298" s="25">
        <f t="shared" si="19"/>
        <v>2.161765372427904</v>
      </c>
    </row>
    <row r="299" spans="4:29" x14ac:dyDescent="0.25">
      <c r="D299" s="12" t="s">
        <v>252</v>
      </c>
      <c r="E299" s="12">
        <v>1297693</v>
      </c>
      <c r="F299" s="12" t="s">
        <v>281</v>
      </c>
      <c r="G299" s="12" t="s">
        <v>366</v>
      </c>
      <c r="H299" s="12" t="s">
        <v>45</v>
      </c>
      <c r="I299" s="1">
        <f>SUMIFS('Total data'!D:D,'Total data'!B:B,Totalll!E:E)</f>
        <v>78</v>
      </c>
      <c r="J299" s="2">
        <f>I299/SUBTOTAL(4,Table1[Number of loans])*J$4</f>
        <v>0</v>
      </c>
      <c r="K299" s="5">
        <f>SUMIFS('Total data'!E:E,'Total data'!B:B,Totalll!E:E)</f>
        <v>791000</v>
      </c>
      <c r="L299" s="2">
        <f>K299/SUBTOTAL(4,Table1[Amount of loans])*L$4</f>
        <v>0</v>
      </c>
      <c r="M299" s="3">
        <f t="shared" si="16"/>
        <v>6.5</v>
      </c>
      <c r="N299" s="2">
        <f>M299/SUBTOTAL(4,Table1[Av. Number])*N$4</f>
        <v>0.43575418994413412</v>
      </c>
      <c r="O299" s="4">
        <f t="shared" si="17"/>
        <v>65916.666666666672</v>
      </c>
      <c r="P299" s="2">
        <f>O299/SUBTOTAL(4,Table1[Av. Amount])*P$4</f>
        <v>0.72918907291890733</v>
      </c>
      <c r="Q299" s="5">
        <f>SUMIFS('Total data'!F:F,'Total data'!B:B,Totalll!E:E,'Total data'!A:A,"Dekabr")</f>
        <v>614557.89</v>
      </c>
      <c r="R299" s="2">
        <f>Q299/SUBTOTAL(4,Table1[Portfolio])*R$4</f>
        <v>0.3013834940667357</v>
      </c>
      <c r="S299" s="9">
        <f>SUMIFS('Total data'!G:G,'Total data'!A:A,"Dekabr",'Total data'!B:B,Totalll!E:E)-SUMIFS('Total data'!G:G,'Total data'!A:A,"Sabit",'Total data'!B:B,Totalll!E:E)</f>
        <v>15</v>
      </c>
      <c r="T299" s="2">
        <f>(S299-SUBTOTAL(5,Table1[Customer increase]))/(SUBTOTAL(4,Table1[Customer increase])-SUBTOTAL(5,Table1[Customer increase]))*T$4</f>
        <v>0.21808510638297873</v>
      </c>
      <c r="U299" s="4">
        <f>Table1[[#This Row],[Portfolio]]-SUMIFS('Total data'!H:H,'Total data'!A:A,"Sabit",'Total data'!B:B,Totalll!E:E)</f>
        <v>191576.74000000005</v>
      </c>
      <c r="V299" s="2">
        <f>(U299-SUBTOTAL(4,Table1[Portfel increase]))/(SUBTOTAL(4,Table1[Portfel increase])-SUBTOTAL(5,Table1[Portfel increase]))*V$4</f>
        <v>0</v>
      </c>
      <c r="W299" s="4">
        <f t="shared" si="18"/>
        <v>15964.728333333338</v>
      </c>
      <c r="X299" s="2">
        <f>(W299-SUBTOTAL(5,Table1[Av. Portfolio increase]))/(SUBTOTAL(4,Table1[Av. Portfolio increase])-SUBTOTAL(5,Table1[Av. Portfolio increase]))*X$4</f>
        <v>0.4771502105119188</v>
      </c>
      <c r="Y299" s="6">
        <f>SUMIFS('Total data'!I:I,'Total data'!B:B,Totalll!E:E)/SUMIFS('Total data'!F:F,'Total data'!B:B,Totalll!E:E)</f>
        <v>0</v>
      </c>
      <c r="Z299" s="2">
        <f>IFERROR(Y299/SUBTOTAL(4,Table1[PAR])*Z$4,0)</f>
        <v>0</v>
      </c>
      <c r="AA299" s="6">
        <f>IFERROR(SUMIFS('Data PKİD'!L:L,'Data PKİD'!B:B,Totalll!E:E)/Table1[[#This Row],[Portfolio]],0)</f>
        <v>0</v>
      </c>
      <c r="AB299" s="2">
        <f>IFERROR(AA299/SUBTOTAL(4,Table1[PKID])*AB$4,0)</f>
        <v>0</v>
      </c>
      <c r="AC299" s="25">
        <f t="shared" si="19"/>
        <v>2.1615620738246744</v>
      </c>
    </row>
    <row r="300" spans="4:29" x14ac:dyDescent="0.25">
      <c r="D300" s="12" t="s">
        <v>252</v>
      </c>
      <c r="E300" s="12">
        <v>1157242</v>
      </c>
      <c r="F300" s="12" t="s">
        <v>193</v>
      </c>
      <c r="G300" s="12" t="s">
        <v>19</v>
      </c>
      <c r="H300" s="12" t="s">
        <v>44</v>
      </c>
      <c r="I300" s="1">
        <f>SUMIFS('Total data'!D:D,'Total data'!B:B,Totalll!E:E)</f>
        <v>49</v>
      </c>
      <c r="J300" s="2">
        <f>I300/SUBTOTAL(4,Table1[Number of loans])*J$4</f>
        <v>0</v>
      </c>
      <c r="K300" s="5">
        <f>SUMIFS('Total data'!E:E,'Total data'!B:B,Totalll!E:E)</f>
        <v>1078300</v>
      </c>
      <c r="L300" s="2">
        <f>K300/SUBTOTAL(4,Table1[Amount of loans])*L$4</f>
        <v>0</v>
      </c>
      <c r="M300" s="3">
        <f t="shared" si="16"/>
        <v>4.083333333333333</v>
      </c>
      <c r="N300" s="2">
        <f>M300/SUBTOTAL(4,Table1[Av. Number])*N$4</f>
        <v>0.27374301675977653</v>
      </c>
      <c r="O300" s="4">
        <f t="shared" si="17"/>
        <v>89858.333333333328</v>
      </c>
      <c r="P300" s="2">
        <f>O300/SUBTOTAL(4,Table1[Av. Amount])*P$4</f>
        <v>0.99403865654672274</v>
      </c>
      <c r="Q300" s="5">
        <f>SUMIFS('Total data'!F:F,'Total data'!B:B,Totalll!E:E,'Total data'!A:A,"Dekabr")</f>
        <v>1098875.25</v>
      </c>
      <c r="R300" s="2">
        <f>Q300/SUBTOTAL(4,Table1[Portfolio])*R$4</f>
        <v>0.53889611992201036</v>
      </c>
      <c r="S300" s="9">
        <f>SUMIFS('Total data'!G:G,'Total data'!A:A,"Dekabr",'Total data'!B:B,Totalll!E:E)-SUMIFS('Total data'!G:G,'Total data'!A:A,"Sabit",'Total data'!B:B,Totalll!E:E)</f>
        <v>11</v>
      </c>
      <c r="T300" s="2">
        <f>(S300-SUBTOTAL(5,Table1[Customer increase]))/(SUBTOTAL(4,Table1[Customer increase])-SUBTOTAL(5,Table1[Customer increase]))*T$4</f>
        <v>0.19680851063829788</v>
      </c>
      <c r="U300" s="4">
        <f>Table1[[#This Row],[Portfolio]]-SUMIFS('Total data'!H:H,'Total data'!A:A,"Sabit",'Total data'!B:B,Totalll!E:E)</f>
        <v>85362.400000000256</v>
      </c>
      <c r="V300" s="2">
        <f>(U300-SUBTOTAL(4,Table1[Portfel increase]))/(SUBTOTAL(4,Table1[Portfel increase])-SUBTOTAL(5,Table1[Portfel increase]))*V$4</f>
        <v>0</v>
      </c>
      <c r="W300" s="4">
        <f t="shared" si="18"/>
        <v>7113.5333333333547</v>
      </c>
      <c r="X300" s="2">
        <f>(W300-SUBTOTAL(5,Table1[Av. Portfolio increase]))/(SUBTOTAL(4,Table1[Av. Portfolio increase])-SUBTOTAL(5,Table1[Av. Portfolio increase]))*X$4</f>
        <v>0.30052045196789856</v>
      </c>
      <c r="Y300" s="6">
        <f>SUMIFS('Total data'!I:I,'Total data'!B:B,Totalll!E:E)/SUMIFS('Total data'!F:F,'Total data'!B:B,Totalll!E:E)</f>
        <v>0</v>
      </c>
      <c r="Z300" s="2">
        <f>IFERROR(Y300/SUBTOTAL(4,Table1[PAR])*Z$4,0)</f>
        <v>0</v>
      </c>
      <c r="AA300" s="6">
        <f>IFERROR(SUMIFS('Data PKİD'!L:L,'Data PKİD'!B:B,Totalll!E:E)/Table1[[#This Row],[Portfolio]],0)</f>
        <v>0</v>
      </c>
      <c r="AB300" s="2">
        <f>IFERROR(AA300/SUBTOTAL(4,Table1[PKID])*AB$4,0)</f>
        <v>0</v>
      </c>
      <c r="AC300" s="25">
        <f t="shared" si="19"/>
        <v>2.3040067558347062</v>
      </c>
    </row>
    <row r="301" spans="4:29" x14ac:dyDescent="0.25">
      <c r="D301" s="12" t="s">
        <v>252</v>
      </c>
      <c r="E301" s="12">
        <v>1791609</v>
      </c>
      <c r="F301" s="12" t="s">
        <v>134</v>
      </c>
      <c r="G301" s="12" t="s">
        <v>19</v>
      </c>
      <c r="H301" s="12" t="s">
        <v>43</v>
      </c>
      <c r="I301" s="1">
        <f>SUMIFS('Total data'!D:D,'Total data'!B:B,Totalll!E:E)</f>
        <v>43</v>
      </c>
      <c r="J301" s="2">
        <f>I301/SUBTOTAL(4,Table1[Number of loans])*J$4</f>
        <v>0</v>
      </c>
      <c r="K301" s="5">
        <f>SUMIFS('Total data'!E:E,'Total data'!B:B,Totalll!E:E)</f>
        <v>1239500</v>
      </c>
      <c r="L301" s="2">
        <f>K301/SUBTOTAL(4,Table1[Amount of loans])*L$4</f>
        <v>0</v>
      </c>
      <c r="M301" s="3">
        <f t="shared" si="16"/>
        <v>3.5833333333333335</v>
      </c>
      <c r="N301" s="2">
        <f>M301/SUBTOTAL(4,Table1[Av. Number])*N$4</f>
        <v>0.24022346368715086</v>
      </c>
      <c r="O301" s="4">
        <f t="shared" si="17"/>
        <v>103291.66666666667</v>
      </c>
      <c r="P301" s="2">
        <f>O301/SUBTOTAL(4,Table1[Av. Amount])*P$4</f>
        <v>1.1426420428356328</v>
      </c>
      <c r="Q301" s="5">
        <f>SUMIFS('Total data'!F:F,'Total data'!B:B,Totalll!E:E,'Total data'!A:A,"Dekabr")</f>
        <v>1132629.0900000001</v>
      </c>
      <c r="R301" s="2">
        <f>Q301/SUBTOTAL(4,Table1[Portfolio])*R$4</f>
        <v>0.55544923949447178</v>
      </c>
      <c r="S301" s="9">
        <f>SUMIFS('Total data'!G:G,'Total data'!A:A,"Dekabr",'Total data'!B:B,Totalll!E:E)-SUMIFS('Total data'!G:G,'Total data'!A:A,"Sabit",'Total data'!B:B,Totalll!E:E)</f>
        <v>-3</v>
      </c>
      <c r="T301" s="2">
        <f>(S301-SUBTOTAL(5,Table1[Customer increase]))/(SUBTOTAL(4,Table1[Customer increase])-SUBTOTAL(5,Table1[Customer increase]))*T$4</f>
        <v>0.12234042553191489</v>
      </c>
      <c r="U301" s="4">
        <f>Table1[[#This Row],[Portfolio]]-SUMIFS('Total data'!H:H,'Total data'!A:A,"Sabit",'Total data'!B:B,Totalll!E:E)</f>
        <v>-39189.310000000289</v>
      </c>
      <c r="V301" s="2">
        <f>(U301-SUBTOTAL(4,Table1[Portfel increase]))/(SUBTOTAL(4,Table1[Portfel increase])-SUBTOTAL(5,Table1[Portfel increase]))*V$4</f>
        <v>0</v>
      </c>
      <c r="W301" s="4">
        <f t="shared" si="18"/>
        <v>-3265.7758333333572</v>
      </c>
      <c r="X301" s="2">
        <f>(W301-SUBTOTAL(5,Table1[Av. Portfolio increase]))/(SUBTOTAL(4,Table1[Av. Portfolio increase])-SUBTOTAL(5,Table1[Av. Portfolio increase]))*X$4</f>
        <v>9.3396456624661867E-2</v>
      </c>
      <c r="Y301" s="6">
        <f>SUMIFS('Total data'!I:I,'Total data'!B:B,Totalll!E:E)/SUMIFS('Total data'!F:F,'Total data'!B:B,Totalll!E:E)</f>
        <v>0</v>
      </c>
      <c r="Z301" s="2">
        <f>IFERROR(Y301/SUBTOTAL(4,Table1[PAR])*Z$4,0)</f>
        <v>0</v>
      </c>
      <c r="AA301" s="6">
        <f>IFERROR(SUMIFS('Data PKİD'!L:L,'Data PKİD'!B:B,Totalll!E:E)/Table1[[#This Row],[Portfolio]],0)</f>
        <v>0</v>
      </c>
      <c r="AB301" s="2">
        <f>IFERROR(AA301/SUBTOTAL(4,Table1[PKID])*AB$4,0)</f>
        <v>0</v>
      </c>
      <c r="AC301" s="25">
        <f t="shared" si="19"/>
        <v>2.154051628173832</v>
      </c>
    </row>
    <row r="302" spans="4:29" x14ac:dyDescent="0.25">
      <c r="D302" s="12" t="s">
        <v>252</v>
      </c>
      <c r="E302" s="12">
        <v>1937132</v>
      </c>
      <c r="F302" s="12" t="s">
        <v>178</v>
      </c>
      <c r="G302" s="12" t="s">
        <v>10</v>
      </c>
      <c r="H302" s="12" t="s">
        <v>43</v>
      </c>
      <c r="I302" s="1">
        <f>SUMIFS('Total data'!D:D,'Total data'!B:B,Totalll!E:E)</f>
        <v>54</v>
      </c>
      <c r="J302" s="2">
        <f>I302/SUBTOTAL(4,Table1[Number of loans])*J$4</f>
        <v>0</v>
      </c>
      <c r="K302" s="5">
        <f>SUMIFS('Total data'!E:E,'Total data'!B:B,Totalll!E:E)</f>
        <v>1352200</v>
      </c>
      <c r="L302" s="2">
        <f>K302/SUBTOTAL(4,Table1[Amount of loans])*L$4</f>
        <v>0</v>
      </c>
      <c r="M302" s="3">
        <f t="shared" si="16"/>
        <v>4.5</v>
      </c>
      <c r="N302" s="2">
        <f>M302/SUBTOTAL(4,Table1[Av. Number])*N$4</f>
        <v>0.3016759776536313</v>
      </c>
      <c r="O302" s="4">
        <f t="shared" si="17"/>
        <v>112683.33333333333</v>
      </c>
      <c r="P302" s="2">
        <f>O302/SUBTOTAL(4,Table1[Av. Amount])*P$4</f>
        <v>1.2465353532249637</v>
      </c>
      <c r="Q302" s="5">
        <f>SUMIFS('Total data'!F:F,'Total data'!B:B,Totalll!E:E,'Total data'!A:A,"Dekabr")</f>
        <v>1164487.08</v>
      </c>
      <c r="R302" s="2">
        <f>Q302/SUBTOTAL(4,Table1[Portfolio])*R$4</f>
        <v>0.57107262094701994</v>
      </c>
      <c r="S302" s="9">
        <f>SUMIFS('Total data'!G:G,'Total data'!A:A,"Dekabr",'Total data'!B:B,Totalll!E:E)-SUMIFS('Total data'!G:G,'Total data'!A:A,"Sabit",'Total data'!B:B,Totalll!E:E)</f>
        <v>-9</v>
      </c>
      <c r="T302" s="2">
        <f>(S302-SUBTOTAL(5,Table1[Customer increase]))/(SUBTOTAL(4,Table1[Customer increase])-SUBTOTAL(5,Table1[Customer increase]))*T$4</f>
        <v>9.0425531914893623E-2</v>
      </c>
      <c r="U302" s="4">
        <f>Table1[[#This Row],[Portfolio]]-SUMIFS('Total data'!H:H,'Total data'!A:A,"Sabit",'Total data'!B:B,Totalll!E:E)</f>
        <v>-16625.749999999534</v>
      </c>
      <c r="V302" s="2">
        <f>(U302-SUBTOTAL(4,Table1[Portfel increase]))/(SUBTOTAL(4,Table1[Portfel increase])-SUBTOTAL(5,Table1[Portfel increase]))*V$4</f>
        <v>0</v>
      </c>
      <c r="W302" s="4">
        <f t="shared" si="18"/>
        <v>-1385.4791666666279</v>
      </c>
      <c r="X302" s="2">
        <f>(W302-SUBTOTAL(5,Table1[Av. Portfolio increase]))/(SUBTOTAL(4,Table1[Av. Portfolio increase])-SUBTOTAL(5,Table1[Av. Portfolio increase]))*X$4</f>
        <v>0.13091866082697251</v>
      </c>
      <c r="Y302" s="6">
        <f>SUMIFS('Total data'!I:I,'Total data'!B:B,Totalll!E:E)/SUMIFS('Total data'!F:F,'Total data'!B:B,Totalll!E:E)</f>
        <v>7.5367005949868442E-4</v>
      </c>
      <c r="Z302" s="2">
        <f>IFERROR(Y302/SUBTOTAL(4,Table1[PAR])*Z$4,0)</f>
        <v>-1.9513191033932044E-2</v>
      </c>
      <c r="AA302" s="6">
        <f>IFERROR(SUMIFS('Data PKİD'!L:L,'Data PKİD'!B:B,Totalll!E:E)/Table1[[#This Row],[Portfolio]],0)</f>
        <v>1.5117479877921874E-2</v>
      </c>
      <c r="AB302" s="2">
        <f>IFERROR(AA302/SUBTOTAL(4,Table1[PKID])*AB$4,0)</f>
        <v>-0.20673019770039108</v>
      </c>
      <c r="AC302" s="25">
        <f t="shared" si="19"/>
        <v>2.1143847558331581</v>
      </c>
    </row>
    <row r="303" spans="4:29" x14ac:dyDescent="0.25">
      <c r="D303" s="12" t="s">
        <v>252</v>
      </c>
      <c r="E303" s="12">
        <v>1441622</v>
      </c>
      <c r="F303" s="12" t="s">
        <v>451</v>
      </c>
      <c r="G303" s="12" t="s">
        <v>18</v>
      </c>
      <c r="H303" s="12" t="s">
        <v>45</v>
      </c>
      <c r="I303" s="1">
        <f>SUMIFS('Total data'!D:D,'Total data'!B:B,Totalll!E:E)</f>
        <v>43</v>
      </c>
      <c r="J303" s="2">
        <f>I303/SUBTOTAL(4,Table1[Number of loans])*J$4</f>
        <v>0</v>
      </c>
      <c r="K303" s="5">
        <f>SUMIFS('Total data'!E:E,'Total data'!B:B,Totalll!E:E)</f>
        <v>494200</v>
      </c>
      <c r="L303" s="2">
        <f>K303/SUBTOTAL(4,Table1[Amount of loans])*L$4</f>
        <v>0</v>
      </c>
      <c r="M303" s="3">
        <f t="shared" si="16"/>
        <v>3.5833333333333335</v>
      </c>
      <c r="N303" s="2">
        <f>M303/SUBTOTAL(4,Table1[Av. Number])*N$4</f>
        <v>0.24022346368715086</v>
      </c>
      <c r="O303" s="4">
        <f t="shared" si="17"/>
        <v>41183.333333333336</v>
      </c>
      <c r="P303" s="2">
        <f>O303/SUBTOTAL(4,Table1[Av. Amount])*P$4</f>
        <v>0.45558184555818448</v>
      </c>
      <c r="Q303" s="5">
        <f>SUMIFS('Total data'!F:F,'Total data'!B:B,Totalll!E:E,'Total data'!A:A,"Dekabr")</f>
        <v>418466.88</v>
      </c>
      <c r="R303" s="2">
        <f>Q303/SUBTOTAL(4,Table1[Portfolio])*R$4</f>
        <v>0.20521908919858695</v>
      </c>
      <c r="S303" s="9">
        <f>SUMIFS('Total data'!G:G,'Total data'!A:A,"Dekabr",'Total data'!B:B,Totalll!E:E)-SUMIFS('Total data'!G:G,'Total data'!A:A,"Sabit",'Total data'!B:B,Totalll!E:E)</f>
        <v>41</v>
      </c>
      <c r="T303" s="2">
        <f>(S303-SUBTOTAL(5,Table1[Customer increase]))/(SUBTOTAL(4,Table1[Customer increase])-SUBTOTAL(5,Table1[Customer increase]))*T$4</f>
        <v>0.35638297872340424</v>
      </c>
      <c r="U303" s="4">
        <f>Table1[[#This Row],[Portfolio]]-SUMIFS('Total data'!H:H,'Total data'!A:A,"Sabit",'Total data'!B:B,Totalll!E:E)</f>
        <v>418466.88</v>
      </c>
      <c r="V303" s="2">
        <f>(U303-SUBTOTAL(4,Table1[Portfel increase]))/(SUBTOTAL(4,Table1[Portfel increase])-SUBTOTAL(5,Table1[Portfel increase]))*V$4</f>
        <v>0</v>
      </c>
      <c r="W303" s="4">
        <f t="shared" si="18"/>
        <v>34872.239999999998</v>
      </c>
      <c r="X303" s="2">
        <f>(W303-SUBTOTAL(5,Table1[Av. Portfolio increase]))/(SUBTOTAL(4,Table1[Av. Portfolio increase])-SUBTOTAL(5,Table1[Av. Portfolio increase]))*X$4</f>
        <v>0.85445849717282529</v>
      </c>
      <c r="Y303" s="6">
        <f>SUMIFS('Total data'!I:I,'Total data'!B:B,Totalll!E:E)/SUMIFS('Total data'!F:F,'Total data'!B:B,Totalll!E:E)</f>
        <v>0</v>
      </c>
      <c r="Z303" s="2">
        <f>IFERROR(Y303/SUBTOTAL(4,Table1[PAR])*Z$4,0)</f>
        <v>0</v>
      </c>
      <c r="AA303" s="6">
        <f>IFERROR(SUMIFS('Data PKİD'!L:L,'Data PKİD'!B:B,Totalll!E:E)/Table1[[#This Row],[Portfolio]],0)</f>
        <v>0</v>
      </c>
      <c r="AB303" s="2">
        <f>IFERROR(AA303/SUBTOTAL(4,Table1[PKID])*AB$4,0)</f>
        <v>0</v>
      </c>
      <c r="AC303" s="25">
        <f t="shared" si="19"/>
        <v>2.1118658743401517</v>
      </c>
    </row>
    <row r="304" spans="4:29" x14ac:dyDescent="0.25">
      <c r="D304" s="12" t="s">
        <v>252</v>
      </c>
      <c r="E304" s="12">
        <v>1883054</v>
      </c>
      <c r="F304" s="12" t="s">
        <v>373</v>
      </c>
      <c r="G304" s="12" t="s">
        <v>8</v>
      </c>
      <c r="H304" s="12" t="s">
        <v>45</v>
      </c>
      <c r="I304" s="1">
        <f>SUMIFS('Total data'!D:D,'Total data'!B:B,Totalll!E:E)</f>
        <v>48</v>
      </c>
      <c r="J304" s="2">
        <f>I304/SUBTOTAL(4,Table1[Number of loans])*J$4</f>
        <v>0</v>
      </c>
      <c r="K304" s="5">
        <f>SUMIFS('Total data'!E:E,'Total data'!B:B,Totalll!E:E)</f>
        <v>519900</v>
      </c>
      <c r="L304" s="2">
        <f>K304/SUBTOTAL(4,Table1[Amount of loans])*L$4</f>
        <v>0</v>
      </c>
      <c r="M304" s="3">
        <f t="shared" si="16"/>
        <v>4</v>
      </c>
      <c r="N304" s="2">
        <f>M304/SUBTOTAL(4,Table1[Av. Number])*N$4</f>
        <v>0.26815642458100558</v>
      </c>
      <c r="O304" s="4">
        <f t="shared" si="17"/>
        <v>43325</v>
      </c>
      <c r="P304" s="2">
        <f>O304/SUBTOTAL(4,Table1[Av. Amount])*P$4</f>
        <v>0.47927357649878621</v>
      </c>
      <c r="Q304" s="5">
        <f>SUMIFS('Total data'!F:F,'Total data'!B:B,Totalll!E:E,'Total data'!A:A,"Dekabr")</f>
        <v>398326.55</v>
      </c>
      <c r="R304" s="2">
        <f>Q304/SUBTOTAL(4,Table1[Portfolio])*R$4</f>
        <v>0.1953421302890575</v>
      </c>
      <c r="S304" s="9">
        <f>SUMIFS('Total data'!G:G,'Total data'!A:A,"Dekabr",'Total data'!B:B,Totalll!E:E)-SUMIFS('Total data'!G:G,'Total data'!A:A,"Sabit",'Total data'!B:B,Totalll!E:E)</f>
        <v>44</v>
      </c>
      <c r="T304" s="2">
        <f>(S304-SUBTOTAL(5,Table1[Customer increase]))/(SUBTOTAL(4,Table1[Customer increase])-SUBTOTAL(5,Table1[Customer increase]))*T$4</f>
        <v>0.37234042553191488</v>
      </c>
      <c r="U304" s="4">
        <f>Table1[[#This Row],[Portfolio]]-SUMIFS('Total data'!H:H,'Total data'!A:A,"Sabit",'Total data'!B:B,Totalll!E:E)</f>
        <v>369826.55</v>
      </c>
      <c r="V304" s="2">
        <f>(U304-SUBTOTAL(4,Table1[Portfel increase]))/(SUBTOTAL(4,Table1[Portfel increase])-SUBTOTAL(5,Table1[Portfel increase]))*V$4</f>
        <v>0</v>
      </c>
      <c r="W304" s="4">
        <f t="shared" si="18"/>
        <v>30818.879166666666</v>
      </c>
      <c r="X304" s="2">
        <f>(W304-SUBTOTAL(5,Table1[Av. Portfolio increase]))/(SUBTOTAL(4,Table1[Av. Portfolio increase])-SUBTOTAL(5,Table1[Av. Portfolio increase]))*X$4</f>
        <v>0.77357177563031554</v>
      </c>
      <c r="Y304" s="6">
        <f>SUMIFS('Total data'!I:I,'Total data'!B:B,Totalll!E:E)/SUMIFS('Total data'!F:F,'Total data'!B:B,Totalll!E:E)</f>
        <v>0</v>
      </c>
      <c r="Z304" s="2">
        <f>IFERROR(Y304/SUBTOTAL(4,Table1[PAR])*Z$4,0)</f>
        <v>0</v>
      </c>
      <c r="AA304" s="6">
        <f>IFERROR(SUMIFS('Data PKİD'!L:L,'Data PKİD'!B:B,Totalll!E:E)/Table1[[#This Row],[Portfolio]],0)</f>
        <v>0</v>
      </c>
      <c r="AB304" s="2">
        <f>IFERROR(AA304/SUBTOTAL(4,Table1[PKID])*AB$4,0)</f>
        <v>0</v>
      </c>
      <c r="AC304" s="25">
        <f t="shared" si="19"/>
        <v>2.0886843325310798</v>
      </c>
    </row>
    <row r="305" spans="4:29" x14ac:dyDescent="0.25">
      <c r="D305" s="12" t="s">
        <v>236</v>
      </c>
      <c r="E305" s="12">
        <v>1298124</v>
      </c>
      <c r="F305" s="12" t="s">
        <v>223</v>
      </c>
      <c r="G305" s="12" t="s">
        <v>176</v>
      </c>
      <c r="H305" s="12" t="s">
        <v>44</v>
      </c>
      <c r="I305" s="1">
        <f>SUMIFS('Total data'!D:D,'Total data'!B:B,Totalll!E:E)</f>
        <v>92</v>
      </c>
      <c r="J305" s="2">
        <f>I305/SUBTOTAL(4,Table1[Number of loans])*J$4</f>
        <v>0</v>
      </c>
      <c r="K305" s="5">
        <f>SUMIFS('Total data'!E:E,'Total data'!B:B,Totalll!E:E)</f>
        <v>553450</v>
      </c>
      <c r="L305" s="2">
        <f>K305/SUBTOTAL(4,Table1[Amount of loans])*L$4</f>
        <v>0</v>
      </c>
      <c r="M305" s="3">
        <f t="shared" si="16"/>
        <v>7.666666666666667</v>
      </c>
      <c r="N305" s="2">
        <f>M305/SUBTOTAL(4,Table1[Av. Number])*N$4</f>
        <v>0.51396648044692739</v>
      </c>
      <c r="O305" s="4">
        <f t="shared" si="17"/>
        <v>46120.833333333336</v>
      </c>
      <c r="P305" s="2">
        <f>O305/SUBTOTAL(4,Table1[Av. Amount])*P$4</f>
        <v>0.51020188673447442</v>
      </c>
      <c r="Q305" s="5">
        <f>SUMIFS('Total data'!F:F,'Total data'!B:B,Totalll!E:E,'Total data'!A:A,"Dekabr")</f>
        <v>593351.81999999995</v>
      </c>
      <c r="R305" s="2">
        <f>Q305/SUBTOTAL(4,Table1[Portfolio])*R$4</f>
        <v>0.29098388879598758</v>
      </c>
      <c r="S305" s="9">
        <f>SUMIFS('Total data'!G:G,'Total data'!A:A,"Dekabr",'Total data'!B:B,Totalll!E:E)-SUMIFS('Total data'!G:G,'Total data'!A:A,"Sabit",'Total data'!B:B,Totalll!E:E)</f>
        <v>41</v>
      </c>
      <c r="T305" s="2">
        <f>(S305-SUBTOTAL(5,Table1[Customer increase]))/(SUBTOTAL(4,Table1[Customer increase])-SUBTOTAL(5,Table1[Customer increase]))*T$4</f>
        <v>0.35638297872340424</v>
      </c>
      <c r="U305" s="4">
        <f>Table1[[#This Row],[Portfolio]]-SUMIFS('Total data'!H:H,'Total data'!A:A,"Sabit",'Total data'!B:B,Totalll!E:E)</f>
        <v>157426.90999999986</v>
      </c>
      <c r="V305" s="2">
        <f>(U305-SUBTOTAL(4,Table1[Portfel increase]))/(SUBTOTAL(4,Table1[Portfel increase])-SUBTOTAL(5,Table1[Portfel increase]))*V$4</f>
        <v>0</v>
      </c>
      <c r="W305" s="4">
        <f t="shared" si="18"/>
        <v>13118.909166666655</v>
      </c>
      <c r="X305" s="2">
        <f>(W305-SUBTOTAL(5,Table1[Av. Portfolio increase]))/(SUBTOTAL(4,Table1[Av. Portfolio increase])-SUBTOTAL(5,Table1[Av. Portfolio increase]))*X$4</f>
        <v>0.42036055078029144</v>
      </c>
      <c r="Y305" s="6">
        <f>SUMIFS('Total data'!I:I,'Total data'!B:B,Totalll!E:E)/SUMIFS('Total data'!F:F,'Total data'!B:B,Totalll!E:E)</f>
        <v>1.3473954309029664E-3</v>
      </c>
      <c r="Z305" s="2">
        <f>IFERROR(Y305/SUBTOTAL(4,Table1[PAR])*Z$4,0)</f>
        <v>-3.4885271227233436E-2</v>
      </c>
      <c r="AA305" s="6">
        <f>IFERROR(SUMIFS('Data PKİD'!L:L,'Data PKİD'!B:B,Totalll!E:E)/Table1[[#This Row],[Portfolio]],0)</f>
        <v>0</v>
      </c>
      <c r="AB305" s="2">
        <f>IFERROR(AA305/SUBTOTAL(4,Table1[PKID])*AB$4,0)</f>
        <v>0</v>
      </c>
      <c r="AC305" s="25">
        <f t="shared" si="19"/>
        <v>2.0570105142538515</v>
      </c>
    </row>
    <row r="306" spans="4:29" x14ac:dyDescent="0.25">
      <c r="D306" s="12" t="s">
        <v>506</v>
      </c>
      <c r="E306" s="12">
        <v>1157339</v>
      </c>
      <c r="F306" s="12" t="s">
        <v>442</v>
      </c>
      <c r="G306" s="12" t="s">
        <v>440</v>
      </c>
      <c r="H306" s="12" t="s">
        <v>44</v>
      </c>
      <c r="I306" s="1">
        <f>SUMIFS('Total data'!D:D,'Total data'!B:B,Totalll!E:E)</f>
        <v>66</v>
      </c>
      <c r="J306" s="2">
        <f>I306/SUBTOTAL(4,Table1[Number of loans])*J$4</f>
        <v>0</v>
      </c>
      <c r="K306" s="5">
        <f>SUMIFS('Total data'!E:E,'Total data'!B:B,Totalll!E:E)</f>
        <v>375210</v>
      </c>
      <c r="L306" s="2">
        <f>K306/SUBTOTAL(4,Table1[Amount of loans])*L$4</f>
        <v>0</v>
      </c>
      <c r="M306" s="3">
        <f t="shared" si="16"/>
        <v>5.5</v>
      </c>
      <c r="N306" s="2">
        <f>M306/SUBTOTAL(4,Table1[Av. Number])*N$4</f>
        <v>0.36871508379888268</v>
      </c>
      <c r="O306" s="4">
        <f t="shared" si="17"/>
        <v>31267.5</v>
      </c>
      <c r="P306" s="2">
        <f>O306/SUBTOTAL(4,Table1[Av. Amount])*P$4</f>
        <v>0.34589005316043386</v>
      </c>
      <c r="Q306" s="5">
        <f>SUMIFS('Total data'!F:F,'Total data'!B:B,Totalll!E:E,'Total data'!A:A,"Dekabr")</f>
        <v>327777.40999999997</v>
      </c>
      <c r="R306" s="2">
        <f>Q306/SUBTOTAL(4,Table1[Portfolio])*R$4</f>
        <v>0.16074433785553544</v>
      </c>
      <c r="S306" s="9">
        <f>SUMIFS('Total data'!G:G,'Total data'!A:A,"Dekabr",'Total data'!B:B,Totalll!E:E)-SUMIFS('Total data'!G:G,'Total data'!A:A,"Sabit",'Total data'!B:B,Totalll!E:E)</f>
        <v>60</v>
      </c>
      <c r="T306" s="2">
        <f>(S306-SUBTOTAL(5,Table1[Customer increase]))/(SUBTOTAL(4,Table1[Customer increase])-SUBTOTAL(5,Table1[Customer increase]))*T$4</f>
        <v>0.45744680851063829</v>
      </c>
      <c r="U306" s="4">
        <f>Table1[[#This Row],[Portfolio]]-SUMIFS('Total data'!H:H,'Total data'!A:A,"Sabit",'Total data'!B:B,Totalll!E:E)</f>
        <v>327777.40999999997</v>
      </c>
      <c r="V306" s="2">
        <f>(U306-SUBTOTAL(4,Table1[Portfel increase]))/(SUBTOTAL(4,Table1[Portfel increase])-SUBTOTAL(5,Table1[Portfel increase]))*V$4</f>
        <v>0</v>
      </c>
      <c r="W306" s="4">
        <f t="shared" si="18"/>
        <v>27314.784166666665</v>
      </c>
      <c r="X306" s="2">
        <f>(W306-SUBTOTAL(5,Table1[Av. Portfolio increase]))/(SUBTOTAL(4,Table1[Av. Portfolio increase])-SUBTOTAL(5,Table1[Av. Portfolio increase]))*X$4</f>
        <v>0.70364591208699623</v>
      </c>
      <c r="Y306" s="6">
        <f>SUMIFS('Total data'!I:I,'Total data'!B:B,Totalll!E:E)/SUMIFS('Total data'!F:F,'Total data'!B:B,Totalll!E:E)</f>
        <v>0</v>
      </c>
      <c r="Z306" s="2">
        <f>IFERROR(Y306/SUBTOTAL(4,Table1[PAR])*Z$4,0)</f>
        <v>0</v>
      </c>
      <c r="AA306" s="6">
        <f>IFERROR(SUMIFS('Data PKİD'!L:L,'Data PKİD'!B:B,Totalll!E:E)/Table1[[#This Row],[Portfolio]],0)</f>
        <v>0</v>
      </c>
      <c r="AB306" s="2">
        <f>IFERROR(AA306/SUBTOTAL(4,Table1[PKID])*AB$4,0)</f>
        <v>0</v>
      </c>
      <c r="AC306" s="25">
        <f t="shared" si="19"/>
        <v>2.0364421954124867</v>
      </c>
    </row>
    <row r="307" spans="4:29" x14ac:dyDescent="0.25">
      <c r="D307" s="12" t="s">
        <v>236</v>
      </c>
      <c r="E307" s="12">
        <v>1374857</v>
      </c>
      <c r="F307" s="12" t="s">
        <v>296</v>
      </c>
      <c r="G307" s="12" t="s">
        <v>23</v>
      </c>
      <c r="H307" s="12" t="s">
        <v>45</v>
      </c>
      <c r="I307" s="1">
        <f>SUMIFS('Total data'!D:D,'Total data'!B:B,Totalll!E:E)</f>
        <v>115</v>
      </c>
      <c r="J307" s="2">
        <f>I307/SUBTOTAL(4,Table1[Number of loans])*J$4</f>
        <v>0</v>
      </c>
      <c r="K307" s="5">
        <f>SUMIFS('Total data'!E:E,'Total data'!B:B,Totalll!E:E)</f>
        <v>502100</v>
      </c>
      <c r="L307" s="2">
        <f>K307/SUBTOTAL(4,Table1[Amount of loans])*L$4</f>
        <v>0</v>
      </c>
      <c r="M307" s="3">
        <f t="shared" si="16"/>
        <v>9.5833333333333339</v>
      </c>
      <c r="N307" s="2">
        <f>M307/SUBTOTAL(4,Table1[Av. Number])*N$4</f>
        <v>0.64245810055865926</v>
      </c>
      <c r="O307" s="4">
        <f t="shared" si="17"/>
        <v>41841.666666666664</v>
      </c>
      <c r="P307" s="2">
        <f>O307/SUBTOTAL(4,Table1[Av. Amount])*P$4</f>
        <v>0.46286451771502313</v>
      </c>
      <c r="Q307" s="5">
        <f>SUMIFS('Total data'!F:F,'Total data'!B:B,Totalll!E:E,'Total data'!A:A,"Dekabr")</f>
        <v>388138.22</v>
      </c>
      <c r="R307" s="2">
        <f>Q307/SUBTOTAL(4,Table1[Portfolio])*R$4</f>
        <v>0.19034570189057914</v>
      </c>
      <c r="S307" s="9">
        <f>SUMIFS('Total data'!G:G,'Total data'!A:A,"Dekabr",'Total data'!B:B,Totalll!E:E)-SUMIFS('Total data'!G:G,'Total data'!A:A,"Sabit",'Total data'!B:B,Totalll!E:E)</f>
        <v>46</v>
      </c>
      <c r="T307" s="2">
        <f>(S307-SUBTOTAL(5,Table1[Customer increase]))/(SUBTOTAL(4,Table1[Customer increase])-SUBTOTAL(5,Table1[Customer increase]))*T$4</f>
        <v>0.38297872340425532</v>
      </c>
      <c r="U307" s="4">
        <f>Table1[[#This Row],[Portfolio]]-SUMIFS('Total data'!H:H,'Total data'!A:A,"Sabit",'Total data'!B:B,Totalll!E:E)</f>
        <v>158802.50999999989</v>
      </c>
      <c r="V307" s="2">
        <f>(U307-SUBTOTAL(4,Table1[Portfel increase]))/(SUBTOTAL(4,Table1[Portfel increase])-SUBTOTAL(5,Table1[Portfel increase]))*V$4</f>
        <v>0</v>
      </c>
      <c r="W307" s="4">
        <f t="shared" si="18"/>
        <v>13233.54249999999</v>
      </c>
      <c r="X307" s="2">
        <f>(W307-SUBTOTAL(5,Table1[Av. Portfolio increase]))/(SUBTOTAL(4,Table1[Av. Portfolio increase])-SUBTOTAL(5,Table1[Av. Portfolio increase]))*X$4</f>
        <v>0.42264811285386028</v>
      </c>
      <c r="Y307" s="6">
        <f>SUMIFS('Total data'!I:I,'Total data'!B:B,Totalll!E:E)/SUMIFS('Total data'!F:F,'Total data'!B:B,Totalll!E:E)</f>
        <v>4.0360579555874946E-3</v>
      </c>
      <c r="Z307" s="2">
        <f>IFERROR(Y307/SUBTOTAL(4,Table1[PAR])*Z$4,0)</f>
        <v>-0.10449714555967109</v>
      </c>
      <c r="AA307" s="6">
        <f>IFERROR(SUMIFS('Data PKİD'!L:L,'Data PKİD'!B:B,Totalll!E:E)/Table1[[#This Row],[Portfolio]],0)</f>
        <v>0</v>
      </c>
      <c r="AB307" s="2">
        <f>IFERROR(AA307/SUBTOTAL(4,Table1[PKID])*AB$4,0)</f>
        <v>0</v>
      </c>
      <c r="AC307" s="25">
        <f t="shared" si="19"/>
        <v>1.9967980108627064</v>
      </c>
    </row>
    <row r="308" spans="4:29" x14ac:dyDescent="0.25">
      <c r="D308" s="12" t="s">
        <v>252</v>
      </c>
      <c r="E308" s="12">
        <v>1297708</v>
      </c>
      <c r="F308" s="12" t="s">
        <v>367</v>
      </c>
      <c r="G308" s="12" t="s">
        <v>366</v>
      </c>
      <c r="H308" s="12" t="s">
        <v>45</v>
      </c>
      <c r="I308" s="1">
        <f>SUMIFS('Total data'!D:D,'Total data'!B:B,Totalll!E:E)</f>
        <v>76</v>
      </c>
      <c r="J308" s="2">
        <f>I308/SUBTOTAL(4,Table1[Number of loans])*J$4</f>
        <v>0</v>
      </c>
      <c r="K308" s="5">
        <f>SUMIFS('Total data'!E:E,'Total data'!B:B,Totalll!E:E)</f>
        <v>949200</v>
      </c>
      <c r="L308" s="2">
        <f>K308/SUBTOTAL(4,Table1[Amount of loans])*L$4</f>
        <v>0</v>
      </c>
      <c r="M308" s="3">
        <f t="shared" si="16"/>
        <v>6.333333333333333</v>
      </c>
      <c r="N308" s="2">
        <f>M308/SUBTOTAL(4,Table1[Av. Number])*N$4</f>
        <v>0.42458100558659218</v>
      </c>
      <c r="O308" s="4">
        <f t="shared" si="17"/>
        <v>79100</v>
      </c>
      <c r="P308" s="2">
        <f>O308/SUBTOTAL(4,Table1[Av. Amount])*P$4</f>
        <v>0.87502688750268875</v>
      </c>
      <c r="Q308" s="5">
        <f>SUMIFS('Total data'!F:F,'Total data'!B:B,Totalll!E:E,'Total data'!A:A,"Dekabr")</f>
        <v>785551.59</v>
      </c>
      <c r="R308" s="2">
        <f>Q308/SUBTOTAL(4,Table1[Portfolio])*R$4</f>
        <v>0.38524000231105932</v>
      </c>
      <c r="S308" s="9">
        <f>SUMIFS('Total data'!G:G,'Total data'!A:A,"Dekabr",'Total data'!B:B,Totalll!E:E)-SUMIFS('Total data'!G:G,'Total data'!A:A,"Sabit",'Total data'!B:B,Totalll!E:E)</f>
        <v>19</v>
      </c>
      <c r="T308" s="2">
        <f>(S308-SUBTOTAL(5,Table1[Customer increase]))/(SUBTOTAL(4,Table1[Customer increase])-SUBTOTAL(5,Table1[Customer increase]))*T$4</f>
        <v>0.23936170212765959</v>
      </c>
      <c r="U308" s="4">
        <f>Table1[[#This Row],[Portfolio]]-SUMIFS('Total data'!H:H,'Total data'!A:A,"Sabit",'Total data'!B:B,Totalll!E:E)</f>
        <v>270259.02</v>
      </c>
      <c r="V308" s="2">
        <f>(U308-SUBTOTAL(4,Table1[Portfel increase]))/(SUBTOTAL(4,Table1[Portfel increase])-SUBTOTAL(5,Table1[Portfel increase]))*V$4</f>
        <v>0</v>
      </c>
      <c r="W308" s="4">
        <f t="shared" si="18"/>
        <v>22521.585000000003</v>
      </c>
      <c r="X308" s="2">
        <f>(W308-SUBTOTAL(5,Table1[Av. Portfolio increase]))/(SUBTOTAL(4,Table1[Av. Portfolio increase])-SUBTOTAL(5,Table1[Av. Portfolio increase]))*X$4</f>
        <v>0.60799536869011783</v>
      </c>
      <c r="Y308" s="6">
        <f>SUMIFS('Total data'!I:I,'Total data'!B:B,Totalll!E:E)/SUMIFS('Total data'!F:F,'Total data'!B:B,Totalll!E:E)</f>
        <v>1.5116658127690839E-2</v>
      </c>
      <c r="Z308" s="2">
        <f>IFERROR(Y308/SUBTOTAL(4,Table1[PAR])*Z$4,0)</f>
        <v>-0.39138378143411934</v>
      </c>
      <c r="AA308" s="6">
        <f>IFERROR(SUMIFS('Data PKİD'!L:L,'Data PKİD'!B:B,Totalll!E:E)/Table1[[#This Row],[Portfolio]],0)</f>
        <v>1.1171093167795637E-2</v>
      </c>
      <c r="AB308" s="2">
        <f>IFERROR(AA308/SUBTOTAL(4,Table1[PKID])*AB$4,0)</f>
        <v>-0.15276370914709247</v>
      </c>
      <c r="AC308" s="25">
        <f t="shared" si="19"/>
        <v>1.988057475636906</v>
      </c>
    </row>
    <row r="309" spans="4:29" x14ac:dyDescent="0.25">
      <c r="D309" s="12" t="s">
        <v>236</v>
      </c>
      <c r="E309" s="12">
        <v>1350095</v>
      </c>
      <c r="F309" s="12" t="s">
        <v>374</v>
      </c>
      <c r="G309" s="12" t="s">
        <v>348</v>
      </c>
      <c r="H309" s="12" t="s">
        <v>44</v>
      </c>
      <c r="I309" s="1">
        <f>SUMIFS('Total data'!D:D,'Total data'!B:B,Totalll!E:E)</f>
        <v>46</v>
      </c>
      <c r="J309" s="2">
        <f>I309/SUBTOTAL(4,Table1[Number of loans])*J$4</f>
        <v>0</v>
      </c>
      <c r="K309" s="5">
        <f>SUMIFS('Total data'!E:E,'Total data'!B:B,Totalll!E:E)</f>
        <v>404700</v>
      </c>
      <c r="L309" s="2">
        <f>K309/SUBTOTAL(4,Table1[Amount of loans])*L$4</f>
        <v>0</v>
      </c>
      <c r="M309" s="3">
        <f t="shared" si="16"/>
        <v>3.8333333333333335</v>
      </c>
      <c r="N309" s="2">
        <f>M309/SUBTOTAL(4,Table1[Av. Number])*N$4</f>
        <v>0.25698324022346369</v>
      </c>
      <c r="O309" s="4">
        <f t="shared" si="17"/>
        <v>33725</v>
      </c>
      <c r="P309" s="2">
        <f>O309/SUBTOTAL(4,Table1[Av. Amount])*P$4</f>
        <v>0.37307562302184799</v>
      </c>
      <c r="Q309" s="5">
        <f>SUMIFS('Total data'!F:F,'Total data'!B:B,Totalll!E:E,'Total data'!A:A,"Dekabr")</f>
        <v>382848.09</v>
      </c>
      <c r="R309" s="2">
        <f>Q309/SUBTOTAL(4,Table1[Portfolio])*R$4</f>
        <v>0.18775138508265848</v>
      </c>
      <c r="S309" s="9">
        <f>SUMIFS('Total data'!G:G,'Total data'!A:A,"Dekabr",'Total data'!B:B,Totalll!E:E)-SUMIFS('Total data'!G:G,'Total data'!A:A,"Sabit",'Total data'!B:B,Totalll!E:E)</f>
        <v>44</v>
      </c>
      <c r="T309" s="2">
        <f>(S309-SUBTOTAL(5,Table1[Customer increase]))/(SUBTOTAL(4,Table1[Customer increase])-SUBTOTAL(5,Table1[Customer increase]))*T$4</f>
        <v>0.37234042553191488</v>
      </c>
      <c r="U309" s="4">
        <f>Table1[[#This Row],[Portfolio]]-SUMIFS('Total data'!H:H,'Total data'!A:A,"Sabit",'Total data'!B:B,Totalll!E:E)</f>
        <v>382848.09</v>
      </c>
      <c r="V309" s="2">
        <f>(U309-SUBTOTAL(4,Table1[Portfel increase]))/(SUBTOTAL(4,Table1[Portfel increase])-SUBTOTAL(5,Table1[Portfel increase]))*V$4</f>
        <v>0</v>
      </c>
      <c r="W309" s="4">
        <f t="shared" si="18"/>
        <v>31904.007500000003</v>
      </c>
      <c r="X309" s="2">
        <f>(W309-SUBTOTAL(5,Table1[Av. Portfolio increase]))/(SUBTOTAL(4,Table1[Av. Portfolio increase])-SUBTOTAL(5,Table1[Av. Portfolio increase]))*X$4</f>
        <v>0.79522602180904545</v>
      </c>
      <c r="Y309" s="6">
        <f>SUMIFS('Total data'!I:I,'Total data'!B:B,Totalll!E:E)/SUMIFS('Total data'!F:F,'Total data'!B:B,Totalll!E:E)</f>
        <v>0</v>
      </c>
      <c r="Z309" s="2">
        <f>IFERROR(Y309/SUBTOTAL(4,Table1[PAR])*Z$4,0)</f>
        <v>0</v>
      </c>
      <c r="AA309" s="6">
        <f>IFERROR(SUMIFS('Data PKİD'!L:L,'Data PKİD'!B:B,Totalll!E:E)/Table1[[#This Row],[Portfolio]],0)</f>
        <v>0</v>
      </c>
      <c r="AB309" s="2">
        <f>IFERROR(AA309/SUBTOTAL(4,Table1[PKID])*AB$4,0)</f>
        <v>0</v>
      </c>
      <c r="AC309" s="25">
        <f t="shared" si="19"/>
        <v>1.9853766956689305</v>
      </c>
    </row>
    <row r="310" spans="4:29" x14ac:dyDescent="0.25">
      <c r="D310" s="12" t="s">
        <v>506</v>
      </c>
      <c r="E310" s="12">
        <v>1398039</v>
      </c>
      <c r="F310" s="12" t="s">
        <v>426</v>
      </c>
      <c r="G310" s="12" t="s">
        <v>356</v>
      </c>
      <c r="H310" s="12" t="s">
        <v>44</v>
      </c>
      <c r="I310" s="1">
        <f>SUMIFS('Total data'!D:D,'Total data'!B:B,Totalll!E:E)</f>
        <v>52</v>
      </c>
      <c r="J310" s="2">
        <f>I310/SUBTOTAL(4,Table1[Number of loans])*J$4</f>
        <v>0</v>
      </c>
      <c r="K310" s="5">
        <f>SUMIFS('Total data'!E:E,'Total data'!B:B,Totalll!E:E)</f>
        <v>420010</v>
      </c>
      <c r="L310" s="2">
        <f>K310/SUBTOTAL(4,Table1[Amount of loans])*L$4</f>
        <v>0</v>
      </c>
      <c r="M310" s="3">
        <f t="shared" si="16"/>
        <v>4.333333333333333</v>
      </c>
      <c r="N310" s="2">
        <f>M310/SUBTOTAL(4,Table1[Av. Number])*N$4</f>
        <v>0.29050279329608936</v>
      </c>
      <c r="O310" s="4">
        <f t="shared" si="17"/>
        <v>35000.833333333336</v>
      </c>
      <c r="P310" s="2">
        <f>O310/SUBTOTAL(4,Table1[Av. Amount])*P$4</f>
        <v>0.38718925729035431</v>
      </c>
      <c r="Q310" s="5">
        <f>SUMIFS('Total data'!F:F,'Total data'!B:B,Totalll!E:E,'Total data'!A:A,"Dekabr")</f>
        <v>357029.44</v>
      </c>
      <c r="R310" s="2">
        <f>Q310/SUBTOTAL(4,Table1[Portfolio])*R$4</f>
        <v>0.17508973827004315</v>
      </c>
      <c r="S310" s="9">
        <f>SUMIFS('Total data'!G:G,'Total data'!A:A,"Dekabr",'Total data'!B:B,Totalll!E:E)-SUMIFS('Total data'!G:G,'Total data'!A:A,"Sabit",'Total data'!B:B,Totalll!E:E)</f>
        <v>45</v>
      </c>
      <c r="T310" s="2">
        <f>(S310-SUBTOTAL(5,Table1[Customer increase]))/(SUBTOTAL(4,Table1[Customer increase])-SUBTOTAL(5,Table1[Customer increase]))*T$4</f>
        <v>0.37765957446808512</v>
      </c>
      <c r="U310" s="4">
        <f>Table1[[#This Row],[Portfolio]]-SUMIFS('Total data'!H:H,'Total data'!A:A,"Sabit",'Total data'!B:B,Totalll!E:E)</f>
        <v>357029.44</v>
      </c>
      <c r="V310" s="2">
        <f>(U310-SUBTOTAL(4,Table1[Portfel increase]))/(SUBTOTAL(4,Table1[Portfel increase])-SUBTOTAL(5,Table1[Portfel increase]))*V$4</f>
        <v>0</v>
      </c>
      <c r="W310" s="4">
        <f t="shared" si="18"/>
        <v>29752.453333333335</v>
      </c>
      <c r="X310" s="2">
        <f>(W310-SUBTOTAL(5,Table1[Av. Portfolio increase]))/(SUBTOTAL(4,Table1[Av. Portfolio increase])-SUBTOTAL(5,Table1[Av. Portfolio increase]))*X$4</f>
        <v>0.75229074663403062</v>
      </c>
      <c r="Y310" s="6">
        <f>SUMIFS('Total data'!I:I,'Total data'!B:B,Totalll!E:E)/SUMIFS('Total data'!F:F,'Total data'!B:B,Totalll!E:E)</f>
        <v>0</v>
      </c>
      <c r="Z310" s="2">
        <f>IFERROR(Y310/SUBTOTAL(4,Table1[PAR])*Z$4,0)</f>
        <v>0</v>
      </c>
      <c r="AA310" s="6">
        <f>IFERROR(SUMIFS('Data PKİD'!L:L,'Data PKİD'!B:B,Totalll!E:E)/Table1[[#This Row],[Portfolio]],0)</f>
        <v>0</v>
      </c>
      <c r="AB310" s="2">
        <f>IFERROR(AA310/SUBTOTAL(4,Table1[PKID])*AB$4,0)</f>
        <v>0</v>
      </c>
      <c r="AC310" s="25">
        <f t="shared" si="19"/>
        <v>1.9827321099586026</v>
      </c>
    </row>
    <row r="311" spans="4:29" x14ac:dyDescent="0.25">
      <c r="D311" s="12" t="s">
        <v>252</v>
      </c>
      <c r="E311" s="12">
        <v>1534371</v>
      </c>
      <c r="F311" s="12" t="s">
        <v>340</v>
      </c>
      <c r="G311" s="12" t="s">
        <v>6</v>
      </c>
      <c r="H311" s="12" t="s">
        <v>45</v>
      </c>
      <c r="I311" s="1">
        <f>SUMIFS('Total data'!D:D,'Total data'!B:B,Totalll!E:E)</f>
        <v>54</v>
      </c>
      <c r="J311" s="2">
        <f>I311/SUBTOTAL(4,Table1[Number of loans])*J$4</f>
        <v>0</v>
      </c>
      <c r="K311" s="5">
        <f>SUMIFS('Total data'!E:E,'Total data'!B:B,Totalll!E:E)</f>
        <v>448300</v>
      </c>
      <c r="L311" s="2">
        <f>K311/SUBTOTAL(4,Table1[Amount of loans])*L$4</f>
        <v>0</v>
      </c>
      <c r="M311" s="3">
        <f t="shared" si="16"/>
        <v>4.5</v>
      </c>
      <c r="N311" s="2">
        <f>M311/SUBTOTAL(4,Table1[Av. Number])*N$4</f>
        <v>0.3016759776536313</v>
      </c>
      <c r="O311" s="4">
        <f t="shared" si="17"/>
        <v>37358.333333333336</v>
      </c>
      <c r="P311" s="2">
        <f>O311/SUBTOTAL(4,Table1[Av. Amount])*P$4</f>
        <v>0.41326859846971697</v>
      </c>
      <c r="Q311" s="5">
        <f>SUMIFS('Total data'!F:F,'Total data'!B:B,Totalll!E:E,'Total data'!A:A,"Dekabr")</f>
        <v>369586.45</v>
      </c>
      <c r="R311" s="2">
        <f>Q311/SUBTOTAL(4,Table1[Portfolio])*R$4</f>
        <v>0.18124778393248014</v>
      </c>
      <c r="S311" s="9">
        <f>SUMIFS('Total data'!G:G,'Total data'!A:A,"Dekabr",'Total data'!B:B,Totalll!E:E)-SUMIFS('Total data'!G:G,'Total data'!A:A,"Sabit",'Total data'!B:B,Totalll!E:E)</f>
        <v>44</v>
      </c>
      <c r="T311" s="2">
        <f>(S311-SUBTOTAL(5,Table1[Customer increase]))/(SUBTOTAL(4,Table1[Customer increase])-SUBTOTAL(5,Table1[Customer increase]))*T$4</f>
        <v>0.37234042553191488</v>
      </c>
      <c r="U311" s="4">
        <f>Table1[[#This Row],[Portfolio]]-SUMIFS('Total data'!H:H,'Total data'!A:A,"Sabit",'Total data'!B:B,Totalll!E:E)</f>
        <v>331586.45</v>
      </c>
      <c r="V311" s="2">
        <f>(U311-SUBTOTAL(4,Table1[Portfel increase]))/(SUBTOTAL(4,Table1[Portfel increase])-SUBTOTAL(5,Table1[Portfel increase]))*V$4</f>
        <v>0</v>
      </c>
      <c r="W311" s="4">
        <f t="shared" si="18"/>
        <v>27632.204166666666</v>
      </c>
      <c r="X311" s="2">
        <f>(W311-SUBTOTAL(5,Table1[Av. Portfolio increase]))/(SUBTOTAL(4,Table1[Av. Portfolio increase])-SUBTOTAL(5,Table1[Av. Portfolio increase]))*X$4</f>
        <v>0.70998017745534958</v>
      </c>
      <c r="Y311" s="6">
        <f>SUMIFS('Total data'!I:I,'Total data'!B:B,Totalll!E:E)/SUMIFS('Total data'!F:F,'Total data'!B:B,Totalll!E:E)</f>
        <v>0</v>
      </c>
      <c r="Z311" s="2">
        <f>IFERROR(Y311/SUBTOTAL(4,Table1[PAR])*Z$4,0)</f>
        <v>0</v>
      </c>
      <c r="AA311" s="6">
        <f>IFERROR(SUMIFS('Data PKİD'!L:L,'Data PKİD'!B:B,Totalll!E:E)/Table1[[#This Row],[Portfolio]],0)</f>
        <v>0</v>
      </c>
      <c r="AB311" s="2">
        <f>IFERROR(AA311/SUBTOTAL(4,Table1[PKID])*AB$4,0)</f>
        <v>0</v>
      </c>
      <c r="AC311" s="25">
        <f t="shared" si="19"/>
        <v>1.9785129630430929</v>
      </c>
    </row>
    <row r="312" spans="4:29" x14ac:dyDescent="0.25">
      <c r="D312" s="12" t="s">
        <v>506</v>
      </c>
      <c r="E312" s="12">
        <v>1436670</v>
      </c>
      <c r="F312" s="12" t="s">
        <v>445</v>
      </c>
      <c r="G312" s="12" t="s">
        <v>440</v>
      </c>
      <c r="H312" s="12" t="s">
        <v>45</v>
      </c>
      <c r="I312" s="1">
        <f>SUMIFS('Total data'!D:D,'Total data'!B:B,Totalll!E:E)</f>
        <v>57</v>
      </c>
      <c r="J312" s="2">
        <f>I312/SUBTOTAL(4,Table1[Number of loans])*J$4</f>
        <v>0</v>
      </c>
      <c r="K312" s="5">
        <f>SUMIFS('Total data'!E:E,'Total data'!B:B,Totalll!E:E)</f>
        <v>351230</v>
      </c>
      <c r="L312" s="2">
        <f>K312/SUBTOTAL(4,Table1[Amount of loans])*L$4</f>
        <v>0</v>
      </c>
      <c r="M312" s="3">
        <f t="shared" si="16"/>
        <v>4.75</v>
      </c>
      <c r="N312" s="2">
        <f>M312/SUBTOTAL(4,Table1[Av. Number])*N$4</f>
        <v>0.31843575418994413</v>
      </c>
      <c r="O312" s="4">
        <f t="shared" si="17"/>
        <v>29269.166666666668</v>
      </c>
      <c r="P312" s="2">
        <f>O312/SUBTOTAL(4,Table1[Av. Amount])*P$4</f>
        <v>0.32378391666410594</v>
      </c>
      <c r="Q312" s="5">
        <f>SUMIFS('Total data'!F:F,'Total data'!B:B,Totalll!E:E,'Total data'!A:A,"Dekabr")</f>
        <v>337775.06</v>
      </c>
      <c r="R312" s="2">
        <f>Q312/SUBTOTAL(4,Table1[Portfolio])*R$4</f>
        <v>0.16564725544635231</v>
      </c>
      <c r="S312" s="9">
        <f>SUMIFS('Total data'!G:G,'Total data'!A:A,"Dekabr",'Total data'!B:B,Totalll!E:E)-SUMIFS('Total data'!G:G,'Total data'!A:A,"Sabit",'Total data'!B:B,Totalll!E:E)</f>
        <v>56</v>
      </c>
      <c r="T312" s="2">
        <f>(S312-SUBTOTAL(5,Table1[Customer increase]))/(SUBTOTAL(4,Table1[Customer increase])-SUBTOTAL(5,Table1[Customer increase]))*T$4</f>
        <v>0.43617021276595747</v>
      </c>
      <c r="U312" s="4">
        <f>Table1[[#This Row],[Portfolio]]-SUMIFS('Total data'!H:H,'Total data'!A:A,"Sabit",'Total data'!B:B,Totalll!E:E)</f>
        <v>337775.06</v>
      </c>
      <c r="V312" s="2">
        <f>(U312-SUBTOTAL(4,Table1[Portfel increase]))/(SUBTOTAL(4,Table1[Portfel increase])-SUBTOTAL(5,Table1[Portfel increase]))*V$4</f>
        <v>0</v>
      </c>
      <c r="W312" s="4">
        <f t="shared" si="18"/>
        <v>28147.921666666665</v>
      </c>
      <c r="X312" s="2">
        <f>(W312-SUBTOTAL(5,Table1[Av. Portfolio increase]))/(SUBTOTAL(4,Table1[Av. Portfolio increase])-SUBTOTAL(5,Table1[Av. Portfolio increase]))*X$4</f>
        <v>0.72027156268660086</v>
      </c>
      <c r="Y312" s="6">
        <f>SUMIFS('Total data'!I:I,'Total data'!B:B,Totalll!E:E)/SUMIFS('Total data'!F:F,'Total data'!B:B,Totalll!E:E)</f>
        <v>1.573558291876525E-3</v>
      </c>
      <c r="Z312" s="2">
        <f>IFERROR(Y312/SUBTOTAL(4,Table1[PAR])*Z$4,0)</f>
        <v>-4.0740829711131743E-2</v>
      </c>
      <c r="AA312" s="6">
        <f>IFERROR(SUMIFS('Data PKİD'!L:L,'Data PKİD'!B:B,Totalll!E:E)/Table1[[#This Row],[Portfolio]],0)</f>
        <v>0</v>
      </c>
      <c r="AB312" s="2">
        <f>IFERROR(AA312/SUBTOTAL(4,Table1[PKID])*AB$4,0)</f>
        <v>0</v>
      </c>
      <c r="AC312" s="25">
        <f t="shared" si="19"/>
        <v>1.9235678720418288</v>
      </c>
    </row>
    <row r="313" spans="4:29" x14ac:dyDescent="0.25">
      <c r="D313" s="12" t="s">
        <v>236</v>
      </c>
      <c r="E313" s="12">
        <v>1777766</v>
      </c>
      <c r="F313" s="12" t="s">
        <v>414</v>
      </c>
      <c r="G313" s="12" t="s">
        <v>352</v>
      </c>
      <c r="H313" s="12" t="s">
        <v>45</v>
      </c>
      <c r="I313" s="1">
        <f>SUMIFS('Total data'!D:D,'Total data'!B:B,Totalll!E:E)</f>
        <v>73</v>
      </c>
      <c r="J313" s="2">
        <f>I313/SUBTOTAL(4,Table1[Number of loans])*J$4</f>
        <v>0</v>
      </c>
      <c r="K313" s="5">
        <f>SUMIFS('Total data'!E:E,'Total data'!B:B,Totalll!E:E)</f>
        <v>411800</v>
      </c>
      <c r="L313" s="2">
        <f>K313/SUBTOTAL(4,Table1[Amount of loans])*L$4</f>
        <v>0</v>
      </c>
      <c r="M313" s="3">
        <f t="shared" si="16"/>
        <v>6.083333333333333</v>
      </c>
      <c r="N313" s="2">
        <f>M313/SUBTOTAL(4,Table1[Av. Number])*N$4</f>
        <v>0.40782122905027934</v>
      </c>
      <c r="O313" s="4">
        <f t="shared" si="17"/>
        <v>34316.666666666664</v>
      </c>
      <c r="P313" s="2">
        <f>O313/SUBTOTAL(4,Table1[Av. Amount])*P$4</f>
        <v>0.37962080939065229</v>
      </c>
      <c r="Q313" s="5">
        <f>SUMIFS('Total data'!F:F,'Total data'!B:B,Totalll!E:E,'Total data'!A:A,"Dekabr")</f>
        <v>326395.40000000002</v>
      </c>
      <c r="R313" s="2">
        <f>Q313/SUBTOTAL(4,Table1[Portfolio])*R$4</f>
        <v>0.16006659047093158</v>
      </c>
      <c r="S313" s="9">
        <f>SUMIFS('Total data'!G:G,'Total data'!A:A,"Dekabr",'Total data'!B:B,Totalll!E:E)-SUMIFS('Total data'!G:G,'Total data'!A:A,"Sabit",'Total data'!B:B,Totalll!E:E)</f>
        <v>64</v>
      </c>
      <c r="T313" s="2">
        <f>(S313-SUBTOTAL(5,Table1[Customer increase]))/(SUBTOTAL(4,Table1[Customer increase])-SUBTOTAL(5,Table1[Customer increase]))*T$4</f>
        <v>0.47872340425531917</v>
      </c>
      <c r="U313" s="4">
        <f>Table1[[#This Row],[Portfolio]]-SUMIFS('Total data'!H:H,'Total data'!A:A,"Sabit",'Total data'!B:B,Totalll!E:E)</f>
        <v>326395.40000000002</v>
      </c>
      <c r="V313" s="2">
        <f>(U313-SUBTOTAL(4,Table1[Portfel increase]))/(SUBTOTAL(4,Table1[Portfel increase])-SUBTOTAL(5,Table1[Portfel increase]))*V$4</f>
        <v>0</v>
      </c>
      <c r="W313" s="4">
        <f t="shared" si="18"/>
        <v>27199.616666666669</v>
      </c>
      <c r="X313" s="2">
        <f>(W313-SUBTOTAL(5,Table1[Av. Portfolio increase]))/(SUBTOTAL(4,Table1[Av. Portfolio increase])-SUBTOTAL(5,Table1[Av. Portfolio increase]))*X$4</f>
        <v>0.70134769046639944</v>
      </c>
      <c r="Y313" s="6">
        <f>SUMIFS('Total data'!I:I,'Total data'!B:B,Totalll!E:E)/SUMIFS('Total data'!F:F,'Total data'!B:B,Totalll!E:E)</f>
        <v>8.2144444381781617E-3</v>
      </c>
      <c r="Z313" s="2">
        <f>IFERROR(Y313/SUBTOTAL(4,Table1[PAR])*Z$4,0)</f>
        <v>-0.21267930381420549</v>
      </c>
      <c r="AA313" s="6">
        <f>IFERROR(SUMIFS('Data PKİD'!L:L,'Data PKİD'!B:B,Totalll!E:E)/Table1[[#This Row],[Portfolio]],0)</f>
        <v>0</v>
      </c>
      <c r="AB313" s="2">
        <f>IFERROR(AA313/SUBTOTAL(4,Table1[PKID])*AB$4,0)</f>
        <v>0</v>
      </c>
      <c r="AC313" s="25">
        <f t="shared" si="19"/>
        <v>1.9149004198193766</v>
      </c>
    </row>
    <row r="314" spans="4:29" x14ac:dyDescent="0.25">
      <c r="D314" s="12" t="s">
        <v>252</v>
      </c>
      <c r="E314" s="12">
        <v>1196946</v>
      </c>
      <c r="F314" s="12" t="s">
        <v>191</v>
      </c>
      <c r="G314" s="12" t="s">
        <v>16</v>
      </c>
      <c r="H314" s="12" t="s">
        <v>45</v>
      </c>
      <c r="I314" s="1">
        <f>SUMIFS('Total data'!D:D,'Total data'!B:B,Totalll!E:E)</f>
        <v>38</v>
      </c>
      <c r="J314" s="2">
        <f>I314/SUBTOTAL(4,Table1[Number of loans])*J$4</f>
        <v>0</v>
      </c>
      <c r="K314" s="5">
        <f>SUMIFS('Total data'!E:E,'Total data'!B:B,Totalll!E:E)</f>
        <v>767500</v>
      </c>
      <c r="L314" s="2">
        <f>K314/SUBTOTAL(4,Table1[Amount of loans])*L$4</f>
        <v>0</v>
      </c>
      <c r="M314" s="3">
        <f t="shared" si="16"/>
        <v>3.1666666666666665</v>
      </c>
      <c r="N314" s="2">
        <f>M314/SUBTOTAL(4,Table1[Av. Number])*N$4</f>
        <v>0.21229050279329609</v>
      </c>
      <c r="O314" s="4">
        <f t="shared" si="17"/>
        <v>63958.333333333336</v>
      </c>
      <c r="P314" s="2">
        <f>O314/SUBTOTAL(4,Table1[Av. Amount])*P$4</f>
        <v>0.70752542789539985</v>
      </c>
      <c r="Q314" s="5">
        <f>SUMIFS('Total data'!F:F,'Total data'!B:B,Totalll!E:E,'Total data'!A:A,"Dekabr")</f>
        <v>803308.4</v>
      </c>
      <c r="R314" s="2">
        <f>Q314/SUBTOTAL(4,Table1[Portfolio])*R$4</f>
        <v>0.39394806631668</v>
      </c>
      <c r="S314" s="9">
        <f>SUMIFS('Total data'!G:G,'Total data'!A:A,"Dekabr",'Total data'!B:B,Totalll!E:E)-SUMIFS('Total data'!G:G,'Total data'!A:A,"Sabit",'Total data'!B:B,Totalll!E:E)</f>
        <v>5</v>
      </c>
      <c r="T314" s="2">
        <f>(S314-SUBTOTAL(5,Table1[Customer increase]))/(SUBTOTAL(4,Table1[Customer increase])-SUBTOTAL(5,Table1[Customer increase]))*T$4</f>
        <v>0.16489361702127658</v>
      </c>
      <c r="U314" s="4">
        <f>Table1[[#This Row],[Portfolio]]-SUMIFS('Total data'!H:H,'Total data'!A:A,"Sabit",'Total data'!B:B,Totalll!E:E)</f>
        <v>170103.87000000011</v>
      </c>
      <c r="V314" s="2">
        <f>(U314-SUBTOTAL(4,Table1[Portfel increase]))/(SUBTOTAL(4,Table1[Portfel increase])-SUBTOTAL(5,Table1[Portfel increase]))*V$4</f>
        <v>0</v>
      </c>
      <c r="W314" s="4">
        <f t="shared" si="18"/>
        <v>14175.322500000009</v>
      </c>
      <c r="X314" s="2">
        <f>(W314-SUBTOTAL(5,Table1[Av. Portfolio increase]))/(SUBTOTAL(4,Table1[Av. Portfolio increase])-SUBTOTAL(5,Table1[Av. Portfolio increase]))*X$4</f>
        <v>0.44144177563064824</v>
      </c>
      <c r="Y314" s="6">
        <f>SUMIFS('Total data'!I:I,'Total data'!B:B,Totalll!E:E)/SUMIFS('Total data'!F:F,'Total data'!B:B,Totalll!E:E)</f>
        <v>2.114673967305926E-3</v>
      </c>
      <c r="Z314" s="2">
        <f>IFERROR(Y314/SUBTOTAL(4,Table1[PAR])*Z$4,0)</f>
        <v>-5.4750797883587048E-2</v>
      </c>
      <c r="AA314" s="6">
        <f>IFERROR(SUMIFS('Data PKİD'!L:L,'Data PKİD'!B:B,Totalll!E:E)/Table1[[#This Row],[Portfolio]],0)</f>
        <v>0</v>
      </c>
      <c r="AB314" s="2">
        <f>IFERROR(AA314/SUBTOTAL(4,Table1[PKID])*AB$4,0)</f>
        <v>0</v>
      </c>
      <c r="AC314" s="25">
        <f t="shared" si="19"/>
        <v>1.8653485917737136</v>
      </c>
    </row>
    <row r="315" spans="4:29" x14ac:dyDescent="0.25">
      <c r="D315" s="12" t="s">
        <v>236</v>
      </c>
      <c r="E315" s="12">
        <v>1305184</v>
      </c>
      <c r="F315" s="12" t="s">
        <v>496</v>
      </c>
      <c r="G315" s="12" t="s">
        <v>24</v>
      </c>
      <c r="H315" s="12" t="s">
        <v>43</v>
      </c>
      <c r="I315" s="1">
        <f>SUMIFS('Total data'!D:D,'Total data'!B:B,Totalll!E:E)</f>
        <v>47</v>
      </c>
      <c r="J315" s="2">
        <f>I315/SUBTOTAL(4,Table1[Number of loans])*J$4</f>
        <v>0</v>
      </c>
      <c r="K315" s="5">
        <f>SUMIFS('Total data'!E:E,'Total data'!B:B,Totalll!E:E)</f>
        <v>351600</v>
      </c>
      <c r="L315" s="2">
        <f>K315/SUBTOTAL(4,Table1[Amount of loans])*L$4</f>
        <v>0</v>
      </c>
      <c r="M315" s="3">
        <f t="shared" si="16"/>
        <v>3.9166666666666665</v>
      </c>
      <c r="N315" s="2">
        <f>M315/SUBTOTAL(4,Table1[Av. Number])*N$4</f>
        <v>0.26256983240223464</v>
      </c>
      <c r="O315" s="4">
        <f t="shared" si="17"/>
        <v>29300</v>
      </c>
      <c r="P315" s="2">
        <f>O315/SUBTOTAL(4,Table1[Av. Amount])*P$4</f>
        <v>0.32412500384107179</v>
      </c>
      <c r="Q315" s="5">
        <f>SUMIFS('Total data'!F:F,'Total data'!B:B,Totalll!E:E,'Total data'!A:A,"Dekabr")</f>
        <v>329125.38</v>
      </c>
      <c r="R315" s="2">
        <f>Q315/SUBTOTAL(4,Table1[Portfolio])*R$4</f>
        <v>0.16140539178569838</v>
      </c>
      <c r="S315" s="9">
        <f>SUMIFS('Total data'!G:G,'Total data'!A:A,"Dekabr",'Total data'!B:B,Totalll!E:E)-SUMIFS('Total data'!G:G,'Total data'!A:A,"Sabit",'Total data'!B:B,Totalll!E:E)</f>
        <v>45</v>
      </c>
      <c r="T315" s="2">
        <f>(S315-SUBTOTAL(5,Table1[Customer increase]))/(SUBTOTAL(4,Table1[Customer increase])-SUBTOTAL(5,Table1[Customer increase]))*T$4</f>
        <v>0.37765957446808512</v>
      </c>
      <c r="U315" s="4">
        <f>Table1[[#This Row],[Portfolio]]-SUMIFS('Total data'!H:H,'Total data'!A:A,"Sabit",'Total data'!B:B,Totalll!E:E)</f>
        <v>329125.38</v>
      </c>
      <c r="V315" s="2">
        <f>(U315-SUBTOTAL(4,Table1[Portfel increase]))/(SUBTOTAL(4,Table1[Portfel increase])-SUBTOTAL(5,Table1[Portfel increase]))*V$4</f>
        <v>0</v>
      </c>
      <c r="W315" s="4">
        <f t="shared" si="18"/>
        <v>27427.115000000002</v>
      </c>
      <c r="X315" s="2">
        <f>(W315-SUBTOTAL(5,Table1[Av. Portfolio increase]))/(SUBTOTAL(4,Table1[Av. Portfolio increase])-SUBTOTAL(5,Table1[Av. Portfolio increase]))*X$4</f>
        <v>0.70588752669030297</v>
      </c>
      <c r="Y315" s="6">
        <f>SUMIFS('Total data'!I:I,'Total data'!B:B,Totalll!E:E)/SUMIFS('Total data'!F:F,'Total data'!B:B,Totalll!E:E)</f>
        <v>0</v>
      </c>
      <c r="Z315" s="2">
        <f>IFERROR(Y315/SUBTOTAL(4,Table1[PAR])*Z$4,0)</f>
        <v>0</v>
      </c>
      <c r="AA315" s="6">
        <f>IFERROR(SUMIFS('Data PKİD'!L:L,'Data PKİD'!B:B,Totalll!E:E)/Table1[[#This Row],[Portfolio]],0)</f>
        <v>0</v>
      </c>
      <c r="AB315" s="2">
        <f>IFERROR(AA315/SUBTOTAL(4,Table1[PKID])*AB$4,0)</f>
        <v>0</v>
      </c>
      <c r="AC315" s="25">
        <f t="shared" si="19"/>
        <v>1.8316473291873927</v>
      </c>
    </row>
    <row r="316" spans="4:29" x14ac:dyDescent="0.25">
      <c r="D316" s="12" t="s">
        <v>252</v>
      </c>
      <c r="E316" s="12">
        <v>1302220</v>
      </c>
      <c r="F316" s="12" t="s">
        <v>187</v>
      </c>
      <c r="G316" s="12" t="s">
        <v>17</v>
      </c>
      <c r="H316" s="12" t="s">
        <v>43</v>
      </c>
      <c r="I316" s="1">
        <f>SUMIFS('Total data'!D:D,'Total data'!B:B,Totalll!E:E)</f>
        <v>68</v>
      </c>
      <c r="J316" s="2">
        <f>I316/SUBTOTAL(4,Table1[Number of loans])*J$4</f>
        <v>0</v>
      </c>
      <c r="K316" s="5">
        <f>SUMIFS('Total data'!E:E,'Total data'!B:B,Totalll!E:E)</f>
        <v>918500</v>
      </c>
      <c r="L316" s="2">
        <f>K316/SUBTOTAL(4,Table1[Amount of loans])*L$4</f>
        <v>0</v>
      </c>
      <c r="M316" s="3">
        <f t="shared" si="16"/>
        <v>5.666666666666667</v>
      </c>
      <c r="N316" s="2">
        <f>M316/SUBTOTAL(4,Table1[Av. Number])*N$4</f>
        <v>0.37988826815642462</v>
      </c>
      <c r="O316" s="4">
        <f t="shared" si="17"/>
        <v>76541.666666666672</v>
      </c>
      <c r="P316" s="2">
        <f>O316/SUBTOTAL(4,Table1[Av. Amount])*P$4</f>
        <v>0.84672587038687275</v>
      </c>
      <c r="Q316" s="5">
        <f>SUMIFS('Total data'!F:F,'Total data'!B:B,Totalll!E:E,'Total data'!A:A,"Dekabr")</f>
        <v>789812.41</v>
      </c>
      <c r="R316" s="2">
        <f>Q316/SUBTOTAL(4,Table1[Portfolio])*R$4</f>
        <v>0.38732953828494365</v>
      </c>
      <c r="S316" s="9">
        <f>SUMIFS('Total data'!G:G,'Total data'!A:A,"Dekabr",'Total data'!B:B,Totalll!E:E)-SUMIFS('Total data'!G:G,'Total data'!A:A,"Sabit",'Total data'!B:B,Totalll!E:E)</f>
        <v>9</v>
      </c>
      <c r="T316" s="2">
        <f>(S316-SUBTOTAL(5,Table1[Customer increase]))/(SUBTOTAL(4,Table1[Customer increase])-SUBTOTAL(5,Table1[Customer increase]))*T$4</f>
        <v>0.18617021276595744</v>
      </c>
      <c r="U316" s="4">
        <f>Table1[[#This Row],[Portfolio]]-SUMIFS('Total data'!H:H,'Total data'!A:A,"Sabit",'Total data'!B:B,Totalll!E:E)</f>
        <v>185291.2000000003</v>
      </c>
      <c r="V316" s="2">
        <f>(U316-SUBTOTAL(4,Table1[Portfel increase]))/(SUBTOTAL(4,Table1[Portfel increase])-SUBTOTAL(5,Table1[Portfel increase]))*V$4</f>
        <v>0</v>
      </c>
      <c r="W316" s="4">
        <f t="shared" si="18"/>
        <v>15440.933333333358</v>
      </c>
      <c r="X316" s="2">
        <f>(W316-SUBTOTAL(5,Table1[Av. Portfolio increase]))/(SUBTOTAL(4,Table1[Av. Portfolio increase])-SUBTOTAL(5,Table1[Av. Portfolio increase]))*X$4</f>
        <v>0.46669763496968275</v>
      </c>
      <c r="Y316" s="6">
        <f>SUMIFS('Total data'!I:I,'Total data'!B:B,Totalll!E:E)/SUMIFS('Total data'!F:F,'Total data'!B:B,Totalll!E:E)</f>
        <v>1.092575546797379E-3</v>
      </c>
      <c r="Z316" s="2">
        <f>IFERROR(Y316/SUBTOTAL(4,Table1[PAR])*Z$4,0)</f>
        <v>-2.828775681740775E-2</v>
      </c>
      <c r="AA316" s="6">
        <f>IFERROR(SUMIFS('Data PKİD'!L:L,'Data PKİD'!B:B,Totalll!E:E)/Table1[[#This Row],[Portfolio]],0)</f>
        <v>3.0428706482340535E-2</v>
      </c>
      <c r="AB316" s="2">
        <f>IFERROR(AA316/SUBTOTAL(4,Table1[PKID])*AB$4,0)</f>
        <v>-0.41610986471682737</v>
      </c>
      <c r="AC316" s="25">
        <f t="shared" si="19"/>
        <v>1.822413903029646</v>
      </c>
    </row>
    <row r="317" spans="4:29" x14ac:dyDescent="0.25">
      <c r="D317" s="12" t="s">
        <v>506</v>
      </c>
      <c r="E317" s="12">
        <v>1164619</v>
      </c>
      <c r="F317" s="12" t="s">
        <v>446</v>
      </c>
      <c r="G317" s="12" t="s">
        <v>440</v>
      </c>
      <c r="H317" s="12" t="s">
        <v>45</v>
      </c>
      <c r="I317" s="1">
        <f>SUMIFS('Total data'!D:D,'Total data'!B:B,Totalll!E:E)</f>
        <v>60</v>
      </c>
      <c r="J317" s="2">
        <f>I317/SUBTOTAL(4,Table1[Number of loans])*J$4</f>
        <v>0</v>
      </c>
      <c r="K317" s="5">
        <f>SUMIFS('Total data'!E:E,'Total data'!B:B,Totalll!E:E)</f>
        <v>328150</v>
      </c>
      <c r="L317" s="2">
        <f>K317/SUBTOTAL(4,Table1[Amount of loans])*L$4</f>
        <v>0</v>
      </c>
      <c r="M317" s="3">
        <f t="shared" si="16"/>
        <v>5</v>
      </c>
      <c r="N317" s="2">
        <f>M317/SUBTOTAL(4,Table1[Av. Number])*N$4</f>
        <v>0.33519553072625702</v>
      </c>
      <c r="O317" s="4">
        <f t="shared" si="17"/>
        <v>27345.833333333332</v>
      </c>
      <c r="P317" s="2">
        <f>O317/SUBTOTAL(4,Table1[Av. Amount])*P$4</f>
        <v>0.30250745167931653</v>
      </c>
      <c r="Q317" s="5">
        <f>SUMIFS('Total data'!F:F,'Total data'!B:B,Totalll!E:E,'Total data'!A:A,"Dekabr")</f>
        <v>286357.45</v>
      </c>
      <c r="R317" s="2">
        <f>Q317/SUBTOTAL(4,Table1[Portfolio])*R$4</f>
        <v>0.14043169933599023</v>
      </c>
      <c r="S317" s="9">
        <f>SUMIFS('Total data'!G:G,'Total data'!A:A,"Dekabr",'Total data'!B:B,Totalll!E:E)-SUMIFS('Total data'!G:G,'Total data'!A:A,"Sabit",'Total data'!B:B,Totalll!E:E)</f>
        <v>55</v>
      </c>
      <c r="T317" s="2">
        <f>(S317-SUBTOTAL(5,Table1[Customer increase]))/(SUBTOTAL(4,Table1[Customer increase])-SUBTOTAL(5,Table1[Customer increase]))*T$4</f>
        <v>0.43085106382978722</v>
      </c>
      <c r="U317" s="4">
        <f>Table1[[#This Row],[Portfolio]]-SUMIFS('Total data'!H:H,'Total data'!A:A,"Sabit",'Total data'!B:B,Totalll!E:E)</f>
        <v>286357.45</v>
      </c>
      <c r="V317" s="2">
        <f>(U317-SUBTOTAL(4,Table1[Portfel increase]))/(SUBTOTAL(4,Table1[Portfel increase])-SUBTOTAL(5,Table1[Portfel increase]))*V$4</f>
        <v>0</v>
      </c>
      <c r="W317" s="4">
        <f t="shared" si="18"/>
        <v>23863.120833333334</v>
      </c>
      <c r="X317" s="2">
        <f>(W317-SUBTOTAL(5,Table1[Av. Portfolio increase]))/(SUBTOTAL(4,Table1[Av. Portfolio increase])-SUBTOTAL(5,Table1[Av. Portfolio increase]))*X$4</f>
        <v>0.63476634710826563</v>
      </c>
      <c r="Y317" s="6">
        <f>SUMIFS('Total data'!I:I,'Total data'!B:B,Totalll!E:E)/SUMIFS('Total data'!F:F,'Total data'!B:B,Totalll!E:E)</f>
        <v>1.7163403736270883E-3</v>
      </c>
      <c r="Z317" s="2">
        <f>IFERROR(Y317/SUBTOTAL(4,Table1[PAR])*Z$4,0)</f>
        <v>-4.4437585343529401E-2</v>
      </c>
      <c r="AA317" s="6">
        <f>IFERROR(SUMIFS('Data PKİD'!L:L,'Data PKİD'!B:B,Totalll!E:E)/Table1[[#This Row],[Portfolio]],0)</f>
        <v>0</v>
      </c>
      <c r="AB317" s="2">
        <f>IFERROR(AA317/SUBTOTAL(4,Table1[PKID])*AB$4,0)</f>
        <v>0</v>
      </c>
      <c r="AC317" s="25">
        <f t="shared" si="19"/>
        <v>1.7993145073360872</v>
      </c>
    </row>
    <row r="318" spans="4:29" x14ac:dyDescent="0.25">
      <c r="D318" s="12" t="s">
        <v>252</v>
      </c>
      <c r="E318" s="12">
        <v>1168558</v>
      </c>
      <c r="F318" s="12" t="s">
        <v>481</v>
      </c>
      <c r="G318" s="12" t="s">
        <v>475</v>
      </c>
      <c r="H318" s="12" t="s">
        <v>45</v>
      </c>
      <c r="I318" s="1">
        <f>SUMIFS('Total data'!D:D,'Total data'!B:B,Totalll!E:E)</f>
        <v>28</v>
      </c>
      <c r="J318" s="2">
        <f>I318/SUBTOTAL(4,Table1[Number of loans])*J$4</f>
        <v>0</v>
      </c>
      <c r="K318" s="5">
        <f>SUMIFS('Total data'!E:E,'Total data'!B:B,Totalll!E:E)</f>
        <v>415550</v>
      </c>
      <c r="L318" s="2">
        <f>K318/SUBTOTAL(4,Table1[Amount of loans])*L$4</f>
        <v>0</v>
      </c>
      <c r="M318" s="3">
        <f t="shared" si="16"/>
        <v>2.3333333333333335</v>
      </c>
      <c r="N318" s="2">
        <f>M318/SUBTOTAL(4,Table1[Av. Number])*N$4</f>
        <v>0.15642458100558662</v>
      </c>
      <c r="O318" s="4">
        <f t="shared" si="17"/>
        <v>34629.166666666664</v>
      </c>
      <c r="P318" s="2">
        <f>O318/SUBTOTAL(4,Table1[Av. Amount])*P$4</f>
        <v>0.38307777402206311</v>
      </c>
      <c r="Q318" s="5">
        <f>SUMIFS('Total data'!F:F,'Total data'!B:B,Totalll!E:E,'Total data'!A:A,"Dekabr")</f>
        <v>373262.05</v>
      </c>
      <c r="R318" s="2">
        <f>Q318/SUBTOTAL(4,Table1[Portfolio])*R$4</f>
        <v>0.18305032391905762</v>
      </c>
      <c r="S318" s="9">
        <f>SUMIFS('Total data'!G:G,'Total data'!A:A,"Dekabr",'Total data'!B:B,Totalll!E:E)-SUMIFS('Total data'!G:G,'Total data'!A:A,"Sabit",'Total data'!B:B,Totalll!E:E)</f>
        <v>28</v>
      </c>
      <c r="T318" s="2">
        <f>(S318-SUBTOTAL(5,Table1[Customer increase]))/(SUBTOTAL(4,Table1[Customer increase])-SUBTOTAL(5,Table1[Customer increase]))*T$4</f>
        <v>0.28723404255319152</v>
      </c>
      <c r="U318" s="4">
        <f>Table1[[#This Row],[Portfolio]]-SUMIFS('Total data'!H:H,'Total data'!A:A,"Sabit",'Total data'!B:B,Totalll!E:E)</f>
        <v>373262.05</v>
      </c>
      <c r="V318" s="2">
        <f>(U318-SUBTOTAL(4,Table1[Portfel increase]))/(SUBTOTAL(4,Table1[Portfel increase])-SUBTOTAL(5,Table1[Portfel increase]))*V$4</f>
        <v>0</v>
      </c>
      <c r="W318" s="4">
        <f t="shared" si="18"/>
        <v>31105.170833333334</v>
      </c>
      <c r="X318" s="2">
        <f>(W318-SUBTOTAL(5,Table1[Av. Portfolio increase]))/(SUBTOTAL(4,Table1[Av. Portfolio increase])-SUBTOTAL(5,Table1[Av. Portfolio increase]))*X$4</f>
        <v>0.77928486046874679</v>
      </c>
      <c r="Y318" s="6">
        <f>SUMIFS('Total data'!I:I,'Total data'!B:B,Totalll!E:E)/SUMIFS('Total data'!F:F,'Total data'!B:B,Totalll!E:E)</f>
        <v>0</v>
      </c>
      <c r="Z318" s="2">
        <f>IFERROR(Y318/SUBTOTAL(4,Table1[PAR])*Z$4,0)</f>
        <v>0</v>
      </c>
      <c r="AA318" s="6">
        <f>IFERROR(SUMIFS('Data PKİD'!L:L,'Data PKİD'!B:B,Totalll!E:E)/Table1[[#This Row],[Portfolio]],0)</f>
        <v>0</v>
      </c>
      <c r="AB318" s="2">
        <f>IFERROR(AA318/SUBTOTAL(4,Table1[PKID])*AB$4,0)</f>
        <v>0</v>
      </c>
      <c r="AC318" s="25">
        <f t="shared" si="19"/>
        <v>1.7890715819686456</v>
      </c>
    </row>
    <row r="319" spans="4:29" x14ac:dyDescent="0.25">
      <c r="D319" s="12" t="s">
        <v>252</v>
      </c>
      <c r="E319" s="12">
        <v>1256565</v>
      </c>
      <c r="F319" s="12" t="s">
        <v>273</v>
      </c>
      <c r="G319" s="12" t="s">
        <v>16</v>
      </c>
      <c r="H319" s="12" t="s">
        <v>44</v>
      </c>
      <c r="I319" s="1">
        <f>SUMIFS('Total data'!D:D,'Total data'!B:B,Totalll!E:E)</f>
        <v>42</v>
      </c>
      <c r="J319" s="2">
        <f>I319/SUBTOTAL(4,Table1[Number of loans])*J$4</f>
        <v>0</v>
      </c>
      <c r="K319" s="5">
        <f>SUMIFS('Total data'!E:E,'Total data'!B:B,Totalll!E:E)</f>
        <v>844950</v>
      </c>
      <c r="L319" s="2">
        <f>K319/SUBTOTAL(4,Table1[Amount of loans])*L$4</f>
        <v>0</v>
      </c>
      <c r="M319" s="3">
        <f t="shared" si="16"/>
        <v>3.5</v>
      </c>
      <c r="N319" s="2">
        <f>M319/SUBTOTAL(4,Table1[Av. Number])*N$4</f>
        <v>0.23463687150837989</v>
      </c>
      <c r="O319" s="4">
        <f t="shared" si="17"/>
        <v>70412.5</v>
      </c>
      <c r="P319" s="2">
        <f>O319/SUBTOTAL(4,Table1[Av. Amount])*P$4</f>
        <v>0.77892327074946988</v>
      </c>
      <c r="Q319" s="5">
        <f>SUMIFS('Total data'!F:F,'Total data'!B:B,Totalll!E:E,'Total data'!A:A,"Dekabr")</f>
        <v>785373.59</v>
      </c>
      <c r="R319" s="2">
        <f>Q319/SUBTOTAL(4,Table1[Portfolio])*R$4</f>
        <v>0.38515270986421779</v>
      </c>
      <c r="S319" s="9">
        <f>SUMIFS('Total data'!G:G,'Total data'!A:A,"Dekabr",'Total data'!B:B,Totalll!E:E)-SUMIFS('Total data'!G:G,'Total data'!A:A,"Sabit",'Total data'!B:B,Totalll!E:E)</f>
        <v>13</v>
      </c>
      <c r="T319" s="2">
        <f>(S319-SUBTOTAL(5,Table1[Customer increase]))/(SUBTOTAL(4,Table1[Customer increase])-SUBTOTAL(5,Table1[Customer increase]))*T$4</f>
        <v>0.20744680851063829</v>
      </c>
      <c r="U319" s="4">
        <f>Table1[[#This Row],[Portfolio]]-SUMIFS('Total data'!H:H,'Total data'!A:A,"Sabit",'Total data'!B:B,Totalll!E:E)</f>
        <v>57931.319999999949</v>
      </c>
      <c r="V319" s="2">
        <f>(U319-SUBTOTAL(4,Table1[Portfel increase]))/(SUBTOTAL(4,Table1[Portfel increase])-SUBTOTAL(5,Table1[Portfel increase]))*V$4</f>
        <v>0</v>
      </c>
      <c r="W319" s="4">
        <f t="shared" si="18"/>
        <v>4827.609999999996</v>
      </c>
      <c r="X319" s="2">
        <f>(W319-SUBTOTAL(5,Table1[Av. Portfolio increase]))/(SUBTOTAL(4,Table1[Av. Portfolio increase])-SUBTOTAL(5,Table1[Av. Portfolio increase]))*X$4</f>
        <v>0.25490377688427274</v>
      </c>
      <c r="Y319" s="6">
        <f>SUMIFS('Total data'!I:I,'Total data'!B:B,Totalll!E:E)/SUMIFS('Total data'!F:F,'Total data'!B:B,Totalll!E:E)</f>
        <v>3.9765560818486312E-3</v>
      </c>
      <c r="Z319" s="2">
        <f>IFERROR(Y319/SUBTOTAL(4,Table1[PAR])*Z$4,0)</f>
        <v>-0.10295658890028137</v>
      </c>
      <c r="AA319" s="6">
        <f>IFERROR(SUMIFS('Data PKİD'!L:L,'Data PKİD'!B:B,Totalll!E:E)/Table1[[#This Row],[Portfolio]],0)</f>
        <v>0</v>
      </c>
      <c r="AB319" s="2">
        <f>IFERROR(AA319/SUBTOTAL(4,Table1[PKID])*AB$4,0)</f>
        <v>0</v>
      </c>
      <c r="AC319" s="25">
        <f t="shared" si="19"/>
        <v>1.7581068486166973</v>
      </c>
    </row>
    <row r="320" spans="4:29" x14ac:dyDescent="0.25">
      <c r="D320" s="12" t="s">
        <v>236</v>
      </c>
      <c r="E320" s="12">
        <v>1429630</v>
      </c>
      <c r="F320" s="12" t="s">
        <v>472</v>
      </c>
      <c r="G320" s="12" t="s">
        <v>364</v>
      </c>
      <c r="H320" s="12" t="s">
        <v>45</v>
      </c>
      <c r="I320" s="1">
        <f>SUMIFS('Total data'!D:D,'Total data'!B:B,Totalll!E:E)</f>
        <v>62</v>
      </c>
      <c r="J320" s="2">
        <f>I320/SUBTOTAL(4,Table1[Number of loans])*J$4</f>
        <v>0</v>
      </c>
      <c r="K320" s="5">
        <f>SUMIFS('Total data'!E:E,'Total data'!B:B,Totalll!E:E)</f>
        <v>245700</v>
      </c>
      <c r="L320" s="2">
        <f>K320/SUBTOTAL(4,Table1[Amount of loans])*L$4</f>
        <v>0</v>
      </c>
      <c r="M320" s="3">
        <f t="shared" si="16"/>
        <v>5.166666666666667</v>
      </c>
      <c r="N320" s="2">
        <f>M320/SUBTOTAL(4,Table1[Av. Number])*N$4</f>
        <v>0.34636871508379891</v>
      </c>
      <c r="O320" s="4">
        <f t="shared" si="17"/>
        <v>20475</v>
      </c>
      <c r="P320" s="2">
        <f>O320/SUBTOTAL(4,Table1[Av. Amount])*P$4</f>
        <v>0.22650032265003228</v>
      </c>
      <c r="Q320" s="5">
        <f>SUMIFS('Total data'!F:F,'Total data'!B:B,Totalll!E:E,'Total data'!A:A,"Dekabr")</f>
        <v>230551.63</v>
      </c>
      <c r="R320" s="2">
        <f>Q320/SUBTOTAL(4,Table1[Portfolio])*R$4</f>
        <v>0.11306413430341158</v>
      </c>
      <c r="S320" s="9">
        <f>SUMIFS('Total data'!G:G,'Total data'!A:A,"Dekabr",'Total data'!B:B,Totalll!E:E)-SUMIFS('Total data'!G:G,'Total data'!A:A,"Sabit",'Total data'!B:B,Totalll!E:E)</f>
        <v>60</v>
      </c>
      <c r="T320" s="2">
        <f>(S320-SUBTOTAL(5,Table1[Customer increase]))/(SUBTOTAL(4,Table1[Customer increase])-SUBTOTAL(5,Table1[Customer increase]))*T$4</f>
        <v>0.45744680851063829</v>
      </c>
      <c r="U320" s="4">
        <f>Table1[[#This Row],[Portfolio]]-SUMIFS('Total data'!H:H,'Total data'!A:A,"Sabit",'Total data'!B:B,Totalll!E:E)</f>
        <v>230551.63</v>
      </c>
      <c r="V320" s="2">
        <f>(U320-SUBTOTAL(4,Table1[Portfel increase]))/(SUBTOTAL(4,Table1[Portfel increase])-SUBTOTAL(5,Table1[Portfel increase]))*V$4</f>
        <v>0</v>
      </c>
      <c r="W320" s="4">
        <f t="shared" si="18"/>
        <v>19212.635833333334</v>
      </c>
      <c r="X320" s="2">
        <f>(W320-SUBTOTAL(5,Table1[Av. Portfolio increase]))/(SUBTOTAL(4,Table1[Av. Portfolio increase])-SUBTOTAL(5,Table1[Av. Portfolio increase]))*X$4</f>
        <v>0.54196373201927595</v>
      </c>
      <c r="Y320" s="6">
        <f>SUMIFS('Total data'!I:I,'Total data'!B:B,Totalll!E:E)/SUMIFS('Total data'!F:F,'Total data'!B:B,Totalll!E:E)</f>
        <v>0</v>
      </c>
      <c r="Z320" s="2">
        <f>IFERROR(Y320/SUBTOTAL(4,Table1[PAR])*Z$4,0)</f>
        <v>0</v>
      </c>
      <c r="AA320" s="6">
        <f>IFERROR(SUMIFS('Data PKİD'!L:L,'Data PKİD'!B:B,Totalll!E:E)/Table1[[#This Row],[Portfolio]],0)</f>
        <v>0</v>
      </c>
      <c r="AB320" s="2">
        <f>IFERROR(AA320/SUBTOTAL(4,Table1[PKID])*AB$4,0)</f>
        <v>0</v>
      </c>
      <c r="AC320" s="25">
        <f t="shared" si="19"/>
        <v>1.6853437125671571</v>
      </c>
    </row>
    <row r="321" spans="4:29" x14ac:dyDescent="0.25">
      <c r="D321" s="12" t="s">
        <v>252</v>
      </c>
      <c r="E321" s="12">
        <v>1165667</v>
      </c>
      <c r="F321" s="12" t="s">
        <v>383</v>
      </c>
      <c r="G321" s="12" t="s">
        <v>6</v>
      </c>
      <c r="H321" s="12" t="s">
        <v>45</v>
      </c>
      <c r="I321" s="1">
        <f>SUMIFS('Total data'!D:D,'Total data'!B:B,Totalll!E:E)</f>
        <v>38</v>
      </c>
      <c r="J321" s="2">
        <f>I321/SUBTOTAL(4,Table1[Number of loans])*J$4</f>
        <v>0</v>
      </c>
      <c r="K321" s="5">
        <f>SUMIFS('Total data'!E:E,'Total data'!B:B,Totalll!E:E)</f>
        <v>340800</v>
      </c>
      <c r="L321" s="2">
        <f>K321/SUBTOTAL(4,Table1[Amount of loans])*L$4</f>
        <v>0</v>
      </c>
      <c r="M321" s="3">
        <f t="shared" si="16"/>
        <v>3.1666666666666665</v>
      </c>
      <c r="N321" s="2">
        <f>M321/SUBTOTAL(4,Table1[Av. Number])*N$4</f>
        <v>0.21229050279329609</v>
      </c>
      <c r="O321" s="4">
        <f t="shared" si="17"/>
        <v>28400</v>
      </c>
      <c r="P321" s="2">
        <f>O321/SUBTOTAL(4,Table1[Av. Amount])*P$4</f>
        <v>0.31416894570260884</v>
      </c>
      <c r="Q321" s="5">
        <f>SUMIFS('Total data'!F:F,'Total data'!B:B,Totalll!E:E,'Total data'!A:A,"Dekabr")</f>
        <v>270406.84999999998</v>
      </c>
      <c r="R321" s="2">
        <f>Q321/SUBTOTAL(4,Table1[Portfolio])*R$4</f>
        <v>0.13260941336637899</v>
      </c>
      <c r="S321" s="9">
        <f>SUMIFS('Total data'!G:G,'Total data'!A:A,"Dekabr",'Total data'!B:B,Totalll!E:E)-SUMIFS('Total data'!G:G,'Total data'!A:A,"Sabit",'Total data'!B:B,Totalll!E:E)</f>
        <v>36</v>
      </c>
      <c r="T321" s="2">
        <f>(S321-SUBTOTAL(5,Table1[Customer increase]))/(SUBTOTAL(4,Table1[Customer increase])-SUBTOTAL(5,Table1[Customer increase]))*T$4</f>
        <v>0.32978723404255317</v>
      </c>
      <c r="U321" s="4">
        <f>Table1[[#This Row],[Portfolio]]-SUMIFS('Total data'!H:H,'Total data'!A:A,"Sabit",'Total data'!B:B,Totalll!E:E)</f>
        <v>270406.84999999998</v>
      </c>
      <c r="V321" s="2">
        <f>(U321-SUBTOTAL(4,Table1[Portfel increase]))/(SUBTOTAL(4,Table1[Portfel increase])-SUBTOTAL(5,Table1[Portfel increase]))*V$4</f>
        <v>0</v>
      </c>
      <c r="W321" s="4">
        <f t="shared" si="18"/>
        <v>22533.904166666664</v>
      </c>
      <c r="X321" s="2">
        <f>(W321-SUBTOTAL(5,Table1[Av. Portfolio increase]))/(SUBTOTAL(4,Table1[Av. Portfolio increase])-SUBTOTAL(5,Table1[Av. Portfolio increase]))*X$4</f>
        <v>0.60824120345410115</v>
      </c>
      <c r="Y321" s="6">
        <f>SUMIFS('Total data'!I:I,'Total data'!B:B,Totalll!E:E)/SUMIFS('Total data'!F:F,'Total data'!B:B,Totalll!E:E)</f>
        <v>0</v>
      </c>
      <c r="Z321" s="2">
        <f>IFERROR(Y321/SUBTOTAL(4,Table1[PAR])*Z$4,0)</f>
        <v>0</v>
      </c>
      <c r="AA321" s="6">
        <f>IFERROR(SUMIFS('Data PKİD'!L:L,'Data PKİD'!B:B,Totalll!E:E)/Table1[[#This Row],[Portfolio]],0)</f>
        <v>0</v>
      </c>
      <c r="AB321" s="2">
        <f>IFERROR(AA321/SUBTOTAL(4,Table1[PKID])*AB$4,0)</f>
        <v>0</v>
      </c>
      <c r="AC321" s="25">
        <f t="shared" si="19"/>
        <v>1.5970972993589381</v>
      </c>
    </row>
    <row r="322" spans="4:29" x14ac:dyDescent="0.25">
      <c r="D322" s="12" t="s">
        <v>236</v>
      </c>
      <c r="E322" s="12">
        <v>1587550</v>
      </c>
      <c r="F322" s="12" t="s">
        <v>403</v>
      </c>
      <c r="G322" s="12" t="s">
        <v>350</v>
      </c>
      <c r="H322" s="12" t="s">
        <v>45</v>
      </c>
      <c r="I322" s="1">
        <f>SUMIFS('Total data'!D:D,'Total data'!B:B,Totalll!E:E)</f>
        <v>24</v>
      </c>
      <c r="J322" s="2">
        <f>I322/SUBTOTAL(4,Table1[Number of loans])*J$4</f>
        <v>0</v>
      </c>
      <c r="K322" s="5">
        <f>SUMIFS('Total data'!E:E,'Total data'!B:B,Totalll!E:E)</f>
        <v>345700</v>
      </c>
      <c r="L322" s="2">
        <f>K322/SUBTOTAL(4,Table1[Amount of loans])*L$4</f>
        <v>0</v>
      </c>
      <c r="M322" s="3">
        <f t="shared" si="16"/>
        <v>2</v>
      </c>
      <c r="N322" s="2">
        <f>M322/SUBTOTAL(4,Table1[Av. Number])*N$4</f>
        <v>0.13407821229050279</v>
      </c>
      <c r="O322" s="4">
        <f t="shared" si="17"/>
        <v>28808.333333333332</v>
      </c>
      <c r="P322" s="2">
        <f>O322/SUBTOTAL(4,Table1[Av. Amount])*P$4</f>
        <v>0.31868604615431884</v>
      </c>
      <c r="Q322" s="5">
        <f>SUMIFS('Total data'!F:F,'Total data'!B:B,Totalll!E:E,'Total data'!A:A,"Dekabr")</f>
        <v>334602.63</v>
      </c>
      <c r="R322" s="2">
        <f>Q322/SUBTOTAL(4,Table1[Portfolio])*R$4</f>
        <v>0.16409147355234371</v>
      </c>
      <c r="S322" s="9">
        <f>SUMIFS('Total data'!G:G,'Total data'!A:A,"Dekabr",'Total data'!B:B,Totalll!E:E)-SUMIFS('Total data'!G:G,'Total data'!A:A,"Sabit",'Total data'!B:B,Totalll!E:E)</f>
        <v>23</v>
      </c>
      <c r="T322" s="2">
        <f>(S322-SUBTOTAL(5,Table1[Customer increase]))/(SUBTOTAL(4,Table1[Customer increase])-SUBTOTAL(5,Table1[Customer increase]))*T$4</f>
        <v>0.26063829787234044</v>
      </c>
      <c r="U322" s="4">
        <f>Table1[[#This Row],[Portfolio]]-SUMIFS('Total data'!H:H,'Total data'!A:A,"Sabit",'Total data'!B:B,Totalll!E:E)</f>
        <v>334602.63</v>
      </c>
      <c r="V322" s="2">
        <f>(U322-SUBTOTAL(4,Table1[Portfel increase]))/(SUBTOTAL(4,Table1[Portfel increase])-SUBTOTAL(5,Table1[Portfel increase]))*V$4</f>
        <v>0</v>
      </c>
      <c r="W322" s="4">
        <f t="shared" si="18"/>
        <v>27883.552500000002</v>
      </c>
      <c r="X322" s="2">
        <f>(W322-SUBTOTAL(5,Table1[Av. Portfolio increase]))/(SUBTOTAL(4,Table1[Av. Portfolio increase])-SUBTOTAL(5,Table1[Av. Portfolio increase]))*X$4</f>
        <v>0.71499595164483587</v>
      </c>
      <c r="Y322" s="6">
        <f>SUMIFS('Total data'!I:I,'Total data'!B:B,Totalll!E:E)/SUMIFS('Total data'!F:F,'Total data'!B:B,Totalll!E:E)</f>
        <v>0</v>
      </c>
      <c r="Z322" s="2">
        <f>IFERROR(Y322/SUBTOTAL(4,Table1[PAR])*Z$4,0)</f>
        <v>0</v>
      </c>
      <c r="AA322" s="6">
        <f>IFERROR(SUMIFS('Data PKİD'!L:L,'Data PKİD'!B:B,Totalll!E:E)/Table1[[#This Row],[Portfolio]],0)</f>
        <v>0</v>
      </c>
      <c r="AB322" s="2">
        <f>IFERROR(AA322/SUBTOTAL(4,Table1[PKID])*AB$4,0)</f>
        <v>0</v>
      </c>
      <c r="AC322" s="25">
        <f t="shared" si="19"/>
        <v>1.5924899815143416</v>
      </c>
    </row>
    <row r="323" spans="4:29" x14ac:dyDescent="0.25">
      <c r="D323" s="12" t="s">
        <v>252</v>
      </c>
      <c r="E323" s="12">
        <v>1761336</v>
      </c>
      <c r="F323" s="12" t="s">
        <v>168</v>
      </c>
      <c r="G323" s="12" t="s">
        <v>366</v>
      </c>
      <c r="H323" s="12" t="s">
        <v>45</v>
      </c>
      <c r="I323" s="1">
        <f>SUMIFS('Total data'!D:D,'Total data'!B:B,Totalll!E:E)</f>
        <v>70</v>
      </c>
      <c r="J323" s="2">
        <f>I323/SUBTOTAL(4,Table1[Number of loans])*J$4</f>
        <v>0</v>
      </c>
      <c r="K323" s="5">
        <f>SUMIFS('Total data'!E:E,'Total data'!B:B,Totalll!E:E)</f>
        <v>945700</v>
      </c>
      <c r="L323" s="2">
        <f>K323/SUBTOTAL(4,Table1[Amount of loans])*L$4</f>
        <v>0</v>
      </c>
      <c r="M323" s="3">
        <f t="shared" si="16"/>
        <v>5.833333333333333</v>
      </c>
      <c r="N323" s="2">
        <f>M323/SUBTOTAL(4,Table1[Av. Number])*N$4</f>
        <v>0.39106145251396646</v>
      </c>
      <c r="O323" s="4">
        <f t="shared" si="17"/>
        <v>78808.333333333328</v>
      </c>
      <c r="P323" s="2">
        <f>O323/SUBTOTAL(4,Table1[Av. Amount])*P$4</f>
        <v>0.87180038718003861</v>
      </c>
      <c r="Q323" s="5">
        <f>SUMIFS('Total data'!F:F,'Total data'!B:B,Totalll!E:E,'Total data'!A:A,"Dekabr")</f>
        <v>758768.38</v>
      </c>
      <c r="R323" s="2">
        <f>Q323/SUBTOTAL(4,Table1[Portfolio])*R$4</f>
        <v>0.37210532851796374</v>
      </c>
      <c r="S323" s="9">
        <f>SUMIFS('Total data'!G:G,'Total data'!A:A,"Dekabr",'Total data'!B:B,Totalll!E:E)-SUMIFS('Total data'!G:G,'Total data'!A:A,"Sabit",'Total data'!B:B,Totalll!E:E)</f>
        <v>20</v>
      </c>
      <c r="T323" s="2">
        <f>(S323-SUBTOTAL(5,Table1[Customer increase]))/(SUBTOTAL(4,Table1[Customer increase])-SUBTOTAL(5,Table1[Customer increase]))*T$4</f>
        <v>0.24468085106382978</v>
      </c>
      <c r="U323" s="4">
        <f>Table1[[#This Row],[Portfolio]]-SUMIFS('Total data'!H:H,'Total data'!A:A,"Sabit",'Total data'!B:B,Totalll!E:E)</f>
        <v>96938.940000000177</v>
      </c>
      <c r="V323" s="2">
        <f>(U323-SUBTOTAL(4,Table1[Portfel increase]))/(SUBTOTAL(4,Table1[Portfel increase])-SUBTOTAL(5,Table1[Portfel increase]))*V$4</f>
        <v>0</v>
      </c>
      <c r="W323" s="4">
        <f t="shared" si="18"/>
        <v>8078.2450000000144</v>
      </c>
      <c r="X323" s="2">
        <f>(W323-SUBTOTAL(5,Table1[Av. Portfolio increase]))/(SUBTOTAL(4,Table1[Av. Portfolio increase])-SUBTOTAL(5,Table1[Av. Portfolio increase]))*X$4</f>
        <v>0.31977172693675099</v>
      </c>
      <c r="Y323" s="6">
        <f>SUMIFS('Total data'!I:I,'Total data'!B:B,Totalll!E:E)/SUMIFS('Total data'!F:F,'Total data'!B:B,Totalll!E:E)</f>
        <v>1.0732389161937821E-2</v>
      </c>
      <c r="Z323" s="2">
        <f>IFERROR(Y323/SUBTOTAL(4,Table1[PAR])*Z$4,0)</f>
        <v>-0.27787114179206701</v>
      </c>
      <c r="AA323" s="6">
        <f>IFERROR(SUMIFS('Data PKİD'!L:L,'Data PKİD'!B:B,Totalll!E:E)/Table1[[#This Row],[Portfolio]],0)</f>
        <v>2.6810263232107803E-2</v>
      </c>
      <c r="AB323" s="2">
        <f>IFERROR(AA323/SUBTOTAL(4,Table1[PKID])*AB$4,0)</f>
        <v>-0.36662797391697743</v>
      </c>
      <c r="AC323" s="25">
        <f t="shared" si="19"/>
        <v>1.5549206305035055</v>
      </c>
    </row>
    <row r="324" spans="4:29" x14ac:dyDescent="0.25">
      <c r="D324" s="12" t="s">
        <v>506</v>
      </c>
      <c r="E324" s="12">
        <v>1166624</v>
      </c>
      <c r="F324" s="12" t="s">
        <v>439</v>
      </c>
      <c r="G324" s="12" t="s">
        <v>440</v>
      </c>
      <c r="H324" s="12" t="s">
        <v>45</v>
      </c>
      <c r="I324" s="1">
        <f>SUMIFS('Total data'!D:D,'Total data'!B:B,Totalll!E:E)</f>
        <v>48</v>
      </c>
      <c r="J324" s="2">
        <f>I324/SUBTOTAL(4,Table1[Number of loans])*J$4</f>
        <v>0</v>
      </c>
      <c r="K324" s="5">
        <f>SUMIFS('Total data'!E:E,'Total data'!B:B,Totalll!E:E)</f>
        <v>264700</v>
      </c>
      <c r="L324" s="2">
        <f>K324/SUBTOTAL(4,Table1[Amount of loans])*L$4</f>
        <v>0</v>
      </c>
      <c r="M324" s="3">
        <f t="shared" si="16"/>
        <v>4</v>
      </c>
      <c r="N324" s="2">
        <f>M324/SUBTOTAL(4,Table1[Av. Number])*N$4</f>
        <v>0.26815642458100558</v>
      </c>
      <c r="O324" s="4">
        <f t="shared" si="17"/>
        <v>22058.333333333332</v>
      </c>
      <c r="P324" s="2">
        <f>O324/SUBTOTAL(4,Table1[Av. Amount])*P$4</f>
        <v>0.24401561011584672</v>
      </c>
      <c r="Q324" s="5">
        <f>SUMIFS('Total data'!F:F,'Total data'!B:B,Totalll!E:E,'Total data'!A:A,"Dekabr")</f>
        <v>224344.16</v>
      </c>
      <c r="R324" s="2">
        <f>Q324/SUBTOTAL(4,Table1[Portfolio])*R$4</f>
        <v>0.11001994753377392</v>
      </c>
      <c r="S324" s="9">
        <f>SUMIFS('Total data'!G:G,'Total data'!A:A,"Dekabr",'Total data'!B:B,Totalll!E:E)-SUMIFS('Total data'!G:G,'Total data'!A:A,"Sabit",'Total data'!B:B,Totalll!E:E)</f>
        <v>42</v>
      </c>
      <c r="T324" s="2">
        <f>(S324-SUBTOTAL(5,Table1[Customer increase]))/(SUBTOTAL(4,Table1[Customer increase])-SUBTOTAL(5,Table1[Customer increase]))*T$4</f>
        <v>0.36170212765957449</v>
      </c>
      <c r="U324" s="4">
        <f>Table1[[#This Row],[Portfolio]]-SUMIFS('Total data'!H:H,'Total data'!A:A,"Sabit",'Total data'!B:B,Totalll!E:E)</f>
        <v>224344.16</v>
      </c>
      <c r="V324" s="2">
        <f>(U324-SUBTOTAL(4,Table1[Portfel increase]))/(SUBTOTAL(4,Table1[Portfel increase])-SUBTOTAL(5,Table1[Portfel increase]))*V$4</f>
        <v>0</v>
      </c>
      <c r="W324" s="4">
        <f t="shared" si="18"/>
        <v>18695.346666666668</v>
      </c>
      <c r="X324" s="2">
        <f>(W324-SUBTOTAL(5,Table1[Av. Portfolio increase]))/(SUBTOTAL(4,Table1[Av. Portfolio increase])-SUBTOTAL(5,Table1[Av. Portfolio increase]))*X$4</f>
        <v>0.53164098344060706</v>
      </c>
      <c r="Y324" s="6">
        <f>SUMIFS('Total data'!I:I,'Total data'!B:B,Totalll!E:E)/SUMIFS('Total data'!F:F,'Total data'!B:B,Totalll!E:E)</f>
        <v>0</v>
      </c>
      <c r="Z324" s="2">
        <f>IFERROR(Y324/SUBTOTAL(4,Table1[PAR])*Z$4,0)</f>
        <v>0</v>
      </c>
      <c r="AA324" s="6">
        <f>IFERROR(SUMIFS('Data PKİD'!L:L,'Data PKİD'!B:B,Totalll!E:E)/Table1[[#This Row],[Portfolio]],0)</f>
        <v>0</v>
      </c>
      <c r="AB324" s="2">
        <f>IFERROR(AA324/SUBTOTAL(4,Table1[PKID])*AB$4,0)</f>
        <v>0</v>
      </c>
      <c r="AC324" s="25">
        <f t="shared" si="19"/>
        <v>1.5155350933308078</v>
      </c>
    </row>
    <row r="325" spans="4:29" x14ac:dyDescent="0.25">
      <c r="D325" s="12" t="s">
        <v>252</v>
      </c>
      <c r="E325" s="12">
        <v>1395494</v>
      </c>
      <c r="F325" s="12" t="s">
        <v>454</v>
      </c>
      <c r="G325" s="12" t="s">
        <v>363</v>
      </c>
      <c r="H325" s="12" t="s">
        <v>45</v>
      </c>
      <c r="I325" s="1">
        <f>SUMIFS('Total data'!D:D,'Total data'!B:B,Totalll!E:E)</f>
        <v>34</v>
      </c>
      <c r="J325" s="2">
        <f>I325/SUBTOTAL(4,Table1[Number of loans])*J$4</f>
        <v>0</v>
      </c>
      <c r="K325" s="5">
        <f>SUMIFS('Total data'!E:E,'Total data'!B:B,Totalll!E:E)</f>
        <v>293500</v>
      </c>
      <c r="L325" s="2">
        <f>K325/SUBTOTAL(4,Table1[Amount of loans])*L$4</f>
        <v>0</v>
      </c>
      <c r="M325" s="3">
        <f t="shared" si="16"/>
        <v>2.8333333333333335</v>
      </c>
      <c r="N325" s="2">
        <f>M325/SUBTOTAL(4,Table1[Av. Number])*N$4</f>
        <v>0.18994413407821231</v>
      </c>
      <c r="O325" s="4">
        <f t="shared" si="17"/>
        <v>24458.333333333332</v>
      </c>
      <c r="P325" s="2">
        <f>O325/SUBTOTAL(4,Table1[Av. Amount])*P$4</f>
        <v>0.27056509848508126</v>
      </c>
      <c r="Q325" s="5">
        <f>SUMIFS('Total data'!F:F,'Total data'!B:B,Totalll!E:E,'Total data'!A:A,"Dekabr")</f>
        <v>256993.03</v>
      </c>
      <c r="R325" s="2">
        <f>Q325/SUBTOTAL(4,Table1[Portfolio])*R$4</f>
        <v>0.12603118207822117</v>
      </c>
      <c r="S325" s="9">
        <f>SUMIFS('Total data'!G:G,'Total data'!A:A,"Dekabr",'Total data'!B:B,Totalll!E:E)-SUMIFS('Total data'!G:G,'Total data'!A:A,"Sabit",'Total data'!B:B,Totalll!E:E)</f>
        <v>30</v>
      </c>
      <c r="T325" s="2">
        <f>(S325-SUBTOTAL(5,Table1[Customer increase]))/(SUBTOTAL(4,Table1[Customer increase])-SUBTOTAL(5,Table1[Customer increase]))*T$4</f>
        <v>0.2978723404255319</v>
      </c>
      <c r="U325" s="4">
        <f>Table1[[#This Row],[Portfolio]]-SUMIFS('Total data'!H:H,'Total data'!A:A,"Sabit",'Total data'!B:B,Totalll!E:E)</f>
        <v>256993.03</v>
      </c>
      <c r="V325" s="2">
        <f>(U325-SUBTOTAL(4,Table1[Portfel increase]))/(SUBTOTAL(4,Table1[Portfel increase])-SUBTOTAL(5,Table1[Portfel increase]))*V$4</f>
        <v>0</v>
      </c>
      <c r="W325" s="4">
        <f t="shared" si="18"/>
        <v>21416.085833333334</v>
      </c>
      <c r="X325" s="2">
        <f>(W325-SUBTOTAL(5,Table1[Av. Portfolio increase]))/(SUBTOTAL(4,Table1[Av. Portfolio increase])-SUBTOTAL(5,Table1[Av. Portfolio increase]))*X$4</f>
        <v>0.5859346129527343</v>
      </c>
      <c r="Y325" s="6">
        <f>SUMIFS('Total data'!I:I,'Total data'!B:B,Totalll!E:E)/SUMIFS('Total data'!F:F,'Total data'!B:B,Totalll!E:E)</f>
        <v>0</v>
      </c>
      <c r="Z325" s="2">
        <f>IFERROR(Y325/SUBTOTAL(4,Table1[PAR])*Z$4,0)</f>
        <v>0</v>
      </c>
      <c r="AA325" s="6">
        <f>IFERROR(SUMIFS('Data PKİD'!L:L,'Data PKİD'!B:B,Totalll!E:E)/Table1[[#This Row],[Portfolio]],0)</f>
        <v>0</v>
      </c>
      <c r="AB325" s="2">
        <f>IFERROR(AA325/SUBTOTAL(4,Table1[PKID])*AB$4,0)</f>
        <v>0</v>
      </c>
      <c r="AC325" s="25">
        <f t="shared" si="19"/>
        <v>1.4703473680197809</v>
      </c>
    </row>
    <row r="326" spans="4:29" x14ac:dyDescent="0.25">
      <c r="D326" s="12" t="s">
        <v>252</v>
      </c>
      <c r="E326" s="12">
        <v>1168555</v>
      </c>
      <c r="F326" s="12" t="s">
        <v>480</v>
      </c>
      <c r="G326" s="12" t="s">
        <v>475</v>
      </c>
      <c r="H326" s="12" t="s">
        <v>45</v>
      </c>
      <c r="I326" s="1">
        <f>SUMIFS('Total data'!D:D,'Total data'!B:B,Totalll!E:E)</f>
        <v>25</v>
      </c>
      <c r="J326" s="2">
        <f>I326/SUBTOTAL(4,Table1[Number of loans])*J$4</f>
        <v>0</v>
      </c>
      <c r="K326" s="5">
        <f>SUMIFS('Total data'!E:E,'Total data'!B:B,Totalll!E:E)</f>
        <v>335900</v>
      </c>
      <c r="L326" s="2">
        <f>K326/SUBTOTAL(4,Table1[Amount of loans])*L$4</f>
        <v>0</v>
      </c>
      <c r="M326" s="3">
        <f t="shared" ref="M326:M358" si="20">I326/12</f>
        <v>2.0833333333333335</v>
      </c>
      <c r="N326" s="2">
        <f>M326/SUBTOTAL(4,Table1[Av. Number])*N$4</f>
        <v>0.13966480446927376</v>
      </c>
      <c r="O326" s="4">
        <f t="shared" ref="O326:O358" si="21">K326/12</f>
        <v>27991.666666666668</v>
      </c>
      <c r="P326" s="2">
        <f>O326/SUBTOTAL(4,Table1[Av. Amount])*P$4</f>
        <v>0.30965184525089878</v>
      </c>
      <c r="Q326" s="5">
        <f>SUMIFS('Total data'!F:F,'Total data'!B:B,Totalll!E:E,'Total data'!A:A,"Dekabr")</f>
        <v>274378.45</v>
      </c>
      <c r="R326" s="2">
        <f>Q326/SUBTOTAL(4,Table1[Portfolio])*R$4</f>
        <v>0.13455711382635593</v>
      </c>
      <c r="S326" s="9">
        <f>SUMIFS('Total data'!G:G,'Total data'!A:A,"Dekabr",'Total data'!B:B,Totalll!E:E)-SUMIFS('Total data'!G:G,'Total data'!A:A,"Sabit",'Total data'!B:B,Totalll!E:E)</f>
        <v>21</v>
      </c>
      <c r="T326" s="2">
        <f>(S326-SUBTOTAL(5,Table1[Customer increase]))/(SUBTOTAL(4,Table1[Customer increase])-SUBTOTAL(5,Table1[Customer increase]))*T$4</f>
        <v>0.25</v>
      </c>
      <c r="U326" s="4">
        <f>Table1[[#This Row],[Portfolio]]-SUMIFS('Total data'!H:H,'Total data'!A:A,"Sabit",'Total data'!B:B,Totalll!E:E)</f>
        <v>274378.45</v>
      </c>
      <c r="V326" s="2">
        <f>(U326-SUBTOTAL(4,Table1[Portfel increase]))/(SUBTOTAL(4,Table1[Portfel increase])-SUBTOTAL(5,Table1[Portfel increase]))*V$4</f>
        <v>0</v>
      </c>
      <c r="W326" s="4">
        <f t="shared" ref="W326:W358" si="22">U326/12</f>
        <v>22864.870833333334</v>
      </c>
      <c r="X326" s="2">
        <f>(W326-SUBTOTAL(5,Table1[Av. Portfolio increase]))/(SUBTOTAL(4,Table1[Av. Portfolio increase])-SUBTOTAL(5,Table1[Av. Portfolio increase]))*X$4</f>
        <v>0.61484579892617619</v>
      </c>
      <c r="Y326" s="6">
        <f>SUMIFS('Total data'!I:I,'Total data'!B:B,Totalll!E:E)/SUMIFS('Total data'!F:F,'Total data'!B:B,Totalll!E:E)</f>
        <v>0</v>
      </c>
      <c r="Z326" s="2">
        <f>IFERROR(Y326/SUBTOTAL(4,Table1[PAR])*Z$4,0)</f>
        <v>0</v>
      </c>
      <c r="AA326" s="6">
        <f>IFERROR(SUMIFS('Data PKİD'!L:L,'Data PKİD'!B:B,Totalll!E:E)/Table1[[#This Row],[Portfolio]],0)</f>
        <v>0</v>
      </c>
      <c r="AB326" s="2">
        <f>IFERROR(AA326/SUBTOTAL(4,Table1[PKID])*AB$4,0)</f>
        <v>0</v>
      </c>
      <c r="AC326" s="25">
        <f t="shared" ref="AC326:AC389" si="23">J326+L326+N326+P326+R326+V326+X326+Z326+AB326+T326</f>
        <v>1.4487195624727047</v>
      </c>
    </row>
    <row r="327" spans="4:29" x14ac:dyDescent="0.25">
      <c r="D327" s="12" t="s">
        <v>252</v>
      </c>
      <c r="E327" s="12">
        <v>1291990</v>
      </c>
      <c r="F327" s="12" t="s">
        <v>461</v>
      </c>
      <c r="G327" s="12" t="s">
        <v>16</v>
      </c>
      <c r="H327" s="12" t="s">
        <v>45</v>
      </c>
      <c r="I327" s="1">
        <f>SUMIFS('Total data'!D:D,'Total data'!B:B,Totalll!E:E)</f>
        <v>29</v>
      </c>
      <c r="J327" s="2">
        <f>I327/SUBTOTAL(4,Table1[Number of loans])*J$4</f>
        <v>0</v>
      </c>
      <c r="K327" s="5">
        <f>SUMIFS('Total data'!E:E,'Total data'!B:B,Totalll!E:E)</f>
        <v>349200</v>
      </c>
      <c r="L327" s="2">
        <f>K327/SUBTOTAL(4,Table1[Amount of loans])*L$4</f>
        <v>0</v>
      </c>
      <c r="M327" s="3">
        <f t="shared" si="20"/>
        <v>2.4166666666666665</v>
      </c>
      <c r="N327" s="2">
        <f>M327/SUBTOTAL(4,Table1[Av. Number])*N$4</f>
        <v>0.16201117318435754</v>
      </c>
      <c r="O327" s="4">
        <f t="shared" si="21"/>
        <v>29100</v>
      </c>
      <c r="P327" s="2">
        <f>O327/SUBTOTAL(4,Table1[Av. Amount])*P$4</f>
        <v>0.32191254647696893</v>
      </c>
      <c r="Q327" s="5">
        <f>SUMIFS('Total data'!F:F,'Total data'!B:B,Totalll!E:E,'Total data'!A:A,"Dekabr")</f>
        <v>221800.17</v>
      </c>
      <c r="R327" s="2">
        <f>Q327/SUBTOTAL(4,Table1[Portfolio])*R$4</f>
        <v>0.10877235701781644</v>
      </c>
      <c r="S327" s="9">
        <f>SUMIFS('Total data'!G:G,'Total data'!A:A,"Dekabr",'Total data'!B:B,Totalll!E:E)-SUMIFS('Total data'!G:G,'Total data'!A:A,"Sabit",'Total data'!B:B,Totalll!E:E)</f>
        <v>22</v>
      </c>
      <c r="T327" s="2">
        <f>(S327-SUBTOTAL(5,Table1[Customer increase]))/(SUBTOTAL(4,Table1[Customer increase])-SUBTOTAL(5,Table1[Customer increase]))*T$4</f>
        <v>0.25531914893617019</v>
      </c>
      <c r="U327" s="4">
        <f>Table1[[#This Row],[Portfolio]]-SUMIFS('Total data'!H:H,'Total data'!A:A,"Sabit",'Total data'!B:B,Totalll!E:E)</f>
        <v>221800.17</v>
      </c>
      <c r="V327" s="2">
        <f>(U327-SUBTOTAL(4,Table1[Portfel increase]))/(SUBTOTAL(4,Table1[Portfel increase])-SUBTOTAL(5,Table1[Portfel increase]))*V$4</f>
        <v>0</v>
      </c>
      <c r="W327" s="4">
        <f t="shared" si="22"/>
        <v>18483.3475</v>
      </c>
      <c r="X327" s="2">
        <f>(W327-SUBTOTAL(5,Table1[Av. Portfolio increase]))/(SUBTOTAL(4,Table1[Av. Portfolio increase])-SUBTOTAL(5,Table1[Av. Portfolio increase]))*X$4</f>
        <v>0.52741044037609808</v>
      </c>
      <c r="Y327" s="6">
        <f>SUMIFS('Total data'!I:I,'Total data'!B:B,Totalll!E:E)/SUMIFS('Total data'!F:F,'Total data'!B:B,Totalll!E:E)</f>
        <v>0</v>
      </c>
      <c r="Z327" s="2">
        <f>IFERROR(Y327/SUBTOTAL(4,Table1[PAR])*Z$4,0)</f>
        <v>0</v>
      </c>
      <c r="AA327" s="6">
        <f>IFERROR(SUMIFS('Data PKİD'!L:L,'Data PKİD'!B:B,Totalll!E:E)/Table1[[#This Row],[Portfolio]],0)</f>
        <v>0</v>
      </c>
      <c r="AB327" s="2">
        <f>IFERROR(AA327/SUBTOTAL(4,Table1[PKID])*AB$4,0)</f>
        <v>0</v>
      </c>
      <c r="AC327" s="25">
        <f t="shared" si="23"/>
        <v>1.3754256659914113</v>
      </c>
    </row>
    <row r="328" spans="4:29" x14ac:dyDescent="0.25">
      <c r="D328" s="12" t="s">
        <v>236</v>
      </c>
      <c r="E328" s="12">
        <v>1166384</v>
      </c>
      <c r="F328" s="12" t="s">
        <v>505</v>
      </c>
      <c r="G328" s="12" t="s">
        <v>13</v>
      </c>
      <c r="H328" s="12" t="s">
        <v>45</v>
      </c>
      <c r="I328" s="1">
        <f>SUMIFS('Total data'!D:D,'Total data'!B:B,Totalll!E:E)</f>
        <v>47</v>
      </c>
      <c r="J328" s="2">
        <f>I328/SUBTOTAL(4,Table1[Number of loans])*J$4</f>
        <v>0</v>
      </c>
      <c r="K328" s="5">
        <f>SUMIFS('Total data'!E:E,'Total data'!B:B,Totalll!E:E)</f>
        <v>190700</v>
      </c>
      <c r="L328" s="2">
        <f>K328/SUBTOTAL(4,Table1[Amount of loans])*L$4</f>
        <v>0</v>
      </c>
      <c r="M328" s="3">
        <f t="shared" si="20"/>
        <v>3.9166666666666665</v>
      </c>
      <c r="N328" s="2">
        <f>M328/SUBTOTAL(4,Table1[Av. Number])*N$4</f>
        <v>0.26256983240223464</v>
      </c>
      <c r="O328" s="4">
        <f t="shared" si="21"/>
        <v>15891.666666666666</v>
      </c>
      <c r="P328" s="2">
        <f>O328/SUBTOTAL(4,Table1[Av. Amount])*P$4</f>
        <v>0.17579817472267459</v>
      </c>
      <c r="Q328" s="5">
        <f>SUMIFS('Total data'!F:F,'Total data'!B:B,Totalll!E:E,'Total data'!A:A,"Dekabr")</f>
        <v>176178.82</v>
      </c>
      <c r="R328" s="2">
        <f>Q328/SUBTOTAL(4,Table1[Portfolio])*R$4</f>
        <v>8.6399327412677918E-2</v>
      </c>
      <c r="S328" s="9">
        <f>SUMIFS('Total data'!G:G,'Total data'!A:A,"Dekabr",'Total data'!B:B,Totalll!E:E)-SUMIFS('Total data'!G:G,'Total data'!A:A,"Sabit",'Total data'!B:B,Totalll!E:E)</f>
        <v>46</v>
      </c>
      <c r="T328" s="2">
        <f>(S328-SUBTOTAL(5,Table1[Customer increase]))/(SUBTOTAL(4,Table1[Customer increase])-SUBTOTAL(5,Table1[Customer increase]))*T$4</f>
        <v>0.38297872340425532</v>
      </c>
      <c r="U328" s="4">
        <f>Table1[[#This Row],[Portfolio]]-SUMIFS('Total data'!H:H,'Total data'!A:A,"Sabit",'Total data'!B:B,Totalll!E:E)</f>
        <v>176178.82</v>
      </c>
      <c r="V328" s="2">
        <f>(U328-SUBTOTAL(4,Table1[Portfel increase]))/(SUBTOTAL(4,Table1[Portfel increase])-SUBTOTAL(5,Table1[Portfel increase]))*V$4</f>
        <v>0</v>
      </c>
      <c r="W328" s="4">
        <f t="shared" si="22"/>
        <v>14681.568333333335</v>
      </c>
      <c r="X328" s="2">
        <f>(W328-SUBTOTAL(5,Table1[Av. Portfolio increase]))/(SUBTOTAL(4,Table1[Av. Portfolio increase])-SUBTOTAL(5,Table1[Av. Portfolio increase]))*X$4</f>
        <v>0.45154414929946718</v>
      </c>
      <c r="Y328" s="6">
        <f>SUMIFS('Total data'!I:I,'Total data'!B:B,Totalll!E:E)/SUMIFS('Total data'!F:F,'Total data'!B:B,Totalll!E:E)</f>
        <v>0</v>
      </c>
      <c r="Z328" s="2">
        <f>IFERROR(Y328/SUBTOTAL(4,Table1[PAR])*Z$4,0)</f>
        <v>0</v>
      </c>
      <c r="AA328" s="6">
        <f>IFERROR(SUMIFS('Data PKİD'!L:L,'Data PKİD'!B:B,Totalll!E:E)/Table1[[#This Row],[Portfolio]],0)</f>
        <v>0</v>
      </c>
      <c r="AB328" s="2">
        <f>IFERROR(AA328/SUBTOTAL(4,Table1[PKID])*AB$4,0)</f>
        <v>0</v>
      </c>
      <c r="AC328" s="25">
        <f t="shared" si="23"/>
        <v>1.3592902072413096</v>
      </c>
    </row>
    <row r="329" spans="4:29" x14ac:dyDescent="0.25">
      <c r="D329" s="12" t="s">
        <v>236</v>
      </c>
      <c r="E329" s="12">
        <v>1430941</v>
      </c>
      <c r="F329" s="12" t="s">
        <v>387</v>
      </c>
      <c r="G329" s="12" t="s">
        <v>22</v>
      </c>
      <c r="H329" s="12" t="s">
        <v>45</v>
      </c>
      <c r="I329" s="1">
        <f>SUMIFS('Total data'!D:D,'Total data'!B:B,Totalll!E:E)</f>
        <v>36</v>
      </c>
      <c r="J329" s="2">
        <f>I329/SUBTOTAL(4,Table1[Number of loans])*J$4</f>
        <v>0</v>
      </c>
      <c r="K329" s="5">
        <f>SUMIFS('Total data'!E:E,'Total data'!B:B,Totalll!E:E)</f>
        <v>222300</v>
      </c>
      <c r="L329" s="2">
        <f>K329/SUBTOTAL(4,Table1[Amount of loans])*L$4</f>
        <v>0</v>
      </c>
      <c r="M329" s="3">
        <f t="shared" si="20"/>
        <v>3</v>
      </c>
      <c r="N329" s="2">
        <f>M329/SUBTOTAL(4,Table1[Av. Number])*N$4</f>
        <v>0.2011173184357542</v>
      </c>
      <c r="O329" s="4">
        <f t="shared" si="21"/>
        <v>18525</v>
      </c>
      <c r="P329" s="2">
        <f>O329/SUBTOTAL(4,Table1[Av. Amount])*P$4</f>
        <v>0.20492886335002919</v>
      </c>
      <c r="Q329" s="5">
        <f>SUMIFS('Total data'!F:F,'Total data'!B:B,Totalll!E:E,'Total data'!A:A,"Dekabr")</f>
        <v>204356.03</v>
      </c>
      <c r="R329" s="2">
        <f>Q329/SUBTOTAL(4,Table1[Portfolio])*R$4</f>
        <v>0.10021762857036406</v>
      </c>
      <c r="S329" s="9">
        <f>SUMIFS('Total data'!G:G,'Total data'!A:A,"Dekabr",'Total data'!B:B,Totalll!E:E)-SUMIFS('Total data'!G:G,'Total data'!A:A,"Sabit",'Total data'!B:B,Totalll!E:E)</f>
        <v>35</v>
      </c>
      <c r="T329" s="2">
        <f>(S329-SUBTOTAL(5,Table1[Customer increase]))/(SUBTOTAL(4,Table1[Customer increase])-SUBTOTAL(5,Table1[Customer increase]))*T$4</f>
        <v>0.32446808510638298</v>
      </c>
      <c r="U329" s="4">
        <f>Table1[[#This Row],[Portfolio]]-SUMIFS('Total data'!H:H,'Total data'!A:A,"Sabit",'Total data'!B:B,Totalll!E:E)</f>
        <v>204356.03</v>
      </c>
      <c r="V329" s="2">
        <f>(U329-SUBTOTAL(4,Table1[Portfel increase]))/(SUBTOTAL(4,Table1[Portfel increase])-SUBTOTAL(5,Table1[Portfel increase]))*V$4</f>
        <v>0</v>
      </c>
      <c r="W329" s="4">
        <f t="shared" si="22"/>
        <v>17029.669166666667</v>
      </c>
      <c r="X329" s="2">
        <f>(W329-SUBTOTAL(5,Table1[Av. Portfolio increase]))/(SUBTOTAL(4,Table1[Av. Portfolio increase])-SUBTOTAL(5,Table1[Av. Portfolio increase]))*X$4</f>
        <v>0.49840160563487496</v>
      </c>
      <c r="Y329" s="6">
        <f>SUMIFS('Total data'!I:I,'Total data'!B:B,Totalll!E:E)/SUMIFS('Total data'!F:F,'Total data'!B:B,Totalll!E:E)</f>
        <v>0</v>
      </c>
      <c r="Z329" s="2">
        <f>IFERROR(Y329/SUBTOTAL(4,Table1[PAR])*Z$4,0)</f>
        <v>0</v>
      </c>
      <c r="AA329" s="6">
        <f>IFERROR(SUMIFS('Data PKİD'!L:L,'Data PKİD'!B:B,Totalll!E:E)/Table1[[#This Row],[Portfolio]],0)</f>
        <v>0</v>
      </c>
      <c r="AB329" s="2">
        <f>IFERROR(AA329/SUBTOTAL(4,Table1[PKID])*AB$4,0)</f>
        <v>0</v>
      </c>
      <c r="AC329" s="25">
        <f t="shared" si="23"/>
        <v>1.3291335010974055</v>
      </c>
    </row>
    <row r="330" spans="4:29" x14ac:dyDescent="0.25">
      <c r="D330" s="12" t="s">
        <v>252</v>
      </c>
      <c r="E330" s="12">
        <v>1432381</v>
      </c>
      <c r="F330" s="12" t="s">
        <v>478</v>
      </c>
      <c r="G330" s="12" t="s">
        <v>475</v>
      </c>
      <c r="H330" s="12" t="s">
        <v>45</v>
      </c>
      <c r="I330" s="1">
        <f>SUMIFS('Total data'!D:D,'Total data'!B:B,Totalll!E:E)</f>
        <v>16</v>
      </c>
      <c r="J330" s="2">
        <f>I330/SUBTOTAL(4,Table1[Number of loans])*J$4</f>
        <v>0</v>
      </c>
      <c r="K330" s="5">
        <f>SUMIFS('Total data'!E:E,'Total data'!B:B,Totalll!E:E)</f>
        <v>299000</v>
      </c>
      <c r="L330" s="2">
        <f>K330/SUBTOTAL(4,Table1[Amount of loans])*L$4</f>
        <v>0</v>
      </c>
      <c r="M330" s="3">
        <f t="shared" si="20"/>
        <v>1.3333333333333333</v>
      </c>
      <c r="N330" s="2">
        <f>M330/SUBTOTAL(4,Table1[Av. Number])*N$4</f>
        <v>8.9385474860335198E-2</v>
      </c>
      <c r="O330" s="4">
        <f t="shared" si="21"/>
        <v>24916.666666666668</v>
      </c>
      <c r="P330" s="2">
        <f>O330/SUBTOTAL(4,Table1[Av. Amount])*P$4</f>
        <v>0.27563531327781704</v>
      </c>
      <c r="Q330" s="5">
        <f>SUMIFS('Total data'!F:F,'Total data'!B:B,Totalll!E:E,'Total data'!A:A,"Dekabr")</f>
        <v>263593.73</v>
      </c>
      <c r="R330" s="2">
        <f>Q330/SUBTOTAL(4,Table1[Portfolio])*R$4</f>
        <v>0.12926821159432794</v>
      </c>
      <c r="S330" s="9">
        <f>SUMIFS('Total data'!G:G,'Total data'!A:A,"Dekabr",'Total data'!B:B,Totalll!E:E)-SUMIFS('Total data'!G:G,'Total data'!A:A,"Sabit",'Total data'!B:B,Totalll!E:E)</f>
        <v>16</v>
      </c>
      <c r="T330" s="2">
        <f>(S330-SUBTOTAL(5,Table1[Customer increase]))/(SUBTOTAL(4,Table1[Customer increase])-SUBTOTAL(5,Table1[Customer increase]))*T$4</f>
        <v>0.22340425531914893</v>
      </c>
      <c r="U330" s="4">
        <f>Table1[[#This Row],[Portfolio]]-SUMIFS('Total data'!H:H,'Total data'!A:A,"Sabit",'Total data'!B:B,Totalll!E:E)</f>
        <v>263593.73</v>
      </c>
      <c r="V330" s="2">
        <f>(U330-SUBTOTAL(4,Table1[Portfel increase]))/(SUBTOTAL(4,Table1[Portfel increase])-SUBTOTAL(5,Table1[Portfel increase]))*V$4</f>
        <v>0</v>
      </c>
      <c r="W330" s="4">
        <f t="shared" si="22"/>
        <v>21966.144166666665</v>
      </c>
      <c r="X330" s="2">
        <f>(W330-SUBTOTAL(5,Table1[Av. Portfolio increase]))/(SUBTOTAL(4,Table1[Av. Portfolio increase])-SUBTOTAL(5,Table1[Av. Portfolio increase]))*X$4</f>
        <v>0.59691128566210216</v>
      </c>
      <c r="Y330" s="6">
        <f>SUMIFS('Total data'!I:I,'Total data'!B:B,Totalll!E:E)/SUMIFS('Total data'!F:F,'Total data'!B:B,Totalll!E:E)</f>
        <v>0</v>
      </c>
      <c r="Z330" s="2">
        <f>IFERROR(Y330/SUBTOTAL(4,Table1[PAR])*Z$4,0)</f>
        <v>0</v>
      </c>
      <c r="AA330" s="6">
        <f>IFERROR(SUMIFS('Data PKİD'!L:L,'Data PKİD'!B:B,Totalll!E:E)/Table1[[#This Row],[Portfolio]],0)</f>
        <v>0</v>
      </c>
      <c r="AB330" s="2">
        <f>IFERROR(AA330/SUBTOTAL(4,Table1[PKID])*AB$4,0)</f>
        <v>0</v>
      </c>
      <c r="AC330" s="25">
        <f t="shared" si="23"/>
        <v>1.3146045407137312</v>
      </c>
    </row>
    <row r="331" spans="4:29" x14ac:dyDescent="0.25">
      <c r="D331" s="12" t="s">
        <v>252</v>
      </c>
      <c r="E331" s="12">
        <v>1436494</v>
      </c>
      <c r="F331" s="12" t="s">
        <v>382</v>
      </c>
      <c r="G331" s="12" t="s">
        <v>6</v>
      </c>
      <c r="H331" s="12" t="s">
        <v>45</v>
      </c>
      <c r="I331" s="1">
        <f>SUMIFS('Total data'!D:D,'Total data'!B:B,Totalll!E:E)</f>
        <v>26</v>
      </c>
      <c r="J331" s="2">
        <f>I331/SUBTOTAL(4,Table1[Number of loans])*J$4</f>
        <v>0</v>
      </c>
      <c r="K331" s="5">
        <f>SUMIFS('Total data'!E:E,'Total data'!B:B,Totalll!E:E)</f>
        <v>273600</v>
      </c>
      <c r="L331" s="2">
        <f>K331/SUBTOTAL(4,Table1[Amount of loans])*L$4</f>
        <v>0</v>
      </c>
      <c r="M331" s="3">
        <f t="shared" si="20"/>
        <v>2.1666666666666665</v>
      </c>
      <c r="N331" s="2">
        <f>M331/SUBTOTAL(4,Table1[Av. Number])*N$4</f>
        <v>0.14525139664804468</v>
      </c>
      <c r="O331" s="4">
        <f t="shared" si="21"/>
        <v>22800</v>
      </c>
      <c r="P331" s="2">
        <f>O331/SUBTOTAL(4,Table1[Av. Amount])*P$4</f>
        <v>0.2522201395077282</v>
      </c>
      <c r="Q331" s="5">
        <f>SUMIFS('Total data'!F:F,'Total data'!B:B,Totalll!E:E,'Total data'!A:A,"Dekabr")</f>
        <v>228996.11</v>
      </c>
      <c r="R331" s="2">
        <f>Q331/SUBTOTAL(4,Table1[Portfolio])*R$4</f>
        <v>0.11230129639941738</v>
      </c>
      <c r="S331" s="9">
        <f>SUMIFS('Total data'!G:G,'Total data'!A:A,"Dekabr",'Total data'!B:B,Totalll!E:E)-SUMIFS('Total data'!G:G,'Total data'!A:A,"Sabit",'Total data'!B:B,Totalll!E:E)</f>
        <v>23</v>
      </c>
      <c r="T331" s="2">
        <f>(S331-SUBTOTAL(5,Table1[Customer increase]))/(SUBTOTAL(4,Table1[Customer increase])-SUBTOTAL(5,Table1[Customer increase]))*T$4</f>
        <v>0.26063829787234044</v>
      </c>
      <c r="U331" s="4">
        <f>Table1[[#This Row],[Portfolio]]-SUMIFS('Total data'!H:H,'Total data'!A:A,"Sabit",'Total data'!B:B,Totalll!E:E)</f>
        <v>228996.11</v>
      </c>
      <c r="V331" s="2">
        <f>(U331-SUBTOTAL(4,Table1[Portfel increase]))/(SUBTOTAL(4,Table1[Portfel increase])-SUBTOTAL(5,Table1[Portfel increase]))*V$4</f>
        <v>0</v>
      </c>
      <c r="W331" s="4">
        <f t="shared" si="22"/>
        <v>19083.009166666667</v>
      </c>
      <c r="X331" s="2">
        <f>(W331-SUBTOTAL(5,Table1[Av. Portfolio increase]))/(SUBTOTAL(4,Table1[Av. Portfolio increase])-SUBTOTAL(5,Table1[Av. Portfolio increase]))*X$4</f>
        <v>0.53937697092834991</v>
      </c>
      <c r="Y331" s="6">
        <f>SUMIFS('Total data'!I:I,'Total data'!B:B,Totalll!E:E)/SUMIFS('Total data'!F:F,'Total data'!B:B,Totalll!E:E)</f>
        <v>0</v>
      </c>
      <c r="Z331" s="2">
        <f>IFERROR(Y331/SUBTOTAL(4,Table1[PAR])*Z$4,0)</f>
        <v>0</v>
      </c>
      <c r="AA331" s="6">
        <f>IFERROR(SUMIFS('Data PKİD'!L:L,'Data PKİD'!B:B,Totalll!E:E)/Table1[[#This Row],[Portfolio]],0)</f>
        <v>0</v>
      </c>
      <c r="AB331" s="2">
        <f>IFERROR(AA331/SUBTOTAL(4,Table1[PKID])*AB$4,0)</f>
        <v>0</v>
      </c>
      <c r="AC331" s="25">
        <f t="shared" si="23"/>
        <v>1.3097881013558805</v>
      </c>
    </row>
    <row r="332" spans="4:29" x14ac:dyDescent="0.25">
      <c r="D332" s="12" t="s">
        <v>506</v>
      </c>
      <c r="E332" s="12">
        <v>1156827</v>
      </c>
      <c r="F332" s="12" t="s">
        <v>431</v>
      </c>
      <c r="G332" s="12" t="s">
        <v>361</v>
      </c>
      <c r="H332" s="12" t="s">
        <v>45</v>
      </c>
      <c r="I332" s="1">
        <f>SUMIFS('Total data'!D:D,'Total data'!B:B,Totalll!E:E)</f>
        <v>36</v>
      </c>
      <c r="J332" s="2">
        <f>I332/SUBTOTAL(4,Table1[Number of loans])*J$4</f>
        <v>0</v>
      </c>
      <c r="K332" s="5">
        <f>SUMIFS('Total data'!E:E,'Total data'!B:B,Totalll!E:E)</f>
        <v>218950</v>
      </c>
      <c r="L332" s="2">
        <f>K332/SUBTOTAL(4,Table1[Amount of loans])*L$4</f>
        <v>0</v>
      </c>
      <c r="M332" s="3">
        <f t="shared" si="20"/>
        <v>3</v>
      </c>
      <c r="N332" s="2">
        <f>M332/SUBTOTAL(4,Table1[Av. Number])*N$4</f>
        <v>0.2011173184357542</v>
      </c>
      <c r="O332" s="4">
        <f t="shared" si="21"/>
        <v>18245.833333333332</v>
      </c>
      <c r="P332" s="2">
        <f>O332/SUBTOTAL(4,Table1[Av. Amount])*P$4</f>
        <v>0.2018406416126356</v>
      </c>
      <c r="Q332" s="5">
        <f>SUMIFS('Total data'!F:F,'Total data'!B:B,Totalll!E:E,'Total data'!A:A,"Dekabr")</f>
        <v>197036.67</v>
      </c>
      <c r="R332" s="2">
        <f>Q332/SUBTOTAL(4,Table1[Portfolio])*R$4</f>
        <v>9.6628163156239621E-2</v>
      </c>
      <c r="S332" s="9">
        <f>SUMIFS('Total data'!G:G,'Total data'!A:A,"Dekabr",'Total data'!B:B,Totalll!E:E)-SUMIFS('Total data'!G:G,'Total data'!A:A,"Sabit",'Total data'!B:B,Totalll!E:E)</f>
        <v>34</v>
      </c>
      <c r="T332" s="2">
        <f>(S332-SUBTOTAL(5,Table1[Customer increase]))/(SUBTOTAL(4,Table1[Customer increase])-SUBTOTAL(5,Table1[Customer increase]))*T$4</f>
        <v>0.31914893617021278</v>
      </c>
      <c r="U332" s="4">
        <f>Table1[[#This Row],[Portfolio]]-SUMIFS('Total data'!H:H,'Total data'!A:A,"Sabit",'Total data'!B:B,Totalll!E:E)</f>
        <v>197036.67</v>
      </c>
      <c r="V332" s="2">
        <f>(U332-SUBTOTAL(4,Table1[Portfel increase]))/(SUBTOTAL(4,Table1[Portfel increase])-SUBTOTAL(5,Table1[Portfel increase]))*V$4</f>
        <v>0</v>
      </c>
      <c r="W332" s="4">
        <f t="shared" si="22"/>
        <v>16419.7225</v>
      </c>
      <c r="X332" s="2">
        <f>(W332-SUBTOTAL(5,Table1[Av. Portfolio increase]))/(SUBTOTAL(4,Table1[Av. Portfolio increase])-SUBTOTAL(5,Table1[Av. Portfolio increase]))*X$4</f>
        <v>0.48622983307105011</v>
      </c>
      <c r="Y332" s="6">
        <f>SUMIFS('Total data'!I:I,'Total data'!B:B,Totalll!E:E)/SUMIFS('Total data'!F:F,'Total data'!B:B,Totalll!E:E)</f>
        <v>0</v>
      </c>
      <c r="Z332" s="2">
        <f>IFERROR(Y332/SUBTOTAL(4,Table1[PAR])*Z$4,0)</f>
        <v>0</v>
      </c>
      <c r="AA332" s="6">
        <f>IFERROR(SUMIFS('Data PKİD'!L:L,'Data PKİD'!B:B,Totalll!E:E)/Table1[[#This Row],[Portfolio]],0)</f>
        <v>0</v>
      </c>
      <c r="AB332" s="2">
        <f>IFERROR(AA332/SUBTOTAL(4,Table1[PKID])*AB$4,0)</f>
        <v>0</v>
      </c>
      <c r="AC332" s="25">
        <f t="shared" si="23"/>
        <v>1.3049648924458923</v>
      </c>
    </row>
    <row r="333" spans="4:29" x14ac:dyDescent="0.25">
      <c r="D333" s="12" t="s">
        <v>252</v>
      </c>
      <c r="E333" s="12">
        <v>1436105</v>
      </c>
      <c r="F333" s="12" t="s">
        <v>477</v>
      </c>
      <c r="G333" s="12" t="s">
        <v>475</v>
      </c>
      <c r="H333" s="12" t="s">
        <v>45</v>
      </c>
      <c r="I333" s="1">
        <f>SUMIFS('Total data'!D:D,'Total data'!B:B,Totalll!E:E)</f>
        <v>21</v>
      </c>
      <c r="J333" s="2">
        <f>I333/SUBTOTAL(4,Table1[Number of loans])*J$4</f>
        <v>0</v>
      </c>
      <c r="K333" s="5">
        <f>SUMIFS('Total data'!E:E,'Total data'!B:B,Totalll!E:E)</f>
        <v>298000</v>
      </c>
      <c r="L333" s="2">
        <f>K333/SUBTOTAL(4,Table1[Amount of loans])*L$4</f>
        <v>0</v>
      </c>
      <c r="M333" s="3">
        <f t="shared" si="20"/>
        <v>1.75</v>
      </c>
      <c r="N333" s="2">
        <f>M333/SUBTOTAL(4,Table1[Av. Number])*N$4</f>
        <v>0.11731843575418995</v>
      </c>
      <c r="O333" s="4">
        <f t="shared" si="21"/>
        <v>24833.333333333332</v>
      </c>
      <c r="P333" s="2">
        <f>O333/SUBTOTAL(4,Table1[Av. Amount])*P$4</f>
        <v>0.27471345604277414</v>
      </c>
      <c r="Q333" s="5">
        <f>SUMIFS('Total data'!F:F,'Total data'!B:B,Totalll!E:E,'Total data'!A:A,"Dekabr")</f>
        <v>224851.54</v>
      </c>
      <c r="R333" s="2">
        <f>Q333/SUBTOTAL(4,Table1[Portfolio])*R$4</f>
        <v>0.1102687702398327</v>
      </c>
      <c r="S333" s="9">
        <f>SUMIFS('Total data'!G:G,'Total data'!A:A,"Dekabr",'Total data'!B:B,Totalll!E:E)-SUMIFS('Total data'!G:G,'Total data'!A:A,"Sabit",'Total data'!B:B,Totalll!E:E)</f>
        <v>20</v>
      </c>
      <c r="T333" s="2">
        <f>(S333-SUBTOTAL(5,Table1[Customer increase]))/(SUBTOTAL(4,Table1[Customer increase])-SUBTOTAL(5,Table1[Customer increase]))*T$4</f>
        <v>0.24468085106382978</v>
      </c>
      <c r="U333" s="4">
        <f>Table1[[#This Row],[Portfolio]]-SUMIFS('Total data'!H:H,'Total data'!A:A,"Sabit",'Total data'!B:B,Totalll!E:E)</f>
        <v>224851.54</v>
      </c>
      <c r="V333" s="2">
        <f>(U333-SUBTOTAL(4,Table1[Portfel increase]))/(SUBTOTAL(4,Table1[Portfel increase])-SUBTOTAL(5,Table1[Portfel increase]))*V$4</f>
        <v>0</v>
      </c>
      <c r="W333" s="4">
        <f t="shared" si="22"/>
        <v>18737.628333333334</v>
      </c>
      <c r="X333" s="2">
        <f>(W333-SUBTOTAL(5,Table1[Av. Portfolio increase]))/(SUBTOTAL(4,Table1[Av. Portfolio increase])-SUBTOTAL(5,Table1[Av. Portfolio increase]))*X$4</f>
        <v>0.53248473398210716</v>
      </c>
      <c r="Y333" s="6">
        <f>SUMIFS('Total data'!I:I,'Total data'!B:B,Totalll!E:E)/SUMIFS('Total data'!F:F,'Total data'!B:B,Totalll!E:E)</f>
        <v>0</v>
      </c>
      <c r="Z333" s="2">
        <f>IFERROR(Y333/SUBTOTAL(4,Table1[PAR])*Z$4,0)</f>
        <v>0</v>
      </c>
      <c r="AA333" s="6">
        <f>IFERROR(SUMIFS('Data PKİD'!L:L,'Data PKİD'!B:B,Totalll!E:E)/Table1[[#This Row],[Portfolio]],0)</f>
        <v>0</v>
      </c>
      <c r="AB333" s="2">
        <f>IFERROR(AA333/SUBTOTAL(4,Table1[PKID])*AB$4,0)</f>
        <v>0</v>
      </c>
      <c r="AC333" s="25">
        <f t="shared" si="23"/>
        <v>1.2794662470827338</v>
      </c>
    </row>
    <row r="334" spans="4:29" x14ac:dyDescent="0.25">
      <c r="D334" s="12" t="s">
        <v>506</v>
      </c>
      <c r="E334" s="12">
        <v>1167833</v>
      </c>
      <c r="F334" s="12" t="s">
        <v>441</v>
      </c>
      <c r="G334" s="12" t="s">
        <v>440</v>
      </c>
      <c r="H334" s="12" t="s">
        <v>45</v>
      </c>
      <c r="I334" s="1">
        <f>SUMIFS('Total data'!D:D,'Total data'!B:B,Totalll!E:E)</f>
        <v>37</v>
      </c>
      <c r="J334" s="2">
        <f>I334/SUBTOTAL(4,Table1[Number of loans])*J$4</f>
        <v>0</v>
      </c>
      <c r="K334" s="5">
        <f>SUMIFS('Total data'!E:E,'Total data'!B:B,Totalll!E:E)</f>
        <v>199850</v>
      </c>
      <c r="L334" s="2">
        <f>K334/SUBTOTAL(4,Table1[Amount of loans])*L$4</f>
        <v>0</v>
      </c>
      <c r="M334" s="3">
        <f t="shared" si="20"/>
        <v>3.0833333333333335</v>
      </c>
      <c r="N334" s="2">
        <f>M334/SUBTOTAL(4,Table1[Av. Number])*N$4</f>
        <v>0.20670391061452517</v>
      </c>
      <c r="O334" s="4">
        <f t="shared" si="21"/>
        <v>16654.166666666668</v>
      </c>
      <c r="P334" s="2">
        <f>O334/SUBTOTAL(4,Table1[Av. Amount])*P$4</f>
        <v>0.18423316842331683</v>
      </c>
      <c r="Q334" s="5">
        <f>SUMIFS('Total data'!F:F,'Total data'!B:B,Totalll!E:E,'Total data'!A:A,"Dekabr")</f>
        <v>172625.37</v>
      </c>
      <c r="R334" s="2">
        <f>Q334/SUBTOTAL(4,Table1[Portfolio])*R$4</f>
        <v>8.4656690641727914E-2</v>
      </c>
      <c r="S334" s="9">
        <f>SUMIFS('Total data'!G:G,'Total data'!A:A,"Dekabr",'Total data'!B:B,Totalll!E:E)-SUMIFS('Total data'!G:G,'Total data'!A:A,"Sabit",'Total data'!B:B,Totalll!E:E)</f>
        <v>33</v>
      </c>
      <c r="T334" s="2">
        <f>(S334-SUBTOTAL(5,Table1[Customer increase]))/(SUBTOTAL(4,Table1[Customer increase])-SUBTOTAL(5,Table1[Customer increase]))*T$4</f>
        <v>0.31382978723404253</v>
      </c>
      <c r="U334" s="4">
        <f>Table1[[#This Row],[Portfolio]]-SUMIFS('Total data'!H:H,'Total data'!A:A,"Sabit",'Total data'!B:B,Totalll!E:E)</f>
        <v>172625.37</v>
      </c>
      <c r="V334" s="2">
        <f>(U334-SUBTOTAL(4,Table1[Portfel increase]))/(SUBTOTAL(4,Table1[Portfel increase])-SUBTOTAL(5,Table1[Portfel increase]))*V$4</f>
        <v>0</v>
      </c>
      <c r="W334" s="4">
        <f t="shared" si="22"/>
        <v>14385.4475</v>
      </c>
      <c r="X334" s="2">
        <f>(W334-SUBTOTAL(5,Table1[Av. Portfolio increase]))/(SUBTOTAL(4,Table1[Av. Portfolio increase])-SUBTOTAL(5,Table1[Av. Portfolio increase]))*X$4</f>
        <v>0.44563491881798745</v>
      </c>
      <c r="Y334" s="6">
        <f>SUMIFS('Total data'!I:I,'Total data'!B:B,Totalll!E:E)/SUMIFS('Total data'!F:F,'Total data'!B:B,Totalll!E:E)</f>
        <v>0</v>
      </c>
      <c r="Z334" s="2">
        <f>IFERROR(Y334/SUBTOTAL(4,Table1[PAR])*Z$4,0)</f>
        <v>0</v>
      </c>
      <c r="AA334" s="6">
        <f>IFERROR(SUMIFS('Data PKİD'!L:L,'Data PKİD'!B:B,Totalll!E:E)/Table1[[#This Row],[Portfolio]],0)</f>
        <v>0</v>
      </c>
      <c r="AB334" s="2">
        <f>IFERROR(AA334/SUBTOTAL(4,Table1[PKID])*AB$4,0)</f>
        <v>0</v>
      </c>
      <c r="AC334" s="25">
        <f t="shared" si="23"/>
        <v>1.2350584757315999</v>
      </c>
    </row>
    <row r="335" spans="4:29" x14ac:dyDescent="0.25">
      <c r="D335" s="12" t="s">
        <v>252</v>
      </c>
      <c r="E335" s="12">
        <v>1304853</v>
      </c>
      <c r="F335" s="12" t="s">
        <v>490</v>
      </c>
      <c r="G335" s="12" t="s">
        <v>8</v>
      </c>
      <c r="H335" s="12" t="s">
        <v>45</v>
      </c>
      <c r="I335" s="1">
        <f>SUMIFS('Total data'!D:D,'Total data'!B:B,Totalll!E:E)</f>
        <v>32</v>
      </c>
      <c r="J335" s="2">
        <f>I335/SUBTOTAL(4,Table1[Number of loans])*J$4</f>
        <v>0</v>
      </c>
      <c r="K335" s="5">
        <f>SUMIFS('Total data'!E:E,'Total data'!B:B,Totalll!E:E)</f>
        <v>215000</v>
      </c>
      <c r="L335" s="2">
        <f>K335/SUBTOTAL(4,Table1[Amount of loans])*L$4</f>
        <v>0</v>
      </c>
      <c r="M335" s="3">
        <f t="shared" si="20"/>
        <v>2.6666666666666665</v>
      </c>
      <c r="N335" s="2">
        <f>M335/SUBTOTAL(4,Table1[Av. Number])*N$4</f>
        <v>0.1787709497206704</v>
      </c>
      <c r="O335" s="4">
        <f t="shared" si="21"/>
        <v>17916.666666666668</v>
      </c>
      <c r="P335" s="2">
        <f>O335/SUBTOTAL(4,Table1[Av. Amount])*P$4</f>
        <v>0.19819930553421627</v>
      </c>
      <c r="Q335" s="5">
        <f>SUMIFS('Total data'!F:F,'Total data'!B:B,Totalll!E:E,'Total data'!A:A,"Dekabr")</f>
        <v>143787.91</v>
      </c>
      <c r="R335" s="2">
        <f>Q335/SUBTOTAL(4,Table1[Portfolio])*R$4</f>
        <v>7.0514598259170225E-2</v>
      </c>
      <c r="S335" s="9">
        <f>SUMIFS('Total data'!G:G,'Total data'!A:A,"Dekabr",'Total data'!B:B,Totalll!E:E)-SUMIFS('Total data'!G:G,'Total data'!A:A,"Sabit",'Total data'!B:B,Totalll!E:E)</f>
        <v>28</v>
      </c>
      <c r="T335" s="2">
        <f>(S335-SUBTOTAL(5,Table1[Customer increase]))/(SUBTOTAL(4,Table1[Customer increase])-SUBTOTAL(5,Table1[Customer increase]))*T$4</f>
        <v>0.28723404255319152</v>
      </c>
      <c r="U335" s="4">
        <f>Table1[[#This Row],[Portfolio]]-SUMIFS('Total data'!H:H,'Total data'!A:A,"Sabit",'Total data'!B:B,Totalll!E:E)</f>
        <v>143787.91</v>
      </c>
      <c r="V335" s="2">
        <f>(U335-SUBTOTAL(4,Table1[Portfel increase]))/(SUBTOTAL(4,Table1[Portfel increase])-SUBTOTAL(5,Table1[Portfel increase]))*V$4</f>
        <v>0</v>
      </c>
      <c r="W335" s="4">
        <f t="shared" si="22"/>
        <v>11982.325833333334</v>
      </c>
      <c r="X335" s="2">
        <f>(W335-SUBTOTAL(5,Table1[Av. Portfolio increase]))/(SUBTOTAL(4,Table1[Av. Portfolio increase])-SUBTOTAL(5,Table1[Av. Portfolio increase]))*X$4</f>
        <v>0.39767949587958906</v>
      </c>
      <c r="Y335" s="6">
        <f>SUMIFS('Total data'!I:I,'Total data'!B:B,Totalll!E:E)/SUMIFS('Total data'!F:F,'Total data'!B:B,Totalll!E:E)</f>
        <v>0</v>
      </c>
      <c r="Z335" s="2">
        <f>IFERROR(Y335/SUBTOTAL(4,Table1[PAR])*Z$4,0)</f>
        <v>0</v>
      </c>
      <c r="AA335" s="6">
        <f>IFERROR(SUMIFS('Data PKİD'!L:L,'Data PKİD'!B:B,Totalll!E:E)/Table1[[#This Row],[Portfolio]],0)</f>
        <v>0</v>
      </c>
      <c r="AB335" s="2">
        <f>IFERROR(AA335/SUBTOTAL(4,Table1[PKID])*AB$4,0)</f>
        <v>0</v>
      </c>
      <c r="AC335" s="25">
        <f t="shared" si="23"/>
        <v>1.1323983919468374</v>
      </c>
    </row>
    <row r="336" spans="4:29" x14ac:dyDescent="0.25">
      <c r="D336" s="12" t="s">
        <v>252</v>
      </c>
      <c r="E336" s="12">
        <v>1162845</v>
      </c>
      <c r="F336" s="12" t="s">
        <v>457</v>
      </c>
      <c r="G336" s="12" t="s">
        <v>19</v>
      </c>
      <c r="H336" s="12" t="s">
        <v>45</v>
      </c>
      <c r="I336" s="1">
        <f>SUMIFS('Total data'!D:D,'Total data'!B:B,Totalll!E:E)</f>
        <v>16</v>
      </c>
      <c r="J336" s="2">
        <f>I336/SUBTOTAL(4,Table1[Number of loans])*J$4</f>
        <v>0</v>
      </c>
      <c r="K336" s="5">
        <f>SUMIFS('Total data'!E:E,'Total data'!B:B,Totalll!E:E)</f>
        <v>195500</v>
      </c>
      <c r="L336" s="2">
        <f>K336/SUBTOTAL(4,Table1[Amount of loans])*L$4</f>
        <v>0</v>
      </c>
      <c r="M336" s="3">
        <f t="shared" si="20"/>
        <v>1.3333333333333333</v>
      </c>
      <c r="N336" s="2">
        <f>M336/SUBTOTAL(4,Table1[Av. Number])*N$4</f>
        <v>8.9385474860335198E-2</v>
      </c>
      <c r="O336" s="4">
        <f t="shared" si="21"/>
        <v>16291.666666666666</v>
      </c>
      <c r="P336" s="2">
        <f>O336/SUBTOTAL(4,Table1[Av. Amount])*P$4</f>
        <v>0.18022308945088034</v>
      </c>
      <c r="Q336" s="5">
        <f>SUMIFS('Total data'!F:F,'Total data'!B:B,Totalll!E:E,'Total data'!A:A,"Dekabr")</f>
        <v>181605.57</v>
      </c>
      <c r="R336" s="2">
        <f>Q336/SUBTOTAL(4,Table1[Portfolio])*R$4</f>
        <v>8.9060643625584482E-2</v>
      </c>
      <c r="S336" s="9">
        <f>SUMIFS('Total data'!G:G,'Total data'!A:A,"Dekabr",'Total data'!B:B,Totalll!E:E)-SUMIFS('Total data'!G:G,'Total data'!A:A,"Sabit",'Total data'!B:B,Totalll!E:E)</f>
        <v>16</v>
      </c>
      <c r="T336" s="2">
        <f>(S336-SUBTOTAL(5,Table1[Customer increase]))/(SUBTOTAL(4,Table1[Customer increase])-SUBTOTAL(5,Table1[Customer increase]))*T$4</f>
        <v>0.22340425531914893</v>
      </c>
      <c r="U336" s="4">
        <f>Table1[[#This Row],[Portfolio]]-SUMIFS('Total data'!H:H,'Total data'!A:A,"Sabit",'Total data'!B:B,Totalll!E:E)</f>
        <v>181605.57</v>
      </c>
      <c r="V336" s="2">
        <f>(U336-SUBTOTAL(4,Table1[Portfel increase]))/(SUBTOTAL(4,Table1[Portfel increase])-SUBTOTAL(5,Table1[Portfel increase]))*V$4</f>
        <v>0</v>
      </c>
      <c r="W336" s="4">
        <f t="shared" si="22"/>
        <v>15133.797500000001</v>
      </c>
      <c r="X336" s="2">
        <f>(W336-SUBTOTAL(5,Table1[Av. Portfolio increase]))/(SUBTOTAL(4,Table1[Av. Portfolio increase])-SUBTOTAL(5,Table1[Av. Portfolio increase]))*X$4</f>
        <v>0.46056859498334335</v>
      </c>
      <c r="Y336" s="6">
        <f>SUMIFS('Total data'!I:I,'Total data'!B:B,Totalll!E:E)/SUMIFS('Total data'!F:F,'Total data'!B:B,Totalll!E:E)</f>
        <v>0</v>
      </c>
      <c r="Z336" s="2">
        <f>IFERROR(Y336/SUBTOTAL(4,Table1[PAR])*Z$4,0)</f>
        <v>0</v>
      </c>
      <c r="AA336" s="6">
        <f>IFERROR(SUMIFS('Data PKİD'!L:L,'Data PKİD'!B:B,Totalll!E:E)/Table1[[#This Row],[Portfolio]],0)</f>
        <v>0</v>
      </c>
      <c r="AB336" s="2">
        <f>IFERROR(AA336/SUBTOTAL(4,Table1[PKID])*AB$4,0)</f>
        <v>0</v>
      </c>
      <c r="AC336" s="25">
        <f t="shared" si="23"/>
        <v>1.0426420582392923</v>
      </c>
    </row>
    <row r="337" spans="4:29" x14ac:dyDescent="0.25">
      <c r="D337" s="12" t="s">
        <v>252</v>
      </c>
      <c r="E337" s="12">
        <v>1432735</v>
      </c>
      <c r="F337" s="12" t="s">
        <v>476</v>
      </c>
      <c r="G337" s="12" t="s">
        <v>475</v>
      </c>
      <c r="H337" s="12" t="s">
        <v>45</v>
      </c>
      <c r="I337" s="1">
        <f>SUMIFS('Total data'!D:D,'Total data'!B:B,Totalll!E:E)</f>
        <v>14</v>
      </c>
      <c r="J337" s="2">
        <f>I337/SUBTOTAL(4,Table1[Number of loans])*J$4</f>
        <v>0</v>
      </c>
      <c r="K337" s="5">
        <f>SUMIFS('Total data'!E:E,'Total data'!B:B,Totalll!E:E)</f>
        <v>215000</v>
      </c>
      <c r="L337" s="2">
        <f>K337/SUBTOTAL(4,Table1[Amount of loans])*L$4</f>
        <v>0</v>
      </c>
      <c r="M337" s="3">
        <f t="shared" si="20"/>
        <v>1.1666666666666667</v>
      </c>
      <c r="N337" s="2">
        <f>M337/SUBTOTAL(4,Table1[Av. Number])*N$4</f>
        <v>7.8212290502793311E-2</v>
      </c>
      <c r="O337" s="4">
        <f t="shared" si="21"/>
        <v>17916.666666666668</v>
      </c>
      <c r="P337" s="2">
        <f>O337/SUBTOTAL(4,Table1[Av. Amount])*P$4</f>
        <v>0.19819930553421627</v>
      </c>
      <c r="Q337" s="5">
        <f>SUMIFS('Total data'!F:F,'Total data'!B:B,Totalll!E:E,'Total data'!A:A,"Dekabr")</f>
        <v>180004.8</v>
      </c>
      <c r="R337" s="2">
        <f>Q337/SUBTOTAL(4,Table1[Portfolio])*R$4</f>
        <v>8.8275614804626354E-2</v>
      </c>
      <c r="S337" s="9">
        <f>SUMIFS('Total data'!G:G,'Total data'!A:A,"Dekabr",'Total data'!B:B,Totalll!E:E)-SUMIFS('Total data'!G:G,'Total data'!A:A,"Sabit",'Total data'!B:B,Totalll!E:E)</f>
        <v>13</v>
      </c>
      <c r="T337" s="2">
        <f>(S337-SUBTOTAL(5,Table1[Customer increase]))/(SUBTOTAL(4,Table1[Customer increase])-SUBTOTAL(5,Table1[Customer increase]))*T$4</f>
        <v>0.20744680851063829</v>
      </c>
      <c r="U337" s="4">
        <f>Table1[[#This Row],[Portfolio]]-SUMIFS('Total data'!H:H,'Total data'!A:A,"Sabit",'Total data'!B:B,Totalll!E:E)</f>
        <v>180004.8</v>
      </c>
      <c r="V337" s="2">
        <f>(U337-SUBTOTAL(4,Table1[Portfel increase]))/(SUBTOTAL(4,Table1[Portfel increase])-SUBTOTAL(5,Table1[Portfel increase]))*V$4</f>
        <v>0</v>
      </c>
      <c r="W337" s="4">
        <f t="shared" si="22"/>
        <v>15000.4</v>
      </c>
      <c r="X337" s="2">
        <f>(W337-SUBTOTAL(5,Table1[Av. Portfolio increase]))/(SUBTOTAL(4,Table1[Av. Portfolio increase])-SUBTOTAL(5,Table1[Av. Portfolio increase]))*X$4</f>
        <v>0.45790658513999727</v>
      </c>
      <c r="Y337" s="6">
        <f>SUMIFS('Total data'!I:I,'Total data'!B:B,Totalll!E:E)/SUMIFS('Total data'!F:F,'Total data'!B:B,Totalll!E:E)</f>
        <v>0</v>
      </c>
      <c r="Z337" s="2">
        <f>IFERROR(Y337/SUBTOTAL(4,Table1[PAR])*Z$4,0)</f>
        <v>0</v>
      </c>
      <c r="AA337" s="6">
        <f>IFERROR(SUMIFS('Data PKİD'!L:L,'Data PKİD'!B:B,Totalll!E:E)/Table1[[#This Row],[Portfolio]],0)</f>
        <v>0</v>
      </c>
      <c r="AB337" s="2">
        <f>IFERROR(AA337/SUBTOTAL(4,Table1[PKID])*AB$4,0)</f>
        <v>0</v>
      </c>
      <c r="AC337" s="25">
        <f t="shared" si="23"/>
        <v>1.0300406044922714</v>
      </c>
    </row>
    <row r="338" spans="4:29" x14ac:dyDescent="0.25">
      <c r="D338" s="12" t="s">
        <v>506</v>
      </c>
      <c r="E338" s="12">
        <v>1163761</v>
      </c>
      <c r="F338" s="12" t="s">
        <v>443</v>
      </c>
      <c r="G338" s="12" t="s">
        <v>440</v>
      </c>
      <c r="H338" s="12" t="s">
        <v>45</v>
      </c>
      <c r="I338" s="1">
        <f>SUMIFS('Total data'!D:D,'Total data'!B:B,Totalll!E:E)</f>
        <v>25</v>
      </c>
      <c r="J338" s="2">
        <f>I338/SUBTOTAL(4,Table1[Number of loans])*J$4</f>
        <v>0</v>
      </c>
      <c r="K338" s="5">
        <f>SUMIFS('Total data'!E:E,'Total data'!B:B,Totalll!E:E)</f>
        <v>153800</v>
      </c>
      <c r="L338" s="2">
        <f>K338/SUBTOTAL(4,Table1[Amount of loans])*L$4</f>
        <v>0</v>
      </c>
      <c r="M338" s="3">
        <f t="shared" si="20"/>
        <v>2.0833333333333335</v>
      </c>
      <c r="N338" s="2">
        <f>M338/SUBTOTAL(4,Table1[Av. Number])*N$4</f>
        <v>0.13966480446927376</v>
      </c>
      <c r="O338" s="4">
        <f t="shared" si="21"/>
        <v>12816.666666666666</v>
      </c>
      <c r="P338" s="2">
        <f>O338/SUBTOTAL(4,Table1[Av. Amount])*P$4</f>
        <v>0.14178164274959282</v>
      </c>
      <c r="Q338" s="5">
        <f>SUMIFS('Total data'!F:F,'Total data'!B:B,Totalll!E:E,'Total data'!A:A,"Dekabr")</f>
        <v>143840.54</v>
      </c>
      <c r="R338" s="2">
        <f>Q338/SUBTOTAL(4,Table1[Portfolio])*R$4</f>
        <v>7.0540408379829056E-2</v>
      </c>
      <c r="S338" s="9">
        <f>SUMIFS('Total data'!G:G,'Total data'!A:A,"Dekabr",'Total data'!B:B,Totalll!E:E)-SUMIFS('Total data'!G:G,'Total data'!A:A,"Sabit",'Total data'!B:B,Totalll!E:E)</f>
        <v>22</v>
      </c>
      <c r="T338" s="2">
        <f>(S338-SUBTOTAL(5,Table1[Customer increase]))/(SUBTOTAL(4,Table1[Customer increase])-SUBTOTAL(5,Table1[Customer increase]))*T$4</f>
        <v>0.25531914893617019</v>
      </c>
      <c r="U338" s="4">
        <f>Table1[[#This Row],[Portfolio]]-SUMIFS('Total data'!H:H,'Total data'!A:A,"Sabit",'Total data'!B:B,Totalll!E:E)</f>
        <v>143840.54</v>
      </c>
      <c r="V338" s="2">
        <f>(U338-SUBTOTAL(4,Table1[Portfel increase]))/(SUBTOTAL(4,Table1[Portfel increase])-SUBTOTAL(5,Table1[Portfel increase]))*V$4</f>
        <v>0</v>
      </c>
      <c r="W338" s="4">
        <f t="shared" si="22"/>
        <v>11986.711666666668</v>
      </c>
      <c r="X338" s="2">
        <f>(W338-SUBTOTAL(5,Table1[Av. Portfolio increase]))/(SUBTOTAL(4,Table1[Av. Portfolio increase])-SUBTOTAL(5,Table1[Av. Portfolio increase]))*X$4</f>
        <v>0.39776701724621588</v>
      </c>
      <c r="Y338" s="6">
        <f>SUMIFS('Total data'!I:I,'Total data'!B:B,Totalll!E:E)/SUMIFS('Total data'!F:F,'Total data'!B:B,Totalll!E:E)</f>
        <v>0</v>
      </c>
      <c r="Z338" s="2">
        <f>IFERROR(Y338/SUBTOTAL(4,Table1[PAR])*Z$4,0)</f>
        <v>0</v>
      </c>
      <c r="AA338" s="6">
        <f>IFERROR(SUMIFS('Data PKİD'!L:L,'Data PKİD'!B:B,Totalll!E:E)/Table1[[#This Row],[Portfolio]],0)</f>
        <v>0</v>
      </c>
      <c r="AB338" s="2">
        <f>IFERROR(AA338/SUBTOTAL(4,Table1[PKID])*AB$4,0)</f>
        <v>0</v>
      </c>
      <c r="AC338" s="25">
        <f t="shared" si="23"/>
        <v>1.0050730217810817</v>
      </c>
    </row>
    <row r="339" spans="4:29" x14ac:dyDescent="0.25">
      <c r="D339" s="12" t="s">
        <v>236</v>
      </c>
      <c r="E339" s="12">
        <v>1430353</v>
      </c>
      <c r="F339" s="12" t="s">
        <v>422</v>
      </c>
      <c r="G339" s="12" t="s">
        <v>23</v>
      </c>
      <c r="H339" s="12" t="s">
        <v>45</v>
      </c>
      <c r="I339" s="1">
        <f>SUMIFS('Total data'!D:D,'Total data'!B:B,Totalll!E:E)</f>
        <v>27</v>
      </c>
      <c r="J339" s="2">
        <f>I339/SUBTOTAL(4,Table1[Number of loans])*J$4</f>
        <v>0</v>
      </c>
      <c r="K339" s="5">
        <f>SUMIFS('Total data'!E:E,'Total data'!B:B,Totalll!E:E)</f>
        <v>133700</v>
      </c>
      <c r="L339" s="2">
        <f>K339/SUBTOTAL(4,Table1[Amount of loans])*L$4</f>
        <v>0</v>
      </c>
      <c r="M339" s="3">
        <f t="shared" si="20"/>
        <v>2.25</v>
      </c>
      <c r="N339" s="2">
        <f>M339/SUBTOTAL(4,Table1[Av. Number])*N$4</f>
        <v>0.15083798882681565</v>
      </c>
      <c r="O339" s="4">
        <f t="shared" si="21"/>
        <v>11141.666666666666</v>
      </c>
      <c r="P339" s="2">
        <f>O339/SUBTOTAL(4,Table1[Av. Amount])*P$4</f>
        <v>0.12325231232523123</v>
      </c>
      <c r="Q339" s="5">
        <f>SUMIFS('Total data'!F:F,'Total data'!B:B,Totalll!E:E,'Total data'!A:A,"Dekabr")</f>
        <v>127333.18</v>
      </c>
      <c r="R339" s="2">
        <f>Q339/SUBTOTAL(4,Table1[Portfolio])*R$4</f>
        <v>6.2445083406265575E-2</v>
      </c>
      <c r="S339" s="9">
        <f>SUMIFS('Total data'!G:G,'Total data'!A:A,"Dekabr",'Total data'!B:B,Totalll!E:E)-SUMIFS('Total data'!G:G,'Total data'!A:A,"Sabit",'Total data'!B:B,Totalll!E:E)</f>
        <v>26</v>
      </c>
      <c r="T339" s="2">
        <f>(S339-SUBTOTAL(5,Table1[Customer increase]))/(SUBTOTAL(4,Table1[Customer increase])-SUBTOTAL(5,Table1[Customer increase]))*T$4</f>
        <v>0.27659574468085107</v>
      </c>
      <c r="U339" s="4">
        <f>Table1[[#This Row],[Portfolio]]-SUMIFS('Total data'!H:H,'Total data'!A:A,"Sabit",'Total data'!B:B,Totalll!E:E)</f>
        <v>127333.18</v>
      </c>
      <c r="V339" s="2">
        <f>(U339-SUBTOTAL(4,Table1[Portfel increase]))/(SUBTOTAL(4,Table1[Portfel increase])-SUBTOTAL(5,Table1[Portfel increase]))*V$4</f>
        <v>0</v>
      </c>
      <c r="W339" s="4">
        <f t="shared" si="22"/>
        <v>10611.098333333333</v>
      </c>
      <c r="X339" s="2">
        <f>(W339-SUBTOTAL(5,Table1[Av. Portfolio increase]))/(SUBTOTAL(4,Table1[Av. Portfolio increase])-SUBTOTAL(5,Table1[Av. Portfolio increase]))*X$4</f>
        <v>0.37031600629045203</v>
      </c>
      <c r="Y339" s="6">
        <f>SUMIFS('Total data'!I:I,'Total data'!B:B,Totalll!E:E)/SUMIFS('Total data'!F:F,'Total data'!B:B,Totalll!E:E)</f>
        <v>0</v>
      </c>
      <c r="Z339" s="2">
        <f>IFERROR(Y339/SUBTOTAL(4,Table1[PAR])*Z$4,0)</f>
        <v>0</v>
      </c>
      <c r="AA339" s="6">
        <f>IFERROR(SUMIFS('Data PKİD'!L:L,'Data PKİD'!B:B,Totalll!E:E)/Table1[[#This Row],[Portfolio]],0)</f>
        <v>0</v>
      </c>
      <c r="AB339" s="2">
        <f>IFERROR(AA339/SUBTOTAL(4,Table1[PKID])*AB$4,0)</f>
        <v>0</v>
      </c>
      <c r="AC339" s="25">
        <f t="shared" si="23"/>
        <v>0.98344713552961571</v>
      </c>
    </row>
    <row r="340" spans="4:29" x14ac:dyDescent="0.25">
      <c r="D340" s="12" t="s">
        <v>252</v>
      </c>
      <c r="E340" s="12">
        <v>1183551</v>
      </c>
      <c r="F340" s="12" t="s">
        <v>486</v>
      </c>
      <c r="G340" s="12" t="s">
        <v>8</v>
      </c>
      <c r="H340" s="12" t="s">
        <v>45</v>
      </c>
      <c r="I340" s="1">
        <f>SUMIFS('Total data'!D:D,'Total data'!B:B,Totalll!E:E)</f>
        <v>27</v>
      </c>
      <c r="J340" s="2">
        <f>I340/SUBTOTAL(4,Table1[Number of loans])*J$4</f>
        <v>0</v>
      </c>
      <c r="K340" s="5">
        <f>SUMIFS('Total data'!E:E,'Total data'!B:B,Totalll!E:E)</f>
        <v>144600</v>
      </c>
      <c r="L340" s="2">
        <f>K340/SUBTOTAL(4,Table1[Amount of loans])*L$4</f>
        <v>0</v>
      </c>
      <c r="M340" s="3">
        <f t="shared" si="20"/>
        <v>2.25</v>
      </c>
      <c r="N340" s="2">
        <f>M340/SUBTOTAL(4,Table1[Av. Number])*N$4</f>
        <v>0.15083798882681565</v>
      </c>
      <c r="O340" s="4">
        <f t="shared" si="21"/>
        <v>12050</v>
      </c>
      <c r="P340" s="2">
        <f>O340/SUBTOTAL(4,Table1[Av. Amount])*P$4</f>
        <v>0.13330055618719847</v>
      </c>
      <c r="Q340" s="5">
        <f>SUMIFS('Total data'!F:F,'Total data'!B:B,Totalll!E:E,'Total data'!A:A,"Dekabr")</f>
        <v>121020.31</v>
      </c>
      <c r="R340" s="2">
        <f>Q340/SUBTOTAL(4,Table1[Portfolio])*R$4</f>
        <v>5.9349207738329593E-2</v>
      </c>
      <c r="S340" s="9">
        <f>SUMIFS('Total data'!G:G,'Total data'!A:A,"Dekabr",'Total data'!B:B,Totalll!E:E)-SUMIFS('Total data'!G:G,'Total data'!A:A,"Sabit",'Total data'!B:B,Totalll!E:E)</f>
        <v>26</v>
      </c>
      <c r="T340" s="2">
        <f>(S340-SUBTOTAL(5,Table1[Customer increase]))/(SUBTOTAL(4,Table1[Customer increase])-SUBTOTAL(5,Table1[Customer increase]))*T$4</f>
        <v>0.27659574468085107</v>
      </c>
      <c r="U340" s="4">
        <f>Table1[[#This Row],[Portfolio]]-SUMIFS('Total data'!H:H,'Total data'!A:A,"Sabit",'Total data'!B:B,Totalll!E:E)</f>
        <v>121020.31</v>
      </c>
      <c r="V340" s="2">
        <f>(U340-SUBTOTAL(4,Table1[Portfel increase]))/(SUBTOTAL(4,Table1[Portfel increase])-SUBTOTAL(5,Table1[Portfel increase]))*V$4</f>
        <v>0</v>
      </c>
      <c r="W340" s="4">
        <f t="shared" si="22"/>
        <v>10085.025833333333</v>
      </c>
      <c r="X340" s="2">
        <f>(W340-SUBTOTAL(5,Table1[Av. Portfolio increase]))/(SUBTOTAL(4,Table1[Av. Portfolio increase])-SUBTOTAL(5,Table1[Av. Portfolio increase]))*X$4</f>
        <v>0.35981798216470973</v>
      </c>
      <c r="Y340" s="6">
        <f>SUMIFS('Total data'!I:I,'Total data'!B:B,Totalll!E:E)/SUMIFS('Total data'!F:F,'Total data'!B:B,Totalll!E:E)</f>
        <v>0</v>
      </c>
      <c r="Z340" s="2">
        <f>IFERROR(Y340/SUBTOTAL(4,Table1[PAR])*Z$4,0)</f>
        <v>0</v>
      </c>
      <c r="AA340" s="6">
        <f>IFERROR(SUMIFS('Data PKİD'!L:L,'Data PKİD'!B:B,Totalll!E:E)/Table1[[#This Row],[Portfolio]],0)</f>
        <v>0</v>
      </c>
      <c r="AB340" s="2">
        <f>IFERROR(AA340/SUBTOTAL(4,Table1[PKID])*AB$4,0)</f>
        <v>0</v>
      </c>
      <c r="AC340" s="25">
        <f t="shared" si="23"/>
        <v>0.97990147959790463</v>
      </c>
    </row>
    <row r="341" spans="4:29" x14ac:dyDescent="0.25">
      <c r="D341" s="12" t="s">
        <v>252</v>
      </c>
      <c r="E341" s="12">
        <v>1163080</v>
      </c>
      <c r="F341" s="12" t="s">
        <v>396</v>
      </c>
      <c r="G341" s="12" t="s">
        <v>20</v>
      </c>
      <c r="H341" s="12" t="s">
        <v>45</v>
      </c>
      <c r="I341" s="1">
        <f>SUMIFS('Total data'!D:D,'Total data'!B:B,Totalll!E:E)</f>
        <v>13</v>
      </c>
      <c r="J341" s="2">
        <f>I341/SUBTOTAL(4,Table1[Number of loans])*J$4</f>
        <v>0</v>
      </c>
      <c r="K341" s="5">
        <f>SUMIFS('Total data'!E:E,'Total data'!B:B,Totalll!E:E)</f>
        <v>188000</v>
      </c>
      <c r="L341" s="2">
        <f>K341/SUBTOTAL(4,Table1[Amount of loans])*L$4</f>
        <v>0</v>
      </c>
      <c r="M341" s="3">
        <f t="shared" si="20"/>
        <v>1.0833333333333333</v>
      </c>
      <c r="N341" s="2">
        <f>M341/SUBTOTAL(4,Table1[Av. Number])*N$4</f>
        <v>7.2625698324022339E-2</v>
      </c>
      <c r="O341" s="4">
        <f t="shared" si="21"/>
        <v>15666.666666666666</v>
      </c>
      <c r="P341" s="2">
        <f>O341/SUBTOTAL(4,Table1[Av. Amount])*P$4</f>
        <v>0.17330916018805886</v>
      </c>
      <c r="Q341" s="5">
        <f>SUMIFS('Total data'!F:F,'Total data'!B:B,Totalll!E:E,'Total data'!A:A,"Dekabr")</f>
        <v>165286.6</v>
      </c>
      <c r="R341" s="2">
        <f>Q341/SUBTOTAL(4,Table1[Portfolio])*R$4</f>
        <v>8.1057706427641693E-2</v>
      </c>
      <c r="S341" s="9">
        <f>SUMIFS('Total data'!G:G,'Total data'!A:A,"Dekabr",'Total data'!B:B,Totalll!E:E)-SUMIFS('Total data'!G:G,'Total data'!A:A,"Sabit",'Total data'!B:B,Totalll!E:E)</f>
        <v>13</v>
      </c>
      <c r="T341" s="2">
        <f>(S341-SUBTOTAL(5,Table1[Customer increase]))/(SUBTOTAL(4,Table1[Customer increase])-SUBTOTAL(5,Table1[Customer increase]))*T$4</f>
        <v>0.20744680851063829</v>
      </c>
      <c r="U341" s="4">
        <f>Table1[[#This Row],[Portfolio]]-SUMIFS('Total data'!H:H,'Total data'!A:A,"Sabit",'Total data'!B:B,Totalll!E:E)</f>
        <v>165286.6</v>
      </c>
      <c r="V341" s="2">
        <f>(U341-SUBTOTAL(4,Table1[Portfel increase]))/(SUBTOTAL(4,Table1[Portfel increase])-SUBTOTAL(5,Table1[Portfel increase]))*V$4</f>
        <v>0</v>
      </c>
      <c r="W341" s="4">
        <f t="shared" si="22"/>
        <v>13773.883333333333</v>
      </c>
      <c r="X341" s="2">
        <f>(W341-SUBTOTAL(5,Table1[Av. Portfolio increase]))/(SUBTOTAL(4,Table1[Av. Portfolio increase])-SUBTOTAL(5,Table1[Av. Portfolio increase]))*X$4</f>
        <v>0.43343086828102501</v>
      </c>
      <c r="Y341" s="6">
        <f>SUMIFS('Total data'!I:I,'Total data'!B:B,Totalll!E:E)/SUMIFS('Total data'!F:F,'Total data'!B:B,Totalll!E:E)</f>
        <v>0</v>
      </c>
      <c r="Z341" s="2">
        <f>IFERROR(Y341/SUBTOTAL(4,Table1[PAR])*Z$4,0)</f>
        <v>0</v>
      </c>
      <c r="AA341" s="6">
        <f>IFERROR(SUMIFS('Data PKİD'!L:L,'Data PKİD'!B:B,Totalll!E:E)/Table1[[#This Row],[Portfolio]],0)</f>
        <v>0</v>
      </c>
      <c r="AB341" s="2">
        <f>IFERROR(AA341/SUBTOTAL(4,Table1[PKID])*AB$4,0)</f>
        <v>0</v>
      </c>
      <c r="AC341" s="25">
        <f t="shared" si="23"/>
        <v>0.96787024173138625</v>
      </c>
    </row>
    <row r="342" spans="4:29" x14ac:dyDescent="0.25">
      <c r="D342" s="12" t="s">
        <v>236</v>
      </c>
      <c r="E342" s="12">
        <v>1292827</v>
      </c>
      <c r="F342" s="12" t="s">
        <v>423</v>
      </c>
      <c r="G342" s="12" t="s">
        <v>23</v>
      </c>
      <c r="H342" s="12" t="s">
        <v>48</v>
      </c>
      <c r="I342" s="1">
        <f>SUMIFS('Total data'!D:D,'Total data'!B:B,Totalll!E:E)</f>
        <v>12</v>
      </c>
      <c r="J342" s="2">
        <f>I342/SUBTOTAL(4,Table1[Number of loans])*J$4</f>
        <v>0</v>
      </c>
      <c r="K342" s="5">
        <f>SUMIFS('Total data'!E:E,'Total data'!B:B,Totalll!E:E)</f>
        <v>174500</v>
      </c>
      <c r="L342" s="2">
        <f>K342/SUBTOTAL(4,Table1[Amount of loans])*L$4</f>
        <v>0</v>
      </c>
      <c r="M342" s="3">
        <f t="shared" si="20"/>
        <v>1</v>
      </c>
      <c r="N342" s="2">
        <f>M342/SUBTOTAL(4,Table1[Av. Number])*N$4</f>
        <v>6.7039106145251395E-2</v>
      </c>
      <c r="O342" s="4">
        <f t="shared" si="21"/>
        <v>14541.666666666666</v>
      </c>
      <c r="P342" s="2">
        <f>O342/SUBTOTAL(4,Table1[Av. Amount])*P$4</f>
        <v>0.16086408751498016</v>
      </c>
      <c r="Q342" s="5">
        <f>SUMIFS('Total data'!F:F,'Total data'!B:B,Totalll!E:E,'Total data'!A:A,"Dekabr")</f>
        <v>173226.34</v>
      </c>
      <c r="R342" s="2">
        <f>Q342/SUBTOTAL(4,Table1[Portfolio])*R$4</f>
        <v>8.4951410539359173E-2</v>
      </c>
      <c r="S342" s="9">
        <f>SUMIFS('Total data'!G:G,'Total data'!A:A,"Dekabr",'Total data'!B:B,Totalll!E:E)-SUMIFS('Total data'!G:G,'Total data'!A:A,"Sabit",'Total data'!B:B,Totalll!E:E)</f>
        <v>12</v>
      </c>
      <c r="T342" s="2">
        <f>(S342-SUBTOTAL(5,Table1[Customer increase]))/(SUBTOTAL(4,Table1[Customer increase])-SUBTOTAL(5,Table1[Customer increase]))*T$4</f>
        <v>0.20212765957446807</v>
      </c>
      <c r="U342" s="4">
        <f>Table1[[#This Row],[Portfolio]]-SUMIFS('Total data'!H:H,'Total data'!A:A,"Sabit",'Total data'!B:B,Totalll!E:E)</f>
        <v>173226.34</v>
      </c>
      <c r="V342" s="2">
        <f>(U342-SUBTOTAL(4,Table1[Portfel increase]))/(SUBTOTAL(4,Table1[Portfel increase])-SUBTOTAL(5,Table1[Portfel increase]))*V$4</f>
        <v>0</v>
      </c>
      <c r="W342" s="4">
        <f t="shared" si="22"/>
        <v>14435.528333333334</v>
      </c>
      <c r="X342" s="2">
        <f>(W342-SUBTOTAL(5,Table1[Av. Portfolio increase]))/(SUBTOTAL(4,Table1[Av. Portfolio increase])-SUBTOTAL(5,Table1[Av. Portfolio increase]))*X$4</f>
        <v>0.44663430539791815</v>
      </c>
      <c r="Y342" s="6">
        <f>SUMIFS('Total data'!I:I,'Total data'!B:B,Totalll!E:E)/SUMIFS('Total data'!F:F,'Total data'!B:B,Totalll!E:E)</f>
        <v>0</v>
      </c>
      <c r="Z342" s="2">
        <f>IFERROR(Y342/SUBTOTAL(4,Table1[PAR])*Z$4,0)</f>
        <v>0</v>
      </c>
      <c r="AA342" s="6">
        <f>IFERROR(SUMIFS('Data PKİD'!L:L,'Data PKİD'!B:B,Totalll!E:E)/Table1[[#This Row],[Portfolio]],0)</f>
        <v>0</v>
      </c>
      <c r="AB342" s="2">
        <f>IFERROR(AA342/SUBTOTAL(4,Table1[PKID])*AB$4,0)</f>
        <v>0</v>
      </c>
      <c r="AC342" s="25">
        <f t="shared" si="23"/>
        <v>0.96161656917197691</v>
      </c>
    </row>
    <row r="343" spans="4:29" x14ac:dyDescent="0.25">
      <c r="D343" s="12" t="s">
        <v>506</v>
      </c>
      <c r="E343" s="12">
        <v>1597461</v>
      </c>
      <c r="F343" s="12" t="s">
        <v>433</v>
      </c>
      <c r="G343" s="12" t="s">
        <v>361</v>
      </c>
      <c r="H343" s="12" t="s">
        <v>45</v>
      </c>
      <c r="I343" s="1">
        <f>SUMIFS('Total data'!D:D,'Total data'!B:B,Totalll!E:E)</f>
        <v>24</v>
      </c>
      <c r="J343" s="2">
        <f>I343/SUBTOTAL(4,Table1[Number of loans])*J$4</f>
        <v>0</v>
      </c>
      <c r="K343" s="5">
        <f>SUMIFS('Total data'!E:E,'Total data'!B:B,Totalll!E:E)</f>
        <v>146200</v>
      </c>
      <c r="L343" s="2">
        <f>K343/SUBTOTAL(4,Table1[Amount of loans])*L$4</f>
        <v>0</v>
      </c>
      <c r="M343" s="3">
        <f t="shared" si="20"/>
        <v>2</v>
      </c>
      <c r="N343" s="2">
        <f>M343/SUBTOTAL(4,Table1[Av. Number])*N$4</f>
        <v>0.13407821229050279</v>
      </c>
      <c r="O343" s="4">
        <f t="shared" si="21"/>
        <v>12183.333333333334</v>
      </c>
      <c r="P343" s="2">
        <f>O343/SUBTOTAL(4,Table1[Av. Amount])*P$4</f>
        <v>0.13477552776326707</v>
      </c>
      <c r="Q343" s="5">
        <f>SUMIFS('Total data'!F:F,'Total data'!B:B,Totalll!E:E,'Total data'!A:A,"Dekabr")</f>
        <v>129102.13</v>
      </c>
      <c r="R343" s="2">
        <f>Q343/SUBTOTAL(4,Table1[Portfolio])*R$4</f>
        <v>6.3312588877278822E-2</v>
      </c>
      <c r="S343" s="9">
        <f>SUMIFS('Total data'!G:G,'Total data'!A:A,"Dekabr",'Total data'!B:B,Totalll!E:E)-SUMIFS('Total data'!G:G,'Total data'!A:A,"Sabit",'Total data'!B:B,Totalll!E:E)</f>
        <v>21</v>
      </c>
      <c r="T343" s="2">
        <f>(S343-SUBTOTAL(5,Table1[Customer increase]))/(SUBTOTAL(4,Table1[Customer increase])-SUBTOTAL(5,Table1[Customer increase]))*T$4</f>
        <v>0.25</v>
      </c>
      <c r="U343" s="4">
        <f>Table1[[#This Row],[Portfolio]]-SUMIFS('Total data'!H:H,'Total data'!A:A,"Sabit",'Total data'!B:B,Totalll!E:E)</f>
        <v>129102.13</v>
      </c>
      <c r="V343" s="2">
        <f>(U343-SUBTOTAL(4,Table1[Portfel increase]))/(SUBTOTAL(4,Table1[Portfel increase])-SUBTOTAL(5,Table1[Portfel increase]))*V$4</f>
        <v>0</v>
      </c>
      <c r="W343" s="4">
        <f t="shared" si="22"/>
        <v>10758.510833333334</v>
      </c>
      <c r="X343" s="2">
        <f>(W343-SUBTOTAL(5,Table1[Av. Portfolio increase]))/(SUBTOTAL(4,Table1[Av. Portfolio increase])-SUBTOTAL(5,Table1[Av. Portfolio increase]))*X$4</f>
        <v>0.3732576920494225</v>
      </c>
      <c r="Y343" s="6">
        <f>SUMIFS('Total data'!I:I,'Total data'!B:B,Totalll!E:E)/SUMIFS('Total data'!F:F,'Total data'!B:B,Totalll!E:E)</f>
        <v>0</v>
      </c>
      <c r="Z343" s="2">
        <f>IFERROR(Y343/SUBTOTAL(4,Table1[PAR])*Z$4,0)</f>
        <v>0</v>
      </c>
      <c r="AA343" s="6">
        <f>IFERROR(SUMIFS('Data PKİD'!L:L,'Data PKİD'!B:B,Totalll!E:E)/Table1[[#This Row],[Portfolio]],0)</f>
        <v>0</v>
      </c>
      <c r="AB343" s="2">
        <f>IFERROR(AA343/SUBTOTAL(4,Table1[PKID])*AB$4,0)</f>
        <v>0</v>
      </c>
      <c r="AC343" s="25">
        <f t="shared" si="23"/>
        <v>0.95542402098047119</v>
      </c>
    </row>
    <row r="344" spans="4:29" x14ac:dyDescent="0.25">
      <c r="D344" s="12" t="s">
        <v>236</v>
      </c>
      <c r="E344" s="12">
        <v>1429977</v>
      </c>
      <c r="F344" s="12" t="s">
        <v>463</v>
      </c>
      <c r="G344" s="12" t="s">
        <v>14</v>
      </c>
      <c r="H344" s="12" t="s">
        <v>45</v>
      </c>
      <c r="I344" s="1">
        <f>SUMIFS('Total data'!D:D,'Total data'!B:B,Totalll!E:E)</f>
        <v>32</v>
      </c>
      <c r="J344" s="2">
        <f>I344/SUBTOTAL(4,Table1[Number of loans])*J$4</f>
        <v>0</v>
      </c>
      <c r="K344" s="5">
        <f>SUMIFS('Total data'!E:E,'Total data'!B:B,Totalll!E:E)</f>
        <v>110300</v>
      </c>
      <c r="L344" s="2">
        <f>K344/SUBTOTAL(4,Table1[Amount of loans])*L$4</f>
        <v>0</v>
      </c>
      <c r="M344" s="3">
        <f t="shared" si="20"/>
        <v>2.6666666666666665</v>
      </c>
      <c r="N344" s="2">
        <f>M344/SUBTOTAL(4,Table1[Av. Number])*N$4</f>
        <v>0.1787709497206704</v>
      </c>
      <c r="O344" s="4">
        <f t="shared" si="21"/>
        <v>9191.6666666666661</v>
      </c>
      <c r="P344" s="2">
        <f>O344/SUBTOTAL(4,Table1[Av. Amount])*P$4</f>
        <v>0.10168085302522815</v>
      </c>
      <c r="Q344" s="5">
        <f>SUMIFS('Total data'!F:F,'Total data'!B:B,Totalll!E:E,'Total data'!A:A,"Dekabr")</f>
        <v>96719.64</v>
      </c>
      <c r="R344" s="2">
        <f>Q344/SUBTOTAL(4,Table1[Portfolio])*R$4</f>
        <v>4.7431988950750931E-2</v>
      </c>
      <c r="S344" s="9">
        <f>SUMIFS('Total data'!G:G,'Total data'!A:A,"Dekabr",'Total data'!B:B,Totalll!E:E)-SUMIFS('Total data'!G:G,'Total data'!A:A,"Sabit",'Total data'!B:B,Totalll!E:E)</f>
        <v>31</v>
      </c>
      <c r="T344" s="2">
        <f>(S344-SUBTOTAL(5,Table1[Customer increase]))/(SUBTOTAL(4,Table1[Customer increase])-SUBTOTAL(5,Table1[Customer increase]))*T$4</f>
        <v>0.30319148936170215</v>
      </c>
      <c r="U344" s="4">
        <f>Table1[[#This Row],[Portfolio]]-SUMIFS('Total data'!H:H,'Total data'!A:A,"Sabit",'Total data'!B:B,Totalll!E:E)</f>
        <v>96719.64</v>
      </c>
      <c r="V344" s="2">
        <f>(U344-SUBTOTAL(4,Table1[Portfel increase]))/(SUBTOTAL(4,Table1[Portfel increase])-SUBTOTAL(5,Table1[Portfel increase]))*V$4</f>
        <v>0</v>
      </c>
      <c r="W344" s="4">
        <f t="shared" si="22"/>
        <v>8059.97</v>
      </c>
      <c r="X344" s="2">
        <f>(W344-SUBTOTAL(5,Table1[Av. Portfolio increase]))/(SUBTOTAL(4,Table1[Av. Portfolio increase])-SUBTOTAL(5,Table1[Av. Portfolio increase]))*X$4</f>
        <v>0.31940704071783999</v>
      </c>
      <c r="Y344" s="6">
        <f>SUMIFS('Total data'!I:I,'Total data'!B:B,Totalll!E:E)/SUMIFS('Total data'!F:F,'Total data'!B:B,Totalll!E:E)</f>
        <v>0</v>
      </c>
      <c r="Z344" s="2">
        <f>IFERROR(Y344/SUBTOTAL(4,Table1[PAR])*Z$4,0)</f>
        <v>0</v>
      </c>
      <c r="AA344" s="6">
        <f>IFERROR(SUMIFS('Data PKİD'!L:L,'Data PKİD'!B:B,Totalll!E:E)/Table1[[#This Row],[Portfolio]],0)</f>
        <v>0</v>
      </c>
      <c r="AB344" s="2">
        <f>IFERROR(AA344/SUBTOTAL(4,Table1[PKID])*AB$4,0)</f>
        <v>0</v>
      </c>
      <c r="AC344" s="25">
        <f t="shared" si="23"/>
        <v>0.95048232177619163</v>
      </c>
    </row>
    <row r="345" spans="4:29" x14ac:dyDescent="0.25">
      <c r="D345" s="12" t="s">
        <v>236</v>
      </c>
      <c r="E345" s="12">
        <v>1714963</v>
      </c>
      <c r="F345" s="12" t="s">
        <v>467</v>
      </c>
      <c r="G345" s="12" t="s">
        <v>15</v>
      </c>
      <c r="H345" s="12" t="s">
        <v>45</v>
      </c>
      <c r="I345" s="1">
        <f>SUMIFS('Total data'!D:D,'Total data'!B:B,Totalll!E:E)</f>
        <v>17</v>
      </c>
      <c r="J345" s="2">
        <f>I345/SUBTOTAL(4,Table1[Number of loans])*J$4</f>
        <v>0</v>
      </c>
      <c r="K345" s="5">
        <f>SUMIFS('Total data'!E:E,'Total data'!B:B,Totalll!E:E)</f>
        <v>127000</v>
      </c>
      <c r="L345" s="2">
        <f>K345/SUBTOTAL(4,Table1[Amount of loans])*L$4</f>
        <v>0</v>
      </c>
      <c r="M345" s="3">
        <f t="shared" si="20"/>
        <v>1.4166666666666667</v>
      </c>
      <c r="N345" s="2">
        <f>M345/SUBTOTAL(4,Table1[Av. Number])*N$4</f>
        <v>9.4972067039106156E-2</v>
      </c>
      <c r="O345" s="4">
        <f t="shared" si="21"/>
        <v>10583.333333333334</v>
      </c>
      <c r="P345" s="2">
        <f>O345/SUBTOTAL(4,Table1[Av. Amount])*P$4</f>
        <v>0.11707586885044402</v>
      </c>
      <c r="Q345" s="5">
        <f>SUMIFS('Total data'!F:F,'Total data'!B:B,Totalll!E:E,'Total data'!A:A,"Dekabr")</f>
        <v>124120.59</v>
      </c>
      <c r="R345" s="2">
        <f>Q345/SUBTOTAL(4,Table1[Portfolio])*R$4</f>
        <v>6.0869606766947096E-2</v>
      </c>
      <c r="S345" s="9">
        <f>SUMIFS('Total data'!G:G,'Total data'!A:A,"Dekabr",'Total data'!B:B,Totalll!E:E)-SUMIFS('Total data'!G:G,'Total data'!A:A,"Sabit",'Total data'!B:B,Totalll!E:E)</f>
        <v>17</v>
      </c>
      <c r="T345" s="2">
        <f>(S345-SUBTOTAL(5,Table1[Customer increase]))/(SUBTOTAL(4,Table1[Customer increase])-SUBTOTAL(5,Table1[Customer increase]))*T$4</f>
        <v>0.22872340425531915</v>
      </c>
      <c r="U345" s="4">
        <f>Table1[[#This Row],[Portfolio]]-SUMIFS('Total data'!H:H,'Total data'!A:A,"Sabit",'Total data'!B:B,Totalll!E:E)</f>
        <v>124120.59</v>
      </c>
      <c r="V345" s="2">
        <f>(U345-SUBTOTAL(4,Table1[Portfel increase]))/(SUBTOTAL(4,Table1[Portfel increase])-SUBTOTAL(5,Table1[Portfel increase]))*V$4</f>
        <v>0</v>
      </c>
      <c r="W345" s="4">
        <f t="shared" si="22"/>
        <v>10343.3825</v>
      </c>
      <c r="X345" s="2">
        <f>(W345-SUBTOTAL(5,Table1[Av. Portfolio increase]))/(SUBTOTAL(4,Table1[Av. Portfolio increase])-SUBTOTAL(5,Table1[Av. Portfolio increase]))*X$4</f>
        <v>0.36497361094156655</v>
      </c>
      <c r="Y345" s="6">
        <f>SUMIFS('Total data'!I:I,'Total data'!B:B,Totalll!E:E)/SUMIFS('Total data'!F:F,'Total data'!B:B,Totalll!E:E)</f>
        <v>0</v>
      </c>
      <c r="Z345" s="2">
        <f>IFERROR(Y345/SUBTOTAL(4,Table1[PAR])*Z$4,0)</f>
        <v>0</v>
      </c>
      <c r="AA345" s="6">
        <f>IFERROR(SUMIFS('Data PKİD'!L:L,'Data PKİD'!B:B,Totalll!E:E)/Table1[[#This Row],[Portfolio]],0)</f>
        <v>0</v>
      </c>
      <c r="AB345" s="2">
        <f>IFERROR(AA345/SUBTOTAL(4,Table1[PKID])*AB$4,0)</f>
        <v>0</v>
      </c>
      <c r="AC345" s="25">
        <f t="shared" si="23"/>
        <v>0.86661455785338293</v>
      </c>
    </row>
    <row r="346" spans="4:29" x14ac:dyDescent="0.25">
      <c r="D346" s="12" t="s">
        <v>506</v>
      </c>
      <c r="E346" s="12">
        <v>1558648</v>
      </c>
      <c r="F346" s="12" t="s">
        <v>427</v>
      </c>
      <c r="G346" s="12" t="s">
        <v>356</v>
      </c>
      <c r="H346" s="12" t="s">
        <v>44</v>
      </c>
      <c r="I346" s="1">
        <f>SUMIFS('Total data'!D:D,'Total data'!B:B,Totalll!E:E)</f>
        <v>13</v>
      </c>
      <c r="J346" s="2">
        <f>I346/SUBTOTAL(4,Table1[Number of loans])*J$4</f>
        <v>0</v>
      </c>
      <c r="K346" s="5">
        <f>SUMIFS('Total data'!E:E,'Total data'!B:B,Totalll!E:E)</f>
        <v>148800</v>
      </c>
      <c r="L346" s="2">
        <f>K346/SUBTOTAL(4,Table1[Amount of loans])*L$4</f>
        <v>0</v>
      </c>
      <c r="M346" s="3">
        <f t="shared" si="20"/>
        <v>1.0833333333333333</v>
      </c>
      <c r="N346" s="2">
        <f>M346/SUBTOTAL(4,Table1[Av. Number])*N$4</f>
        <v>7.2625698324022339E-2</v>
      </c>
      <c r="O346" s="4">
        <f t="shared" si="21"/>
        <v>12400</v>
      </c>
      <c r="P346" s="2">
        <f>O346/SUBTOTAL(4,Table1[Av. Amount])*P$4</f>
        <v>0.13717235657437851</v>
      </c>
      <c r="Q346" s="5">
        <f>SUMIFS('Total data'!F:F,'Total data'!B:B,Totalll!E:E,'Total data'!A:A,"Dekabr")</f>
        <v>126635.41</v>
      </c>
      <c r="R346" s="2">
        <f>Q346/SUBTOTAL(4,Table1[Portfolio])*R$4</f>
        <v>6.2102892110576659E-2</v>
      </c>
      <c r="S346" s="9">
        <f>SUMIFS('Total data'!G:G,'Total data'!A:A,"Dekabr",'Total data'!B:B,Totalll!E:E)-SUMIFS('Total data'!G:G,'Total data'!A:A,"Sabit",'Total data'!B:B,Totalll!E:E)</f>
        <v>12</v>
      </c>
      <c r="T346" s="2">
        <f>(S346-SUBTOTAL(5,Table1[Customer increase]))/(SUBTOTAL(4,Table1[Customer increase])-SUBTOTAL(5,Table1[Customer increase]))*T$4</f>
        <v>0.20212765957446807</v>
      </c>
      <c r="U346" s="4">
        <f>Table1[[#This Row],[Portfolio]]-SUMIFS('Total data'!H:H,'Total data'!A:A,"Sabit",'Total data'!B:B,Totalll!E:E)</f>
        <v>126635.41</v>
      </c>
      <c r="V346" s="2">
        <f>(U346-SUBTOTAL(4,Table1[Portfel increase]))/(SUBTOTAL(4,Table1[Portfel increase])-SUBTOTAL(5,Table1[Portfel increase]))*V$4</f>
        <v>0</v>
      </c>
      <c r="W346" s="4">
        <f t="shared" si="22"/>
        <v>10552.950833333334</v>
      </c>
      <c r="X346" s="2">
        <f>(W346-SUBTOTAL(5,Table1[Av. Portfolio increase]))/(SUBTOTAL(4,Table1[Av. Portfolio increase])-SUBTOTAL(5,Table1[Av. Portfolio increase]))*X$4</f>
        <v>0.36915564558379738</v>
      </c>
      <c r="Y346" s="6">
        <f>SUMIFS('Total data'!I:I,'Total data'!B:B,Totalll!E:E)/SUMIFS('Total data'!F:F,'Total data'!B:B,Totalll!E:E)</f>
        <v>0</v>
      </c>
      <c r="Z346" s="2">
        <f>IFERROR(Y346/SUBTOTAL(4,Table1[PAR])*Z$4,0)</f>
        <v>0</v>
      </c>
      <c r="AA346" s="6">
        <f>IFERROR(SUMIFS('Data PKİD'!L:L,'Data PKİD'!B:B,Totalll!E:E)/Table1[[#This Row],[Portfolio]],0)</f>
        <v>0</v>
      </c>
      <c r="AB346" s="2">
        <f>IFERROR(AA346/SUBTOTAL(4,Table1[PKID])*AB$4,0)</f>
        <v>0</v>
      </c>
      <c r="AC346" s="25">
        <f t="shared" si="23"/>
        <v>0.84318425216724302</v>
      </c>
    </row>
    <row r="347" spans="4:29" x14ac:dyDescent="0.25">
      <c r="D347" s="12" t="s">
        <v>236</v>
      </c>
      <c r="E347" s="12">
        <v>1537631</v>
      </c>
      <c r="F347" s="12" t="s">
        <v>406</v>
      </c>
      <c r="G347" s="12" t="s">
        <v>351</v>
      </c>
      <c r="H347" s="12" t="s">
        <v>45</v>
      </c>
      <c r="I347" s="1">
        <f>SUMIFS('Total data'!D:D,'Total data'!B:B,Totalll!E:E)</f>
        <v>17</v>
      </c>
      <c r="J347" s="2">
        <f>I347/SUBTOTAL(4,Table1[Number of loans])*J$4</f>
        <v>0</v>
      </c>
      <c r="K347" s="5">
        <f>SUMIFS('Total data'!E:E,'Total data'!B:B,Totalll!E:E)</f>
        <v>85000</v>
      </c>
      <c r="L347" s="2">
        <f>K347/SUBTOTAL(4,Table1[Amount of loans])*L$4</f>
        <v>0</v>
      </c>
      <c r="M347" s="3">
        <f t="shared" si="20"/>
        <v>1.4166666666666667</v>
      </c>
      <c r="N347" s="2">
        <f>M347/SUBTOTAL(4,Table1[Av. Number])*N$4</f>
        <v>9.4972067039106156E-2</v>
      </c>
      <c r="O347" s="4">
        <f t="shared" si="21"/>
        <v>7083.333333333333</v>
      </c>
      <c r="P347" s="2">
        <f>O347/SUBTOTAL(4,Table1[Av. Amount])*P$4</f>
        <v>7.8357864978643624E-2</v>
      </c>
      <c r="Q347" s="5">
        <f>SUMIFS('Total data'!F:F,'Total data'!B:B,Totalll!E:E,'Total data'!A:A,"Dekabr")</f>
        <v>81953.210000000006</v>
      </c>
      <c r="R347" s="2">
        <f>Q347/SUBTOTAL(4,Table1[Portfolio])*R$4</f>
        <v>4.0190428243928239E-2</v>
      </c>
      <c r="S347" s="9">
        <f>SUMIFS('Total data'!G:G,'Total data'!A:A,"Dekabr",'Total data'!B:B,Totalll!E:E)-SUMIFS('Total data'!G:G,'Total data'!A:A,"Sabit",'Total data'!B:B,Totalll!E:E)</f>
        <v>16</v>
      </c>
      <c r="T347" s="2">
        <f>(S347-SUBTOTAL(5,Table1[Customer increase]))/(SUBTOTAL(4,Table1[Customer increase])-SUBTOTAL(5,Table1[Customer increase]))*T$4</f>
        <v>0.22340425531914893</v>
      </c>
      <c r="U347" s="4">
        <f>Table1[[#This Row],[Portfolio]]-SUMIFS('Total data'!H:H,'Total data'!A:A,"Sabit",'Total data'!B:B,Totalll!E:E)</f>
        <v>81953.210000000006</v>
      </c>
      <c r="V347" s="2">
        <f>(U347-SUBTOTAL(4,Table1[Portfel increase]))/(SUBTOTAL(4,Table1[Portfel increase])-SUBTOTAL(5,Table1[Portfel increase]))*V$4</f>
        <v>0</v>
      </c>
      <c r="W347" s="4">
        <f t="shared" si="22"/>
        <v>6829.4341666666669</v>
      </c>
      <c r="X347" s="2">
        <f>(W347-SUBTOTAL(5,Table1[Av. Portfolio increase]))/(SUBTOTAL(4,Table1[Av. Portfolio increase])-SUBTOTAL(5,Table1[Av. Portfolio increase]))*X$4</f>
        <v>0.29485111949800102</v>
      </c>
      <c r="Y347" s="6">
        <f>SUMIFS('Total data'!I:I,'Total data'!B:B,Totalll!E:E)/SUMIFS('Total data'!F:F,'Total data'!B:B,Totalll!E:E)</f>
        <v>0</v>
      </c>
      <c r="Z347" s="2">
        <f>IFERROR(Y347/SUBTOTAL(4,Table1[PAR])*Z$4,0)</f>
        <v>0</v>
      </c>
      <c r="AA347" s="6">
        <f>IFERROR(SUMIFS('Data PKİD'!L:L,'Data PKİD'!B:B,Totalll!E:E)/Table1[[#This Row],[Portfolio]],0)</f>
        <v>0</v>
      </c>
      <c r="AB347" s="2">
        <f>IFERROR(AA347/SUBTOTAL(4,Table1[PKID])*AB$4,0)</f>
        <v>0</v>
      </c>
      <c r="AC347" s="25">
        <f t="shared" si="23"/>
        <v>0.73177573507882787</v>
      </c>
    </row>
    <row r="348" spans="4:29" x14ac:dyDescent="0.25">
      <c r="D348" s="12" t="s">
        <v>252</v>
      </c>
      <c r="E348" s="12">
        <v>1374998</v>
      </c>
      <c r="F348" s="12" t="s">
        <v>288</v>
      </c>
      <c r="G348" s="12" t="s">
        <v>11</v>
      </c>
      <c r="H348" s="12" t="s">
        <v>45</v>
      </c>
      <c r="I348" s="1">
        <f>SUMIFS('Total data'!D:D,'Total data'!B:B,Totalll!E:E)</f>
        <v>47</v>
      </c>
      <c r="J348" s="2">
        <f>I348/SUBTOTAL(4,Table1[Number of loans])*J$4</f>
        <v>0</v>
      </c>
      <c r="K348" s="5">
        <f>SUMIFS('Total data'!E:E,'Total data'!B:B,Totalll!E:E)</f>
        <v>522700</v>
      </c>
      <c r="L348" s="2">
        <f>K348/SUBTOTAL(4,Table1[Amount of loans])*L$4</f>
        <v>0</v>
      </c>
      <c r="M348" s="3">
        <f t="shared" si="20"/>
        <v>3.9166666666666665</v>
      </c>
      <c r="N348" s="2">
        <f>M348/SUBTOTAL(4,Table1[Av. Number])*N$4</f>
        <v>0.26256983240223464</v>
      </c>
      <c r="O348" s="4">
        <f t="shared" si="21"/>
        <v>43558.333333333336</v>
      </c>
      <c r="P348" s="2">
        <f>O348/SUBTOTAL(4,Table1[Av. Amount])*P$4</f>
        <v>0.48185477675690624</v>
      </c>
      <c r="Q348" s="5">
        <f>SUMIFS('Total data'!F:F,'Total data'!B:B,Totalll!E:E,'Total data'!A:A,"Dekabr")</f>
        <v>454112.13</v>
      </c>
      <c r="R348" s="2">
        <f>Q348/SUBTOTAL(4,Table1[Portfolio])*R$4</f>
        <v>0.2226997694838605</v>
      </c>
      <c r="S348" s="9">
        <f>SUMIFS('Total data'!G:G,'Total data'!A:A,"Dekabr",'Total data'!B:B,Totalll!E:E)-SUMIFS('Total data'!G:G,'Total data'!A:A,"Sabit",'Total data'!B:B,Totalll!E:E)</f>
        <v>24</v>
      </c>
      <c r="T348" s="2">
        <f>(S348-SUBTOTAL(5,Table1[Customer increase]))/(SUBTOTAL(4,Table1[Customer increase])-SUBTOTAL(5,Table1[Customer increase]))*T$4</f>
        <v>0.26595744680851063</v>
      </c>
      <c r="U348" s="4">
        <f>Table1[[#This Row],[Portfolio]]-SUMIFS('Total data'!H:H,'Total data'!A:A,"Sabit",'Total data'!B:B,Totalll!E:E)</f>
        <v>188269.46000000002</v>
      </c>
      <c r="V348" s="2">
        <f>(U348-SUBTOTAL(4,Table1[Portfel increase]))/(SUBTOTAL(4,Table1[Portfel increase])-SUBTOTAL(5,Table1[Portfel increase]))*V$4</f>
        <v>0</v>
      </c>
      <c r="W348" s="4">
        <f t="shared" si="22"/>
        <v>15689.121666666668</v>
      </c>
      <c r="X348" s="2">
        <f>(W348-SUBTOTAL(5,Table1[Av. Portfolio increase]))/(SUBTOTAL(4,Table1[Av. Portfolio increase])-SUBTOTAL(5,Table1[Av. Portfolio increase]))*X$4</f>
        <v>0.47165034987316246</v>
      </c>
      <c r="Y348" s="6">
        <f>SUMIFS('Total data'!I:I,'Total data'!B:B,Totalll!E:E)/SUMIFS('Total data'!F:F,'Total data'!B:B,Totalll!E:E)</f>
        <v>3.8623619180896969E-2</v>
      </c>
      <c r="Z348" s="2">
        <f>IFERROR(Y348/SUBTOTAL(4,Table1[PAR])*Z$4,0)</f>
        <v>-1</v>
      </c>
      <c r="AA348" s="6">
        <f>IFERROR(SUMIFS('Data PKİD'!L:L,'Data PKİD'!B:B,Totalll!E:E)/Table1[[#This Row],[Portfolio]],0)</f>
        <v>0</v>
      </c>
      <c r="AB348" s="2">
        <f>IFERROR(AA348/SUBTOTAL(4,Table1[PKID])*AB$4,0)</f>
        <v>0</v>
      </c>
      <c r="AC348" s="25">
        <f t="shared" si="23"/>
        <v>0.70473217532467447</v>
      </c>
    </row>
    <row r="349" spans="4:29" x14ac:dyDescent="0.25">
      <c r="D349" s="12" t="s">
        <v>252</v>
      </c>
      <c r="E349" s="12">
        <v>1722978</v>
      </c>
      <c r="F349" s="12" t="s">
        <v>488</v>
      </c>
      <c r="G349" s="12" t="s">
        <v>8</v>
      </c>
      <c r="H349" s="12" t="s">
        <v>45</v>
      </c>
      <c r="I349" s="1">
        <f>SUMIFS('Total data'!D:D,'Total data'!B:B,Totalll!E:E)</f>
        <v>13</v>
      </c>
      <c r="J349" s="2">
        <f>I349/SUBTOTAL(4,Table1[Number of loans])*J$4</f>
        <v>0</v>
      </c>
      <c r="K349" s="5">
        <f>SUMIFS('Total data'!E:E,'Total data'!B:B,Totalll!E:E)</f>
        <v>83500</v>
      </c>
      <c r="L349" s="2">
        <f>K349/SUBTOTAL(4,Table1[Amount of loans])*L$4</f>
        <v>0</v>
      </c>
      <c r="M349" s="3">
        <f t="shared" si="20"/>
        <v>1.0833333333333333</v>
      </c>
      <c r="N349" s="2">
        <f>M349/SUBTOTAL(4,Table1[Av. Number])*N$4</f>
        <v>7.2625698324022339E-2</v>
      </c>
      <c r="O349" s="4">
        <f t="shared" si="21"/>
        <v>6958.333333333333</v>
      </c>
      <c r="P349" s="2">
        <f>O349/SUBTOTAL(4,Table1[Av. Amount])*P$4</f>
        <v>7.6975079126079329E-2</v>
      </c>
      <c r="Q349" s="5">
        <f>SUMIFS('Total data'!F:F,'Total data'!B:B,Totalll!E:E,'Total data'!A:A,"Dekabr")</f>
        <v>81301.039999999994</v>
      </c>
      <c r="R349" s="2">
        <f>Q349/SUBTOTAL(4,Table1[Portfolio])*R$4</f>
        <v>3.9870599507654904E-2</v>
      </c>
      <c r="S349" s="9">
        <f>SUMIFS('Total data'!G:G,'Total data'!A:A,"Dekabr",'Total data'!B:B,Totalll!E:E)-SUMIFS('Total data'!G:G,'Total data'!A:A,"Sabit",'Total data'!B:B,Totalll!E:E)</f>
        <v>13</v>
      </c>
      <c r="T349" s="2">
        <f>(S349-SUBTOTAL(5,Table1[Customer increase]))/(SUBTOTAL(4,Table1[Customer increase])-SUBTOTAL(5,Table1[Customer increase]))*T$4</f>
        <v>0.20744680851063829</v>
      </c>
      <c r="U349" s="4">
        <f>Table1[[#This Row],[Portfolio]]-SUMIFS('Total data'!H:H,'Total data'!A:A,"Sabit",'Total data'!B:B,Totalll!E:E)</f>
        <v>81301.039999999994</v>
      </c>
      <c r="V349" s="2">
        <f>(U349-SUBTOTAL(4,Table1[Portfel increase]))/(SUBTOTAL(4,Table1[Portfel increase])-SUBTOTAL(5,Table1[Portfel increase]))*V$4</f>
        <v>0</v>
      </c>
      <c r="W349" s="4">
        <f t="shared" si="22"/>
        <v>6775.0866666666661</v>
      </c>
      <c r="X349" s="2">
        <f>(W349-SUBTOTAL(5,Table1[Av. Portfolio increase]))/(SUBTOTAL(4,Table1[Av. Portfolio increase])-SUBTOTAL(5,Table1[Av. Portfolio increase]))*X$4</f>
        <v>0.29376658957831547</v>
      </c>
      <c r="Y349" s="6">
        <f>SUMIFS('Total data'!I:I,'Total data'!B:B,Totalll!E:E)/SUMIFS('Total data'!F:F,'Total data'!B:B,Totalll!E:E)</f>
        <v>0</v>
      </c>
      <c r="Z349" s="2">
        <f>IFERROR(Y349/SUBTOTAL(4,Table1[PAR])*Z$4,0)</f>
        <v>0</v>
      </c>
      <c r="AA349" s="6">
        <f>IFERROR(SUMIFS('Data PKİD'!L:L,'Data PKİD'!B:B,Totalll!E:E)/Table1[[#This Row],[Portfolio]],0)</f>
        <v>0</v>
      </c>
      <c r="AB349" s="2">
        <f>IFERROR(AA349/SUBTOTAL(4,Table1[PKID])*AB$4,0)</f>
        <v>0</v>
      </c>
      <c r="AC349" s="25">
        <f t="shared" si="23"/>
        <v>0.69068477504671033</v>
      </c>
    </row>
    <row r="350" spans="4:29" x14ac:dyDescent="0.25">
      <c r="D350" s="12" t="s">
        <v>236</v>
      </c>
      <c r="E350" s="12">
        <v>1171057</v>
      </c>
      <c r="F350" s="12" t="s">
        <v>482</v>
      </c>
      <c r="G350" s="12" t="s">
        <v>25</v>
      </c>
      <c r="H350" s="12" t="s">
        <v>45</v>
      </c>
      <c r="I350" s="1">
        <f>SUMIFS('Total data'!D:D,'Total data'!B:B,Totalll!E:E)</f>
        <v>17</v>
      </c>
      <c r="J350" s="2">
        <f>I350/SUBTOTAL(4,Table1[Number of loans])*J$4</f>
        <v>0</v>
      </c>
      <c r="K350" s="5">
        <f>SUMIFS('Total data'!E:E,'Total data'!B:B,Totalll!E:E)</f>
        <v>62600</v>
      </c>
      <c r="L350" s="2">
        <f>K350/SUBTOTAL(4,Table1[Amount of loans])*L$4</f>
        <v>0</v>
      </c>
      <c r="M350" s="3">
        <f t="shared" si="20"/>
        <v>1.4166666666666667</v>
      </c>
      <c r="N350" s="2">
        <f>M350/SUBTOTAL(4,Table1[Av. Number])*N$4</f>
        <v>9.4972067039106156E-2</v>
      </c>
      <c r="O350" s="4">
        <f t="shared" si="21"/>
        <v>5216.666666666667</v>
      </c>
      <c r="P350" s="2">
        <f>O350/SUBTOTAL(4,Table1[Av. Amount])*P$4</f>
        <v>5.7708262913683438E-2</v>
      </c>
      <c r="Q350" s="5">
        <f>SUMIFS('Total data'!F:F,'Total data'!B:B,Totalll!E:E,'Total data'!A:A,"Dekabr")</f>
        <v>60550.66</v>
      </c>
      <c r="R350" s="2">
        <f>Q350/SUBTOTAL(4,Table1[Portfolio])*R$4</f>
        <v>2.9694467804891302E-2</v>
      </c>
      <c r="S350" s="9">
        <f>SUMIFS('Total data'!G:G,'Total data'!A:A,"Dekabr",'Total data'!B:B,Totalll!E:E)-SUMIFS('Total data'!G:G,'Total data'!A:A,"Sabit",'Total data'!B:B,Totalll!E:E)</f>
        <v>17</v>
      </c>
      <c r="T350" s="2">
        <f>(S350-SUBTOTAL(5,Table1[Customer increase]))/(SUBTOTAL(4,Table1[Customer increase])-SUBTOTAL(5,Table1[Customer increase]))*T$4</f>
        <v>0.22872340425531915</v>
      </c>
      <c r="U350" s="4">
        <f>Table1[[#This Row],[Portfolio]]-SUMIFS('Total data'!H:H,'Total data'!A:A,"Sabit",'Total data'!B:B,Totalll!E:E)</f>
        <v>60550.66</v>
      </c>
      <c r="V350" s="2">
        <f>(U350-SUBTOTAL(4,Table1[Portfel increase]))/(SUBTOTAL(4,Table1[Portfel increase])-SUBTOTAL(5,Table1[Portfel increase]))*V$4</f>
        <v>0</v>
      </c>
      <c r="W350" s="4">
        <f t="shared" si="22"/>
        <v>5045.8883333333333</v>
      </c>
      <c r="X350" s="2">
        <f>(W350-SUBTOTAL(5,Table1[Av. Portfolio increase]))/(SUBTOTAL(4,Table1[Av. Portfolio increase])-SUBTOTAL(5,Table1[Av. Portfolio increase]))*X$4</f>
        <v>0.25925962367242489</v>
      </c>
      <c r="Y350" s="6">
        <f>SUMIFS('Total data'!I:I,'Total data'!B:B,Totalll!E:E)/SUMIFS('Total data'!F:F,'Total data'!B:B,Totalll!E:E)</f>
        <v>0</v>
      </c>
      <c r="Z350" s="2">
        <f>IFERROR(Y350/SUBTOTAL(4,Table1[PAR])*Z$4,0)</f>
        <v>0</v>
      </c>
      <c r="AA350" s="6">
        <f>IFERROR(SUMIFS('Data PKİD'!L:L,'Data PKİD'!B:B,Totalll!E:E)/Table1[[#This Row],[Portfolio]],0)</f>
        <v>0</v>
      </c>
      <c r="AB350" s="2">
        <f>IFERROR(AA350/SUBTOTAL(4,Table1[PKID])*AB$4,0)</f>
        <v>0</v>
      </c>
      <c r="AC350" s="25">
        <f t="shared" si="23"/>
        <v>0.6703578256854249</v>
      </c>
    </row>
    <row r="351" spans="4:29" x14ac:dyDescent="0.25">
      <c r="D351" s="12" t="s">
        <v>506</v>
      </c>
      <c r="E351" s="12">
        <v>1163204</v>
      </c>
      <c r="F351" s="12" t="s">
        <v>428</v>
      </c>
      <c r="G351" s="12" t="s">
        <v>356</v>
      </c>
      <c r="H351" s="12" t="s">
        <v>45</v>
      </c>
      <c r="I351" s="1">
        <f>SUMIFS('Total data'!D:D,'Total data'!B:B,Totalll!E:E)</f>
        <v>35</v>
      </c>
      <c r="J351" s="2">
        <f>I351/SUBTOTAL(4,Table1[Number of loans])*J$4</f>
        <v>0</v>
      </c>
      <c r="K351" s="5">
        <f>SUMIFS('Total data'!E:E,'Total data'!B:B,Totalll!E:E)</f>
        <v>137950</v>
      </c>
      <c r="L351" s="2">
        <f>K351/SUBTOTAL(4,Table1[Amount of loans])*L$4</f>
        <v>0</v>
      </c>
      <c r="M351" s="3">
        <f t="shared" si="20"/>
        <v>2.9166666666666665</v>
      </c>
      <c r="N351" s="2">
        <f>M351/SUBTOTAL(4,Table1[Av. Number])*N$4</f>
        <v>0.19553072625698323</v>
      </c>
      <c r="O351" s="4">
        <f t="shared" si="21"/>
        <v>11495.833333333334</v>
      </c>
      <c r="P351" s="2">
        <f>O351/SUBTOTAL(4,Table1[Av. Amount])*P$4</f>
        <v>0.12717020557416342</v>
      </c>
      <c r="Q351" s="5">
        <f>SUMIFS('Total data'!F:F,'Total data'!B:B,Totalll!E:E,'Total data'!A:A,"Dekabr")</f>
        <v>105570.65</v>
      </c>
      <c r="R351" s="2">
        <f>Q351/SUBTOTAL(4,Table1[Portfolio])*R$4</f>
        <v>5.1772586253666722E-2</v>
      </c>
      <c r="S351" s="9">
        <f>SUMIFS('Total data'!G:G,'Total data'!A:A,"Dekabr",'Total data'!B:B,Totalll!E:E)-SUMIFS('Total data'!G:G,'Total data'!A:A,"Sabit",'Total data'!B:B,Totalll!E:E)</f>
        <v>30</v>
      </c>
      <c r="T351" s="2">
        <f>(S351-SUBTOTAL(5,Table1[Customer increase]))/(SUBTOTAL(4,Table1[Customer increase])-SUBTOTAL(5,Table1[Customer increase]))*T$4</f>
        <v>0.2978723404255319</v>
      </c>
      <c r="U351" s="4">
        <f>Table1[[#This Row],[Portfolio]]-SUMIFS('Total data'!H:H,'Total data'!A:A,"Sabit",'Total data'!B:B,Totalll!E:E)</f>
        <v>105570.65</v>
      </c>
      <c r="V351" s="2">
        <f>(U351-SUBTOTAL(4,Table1[Portfel increase]))/(SUBTOTAL(4,Table1[Portfel increase])-SUBTOTAL(5,Table1[Portfel increase]))*V$4</f>
        <v>0</v>
      </c>
      <c r="W351" s="4">
        <f t="shared" si="22"/>
        <v>8797.5541666666668</v>
      </c>
      <c r="X351" s="2">
        <f>(W351-SUBTOTAL(5,Table1[Av. Portfolio increase]))/(SUBTOTAL(4,Table1[Av. Portfolio increase])-SUBTOTAL(5,Table1[Av. Portfolio increase]))*X$4</f>
        <v>0.33412587961634194</v>
      </c>
      <c r="Y351" s="6">
        <f>SUMIFS('Total data'!I:I,'Total data'!B:B,Totalll!E:E)/SUMIFS('Total data'!F:F,'Total data'!B:B,Totalll!E:E)</f>
        <v>1.5693566686981603E-2</v>
      </c>
      <c r="Z351" s="2">
        <f>IFERROR(Y351/SUBTOTAL(4,Table1[PAR])*Z$4,0)</f>
        <v>-0.40632045934068123</v>
      </c>
      <c r="AA351" s="6">
        <f>IFERROR(SUMIFS('Data PKİD'!L:L,'Data PKİD'!B:B,Totalll!E:E)/Table1[[#This Row],[Portfolio]],0)</f>
        <v>0</v>
      </c>
      <c r="AB351" s="2">
        <f>IFERROR(AA351/SUBTOTAL(4,Table1[PKID])*AB$4,0)</f>
        <v>0</v>
      </c>
      <c r="AC351" s="25">
        <f t="shared" si="23"/>
        <v>0.60015127878600594</v>
      </c>
    </row>
    <row r="352" spans="4:29" x14ac:dyDescent="0.25">
      <c r="D352" s="12" t="s">
        <v>252</v>
      </c>
      <c r="E352" s="12">
        <v>1722976</v>
      </c>
      <c r="F352" s="12" t="s">
        <v>460</v>
      </c>
      <c r="G352" s="12" t="s">
        <v>16</v>
      </c>
      <c r="H352" s="12" t="s">
        <v>44</v>
      </c>
      <c r="I352" s="1">
        <f>SUMIFS('Total data'!D:D,'Total data'!B:B,Totalll!E:E)</f>
        <v>8</v>
      </c>
      <c r="J352" s="2">
        <f>I352/SUBTOTAL(4,Table1[Number of loans])*J$4</f>
        <v>0</v>
      </c>
      <c r="K352" s="5">
        <f>SUMIFS('Total data'!E:E,'Total data'!B:B,Totalll!E:E)</f>
        <v>73500</v>
      </c>
      <c r="L352" s="2">
        <f>K352/SUBTOTAL(4,Table1[Amount of loans])*L$4</f>
        <v>0</v>
      </c>
      <c r="M352" s="3">
        <f t="shared" si="20"/>
        <v>0.66666666666666663</v>
      </c>
      <c r="N352" s="2">
        <f>M352/SUBTOTAL(4,Table1[Av. Number])*N$4</f>
        <v>4.4692737430167599E-2</v>
      </c>
      <c r="O352" s="4">
        <f t="shared" si="21"/>
        <v>6125</v>
      </c>
      <c r="P352" s="2">
        <f>O352/SUBTOTAL(4,Table1[Av. Amount])*P$4</f>
        <v>6.7756506775650677E-2</v>
      </c>
      <c r="Q352" s="5">
        <f>SUMIFS('Total data'!F:F,'Total data'!B:B,Totalll!E:E,'Total data'!A:A,"Dekabr")</f>
        <v>67875.27</v>
      </c>
      <c r="R352" s="2">
        <f>Q352/SUBTOTAL(4,Table1[Portfolio])*R$4</f>
        <v>3.3286507855790577E-2</v>
      </c>
      <c r="S352" s="9">
        <f>SUMIFS('Total data'!G:G,'Total data'!A:A,"Dekabr",'Total data'!B:B,Totalll!E:E)-SUMIFS('Total data'!G:G,'Total data'!A:A,"Sabit",'Total data'!B:B,Totalll!E:E)</f>
        <v>8</v>
      </c>
      <c r="T352" s="2">
        <f>(S352-SUBTOTAL(5,Table1[Customer increase]))/(SUBTOTAL(4,Table1[Customer increase])-SUBTOTAL(5,Table1[Customer increase]))*T$4</f>
        <v>0.18085106382978725</v>
      </c>
      <c r="U352" s="4">
        <f>Table1[[#This Row],[Portfolio]]-SUMIFS('Total data'!H:H,'Total data'!A:A,"Sabit",'Total data'!B:B,Totalll!E:E)</f>
        <v>67875.27</v>
      </c>
      <c r="V352" s="2">
        <f>(U352-SUBTOTAL(4,Table1[Portfel increase]))/(SUBTOTAL(4,Table1[Portfel increase])-SUBTOTAL(5,Table1[Portfel increase]))*V$4</f>
        <v>0</v>
      </c>
      <c r="W352" s="4">
        <f t="shared" si="22"/>
        <v>5656.2725</v>
      </c>
      <c r="X352" s="2">
        <f>(W352-SUBTOTAL(5,Table1[Av. Portfolio increase]))/(SUBTOTAL(4,Table1[Av. Portfolio increase])-SUBTOTAL(5,Table1[Av. Portfolio increase]))*X$4</f>
        <v>0.27144012675448631</v>
      </c>
      <c r="Y352" s="6">
        <f>SUMIFS('Total data'!I:I,'Total data'!B:B,Totalll!E:E)/SUMIFS('Total data'!F:F,'Total data'!B:B,Totalll!E:E)</f>
        <v>0</v>
      </c>
      <c r="Z352" s="2">
        <f>IFERROR(Y352/SUBTOTAL(4,Table1[PAR])*Z$4,0)</f>
        <v>0</v>
      </c>
      <c r="AA352" s="6">
        <f>IFERROR(SUMIFS('Data PKİD'!L:L,'Data PKİD'!B:B,Totalll!E:E)/Table1[[#This Row],[Portfolio]],0)</f>
        <v>0</v>
      </c>
      <c r="AB352" s="2">
        <f>IFERROR(AA352/SUBTOTAL(4,Table1[PKID])*AB$4,0)</f>
        <v>0</v>
      </c>
      <c r="AC352" s="25">
        <f t="shared" si="23"/>
        <v>0.59802694264588241</v>
      </c>
    </row>
    <row r="353" spans="4:29" x14ac:dyDescent="0.25">
      <c r="D353" s="12" t="s">
        <v>252</v>
      </c>
      <c r="E353" s="12">
        <v>1431399</v>
      </c>
      <c r="F353" s="12" t="s">
        <v>484</v>
      </c>
      <c r="G353" s="12" t="s">
        <v>8</v>
      </c>
      <c r="H353" s="12" t="s">
        <v>45</v>
      </c>
      <c r="I353" s="1">
        <f>SUMIFS('Total data'!D:D,'Total data'!B:B,Totalll!E:E)</f>
        <v>6</v>
      </c>
      <c r="J353" s="2">
        <f>I353/SUBTOTAL(4,Table1[Number of loans])*J$4</f>
        <v>0</v>
      </c>
      <c r="K353" s="5">
        <f>SUMIFS('Total data'!E:E,'Total data'!B:B,Totalll!E:E)</f>
        <v>71000</v>
      </c>
      <c r="L353" s="2">
        <f>K353/SUBTOTAL(4,Table1[Amount of loans])*L$4</f>
        <v>0</v>
      </c>
      <c r="M353" s="3">
        <f t="shared" si="20"/>
        <v>0.5</v>
      </c>
      <c r="N353" s="2">
        <f>M353/SUBTOTAL(4,Table1[Av. Number])*N$4</f>
        <v>3.3519553072625698E-2</v>
      </c>
      <c r="O353" s="4">
        <f t="shared" si="21"/>
        <v>5916.666666666667</v>
      </c>
      <c r="P353" s="2">
        <f>O353/SUBTOTAL(4,Table1[Av. Amount])*P$4</f>
        <v>6.545186368804351E-2</v>
      </c>
      <c r="Q353" s="5">
        <f>SUMIFS('Total data'!F:F,'Total data'!B:B,Totalll!E:E,'Total data'!A:A,"Dekabr")</f>
        <v>67843.69</v>
      </c>
      <c r="R353" s="2">
        <f>Q353/SUBTOTAL(4,Table1[Portfolio])*R$4</f>
        <v>3.3271020802581278E-2</v>
      </c>
      <c r="S353" s="9">
        <f>SUMIFS('Total data'!G:G,'Total data'!A:A,"Dekabr",'Total data'!B:B,Totalll!E:E)-SUMIFS('Total data'!G:G,'Total data'!A:A,"Sabit",'Total data'!B:B,Totalll!E:E)</f>
        <v>6</v>
      </c>
      <c r="T353" s="2">
        <f>(S353-SUBTOTAL(5,Table1[Customer increase]))/(SUBTOTAL(4,Table1[Customer increase])-SUBTOTAL(5,Table1[Customer increase]))*T$4</f>
        <v>0.1702127659574468</v>
      </c>
      <c r="U353" s="4">
        <f>Table1[[#This Row],[Portfolio]]-SUMIFS('Total data'!H:H,'Total data'!A:A,"Sabit",'Total data'!B:B,Totalll!E:E)</f>
        <v>67843.69</v>
      </c>
      <c r="V353" s="2">
        <f>(U353-SUBTOTAL(4,Table1[Portfel increase]))/(SUBTOTAL(4,Table1[Portfel increase])-SUBTOTAL(5,Table1[Portfel increase]))*V$4</f>
        <v>0</v>
      </c>
      <c r="W353" s="4">
        <f t="shared" si="22"/>
        <v>5653.6408333333338</v>
      </c>
      <c r="X353" s="2">
        <f>(W353-SUBTOTAL(5,Table1[Av. Portfolio increase]))/(SUBTOTAL(4,Table1[Av. Portfolio increase])-SUBTOTAL(5,Table1[Av. Portfolio increase]))*X$4</f>
        <v>0.27138761060859851</v>
      </c>
      <c r="Y353" s="6">
        <f>SUMIFS('Total data'!I:I,'Total data'!B:B,Totalll!E:E)/SUMIFS('Total data'!F:F,'Total data'!B:B,Totalll!E:E)</f>
        <v>0</v>
      </c>
      <c r="Z353" s="2">
        <f>IFERROR(Y353/SUBTOTAL(4,Table1[PAR])*Z$4,0)</f>
        <v>0</v>
      </c>
      <c r="AA353" s="6">
        <f>IFERROR(SUMIFS('Data PKİD'!L:L,'Data PKİD'!B:B,Totalll!E:E)/Table1[[#This Row],[Portfolio]],0)</f>
        <v>0</v>
      </c>
      <c r="AB353" s="2">
        <f>IFERROR(AA353/SUBTOTAL(4,Table1[PKID])*AB$4,0)</f>
        <v>0</v>
      </c>
      <c r="AC353" s="25">
        <f t="shared" si="23"/>
        <v>0.57384281412929583</v>
      </c>
    </row>
    <row r="354" spans="4:29" x14ac:dyDescent="0.25">
      <c r="D354" s="12" t="s">
        <v>506</v>
      </c>
      <c r="E354" s="12">
        <v>1628017</v>
      </c>
      <c r="F354" s="12" t="s">
        <v>444</v>
      </c>
      <c r="G354" s="12" t="s">
        <v>440</v>
      </c>
      <c r="H354" s="12" t="s">
        <v>45</v>
      </c>
      <c r="I354" s="1">
        <f>SUMIFS('Total data'!D:D,'Total data'!B:B,Totalll!E:E)</f>
        <v>9</v>
      </c>
      <c r="J354" s="2">
        <f>I354/SUBTOTAL(4,Table1[Number of loans])*J$4</f>
        <v>0</v>
      </c>
      <c r="K354" s="5">
        <f>SUMIFS('Total data'!E:E,'Total data'!B:B,Totalll!E:E)</f>
        <v>55185</v>
      </c>
      <c r="L354" s="2">
        <f>K354/SUBTOTAL(4,Table1[Amount of loans])*L$4</f>
        <v>0</v>
      </c>
      <c r="M354" s="3">
        <f t="shared" si="20"/>
        <v>0.75</v>
      </c>
      <c r="N354" s="2">
        <f>M354/SUBTOTAL(4,Table1[Av. Number])*N$4</f>
        <v>5.027932960893855E-2</v>
      </c>
      <c r="O354" s="4">
        <f t="shared" si="21"/>
        <v>4598.75</v>
      </c>
      <c r="P354" s="2">
        <f>O354/SUBTOTAL(4,Table1[Av. Amount])*P$4</f>
        <v>5.0872691515840576E-2</v>
      </c>
      <c r="Q354" s="5">
        <f>SUMIFS('Total data'!F:F,'Total data'!B:B,Totalll!E:E,'Total data'!A:A,"Dekabr")</f>
        <v>53537.93</v>
      </c>
      <c r="R354" s="2">
        <f>Q354/SUBTOTAL(4,Table1[Portfolio])*R$4</f>
        <v>2.6255375890626528E-2</v>
      </c>
      <c r="S354" s="9">
        <f>SUMIFS('Total data'!G:G,'Total data'!A:A,"Dekabr",'Total data'!B:B,Totalll!E:E)-SUMIFS('Total data'!G:G,'Total data'!A:A,"Sabit",'Total data'!B:B,Totalll!E:E)</f>
        <v>9</v>
      </c>
      <c r="T354" s="2">
        <f>(S354-SUBTOTAL(5,Table1[Customer increase]))/(SUBTOTAL(4,Table1[Customer increase])-SUBTOTAL(5,Table1[Customer increase]))*T$4</f>
        <v>0.18617021276595744</v>
      </c>
      <c r="U354" s="4">
        <f>Table1[[#This Row],[Portfolio]]-SUMIFS('Total data'!H:H,'Total data'!A:A,"Sabit",'Total data'!B:B,Totalll!E:E)</f>
        <v>53537.93</v>
      </c>
      <c r="V354" s="2">
        <f>(U354-SUBTOTAL(4,Table1[Portfel increase]))/(SUBTOTAL(4,Table1[Portfel increase])-SUBTOTAL(5,Table1[Portfel increase]))*V$4</f>
        <v>0</v>
      </c>
      <c r="W354" s="4">
        <f t="shared" si="22"/>
        <v>4461.4941666666664</v>
      </c>
      <c r="X354" s="2">
        <f>(W354-SUBTOTAL(5,Table1[Av. Portfolio increase]))/(SUBTOTAL(4,Table1[Av. Portfolio increase])-SUBTOTAL(5,Table1[Av. Portfolio increase]))*X$4</f>
        <v>0.24759776326229191</v>
      </c>
      <c r="Y354" s="6">
        <f>SUMIFS('Total data'!I:I,'Total data'!B:B,Totalll!E:E)/SUMIFS('Total data'!F:F,'Total data'!B:B,Totalll!E:E)</f>
        <v>0</v>
      </c>
      <c r="Z354" s="2">
        <f>IFERROR(Y354/SUBTOTAL(4,Table1[PAR])*Z$4,0)</f>
        <v>0</v>
      </c>
      <c r="AA354" s="6">
        <f>IFERROR(SUMIFS('Data PKİD'!L:L,'Data PKİD'!B:B,Totalll!E:E)/Table1[[#This Row],[Portfolio]],0)</f>
        <v>0</v>
      </c>
      <c r="AB354" s="2">
        <f>IFERROR(AA354/SUBTOTAL(4,Table1[PKID])*AB$4,0)</f>
        <v>0</v>
      </c>
      <c r="AC354" s="25">
        <f t="shared" si="23"/>
        <v>0.56117537304365506</v>
      </c>
    </row>
    <row r="355" spans="4:29" x14ac:dyDescent="0.25">
      <c r="D355" s="12" t="s">
        <v>252</v>
      </c>
      <c r="E355" s="12">
        <v>1593520</v>
      </c>
      <c r="F355" s="12" t="s">
        <v>458</v>
      </c>
      <c r="G355" s="12" t="s">
        <v>16</v>
      </c>
      <c r="H355" s="12" t="s">
        <v>45</v>
      </c>
      <c r="I355" s="1">
        <f>SUMIFS('Total data'!D:D,'Total data'!B:B,Totalll!E:E)</f>
        <v>4</v>
      </c>
      <c r="J355" s="2">
        <f>I355/SUBTOTAL(4,Table1[Number of loans])*J$4</f>
        <v>0</v>
      </c>
      <c r="K355" s="5">
        <f>SUMIFS('Total data'!E:E,'Total data'!B:B,Totalll!E:E)</f>
        <v>60500</v>
      </c>
      <c r="L355" s="2">
        <f>K355/SUBTOTAL(4,Table1[Amount of loans])*L$4</f>
        <v>0</v>
      </c>
      <c r="M355" s="3">
        <f t="shared" si="20"/>
        <v>0.33333333333333331</v>
      </c>
      <c r="N355" s="2">
        <f>M355/SUBTOTAL(4,Table1[Av. Number])*N$4</f>
        <v>2.23463687150838E-2</v>
      </c>
      <c r="O355" s="4">
        <f t="shared" si="21"/>
        <v>5041.666666666667</v>
      </c>
      <c r="P355" s="2">
        <f>O355/SUBTOTAL(4,Table1[Av. Amount])*P$4</f>
        <v>5.5772362720093414E-2</v>
      </c>
      <c r="Q355" s="5">
        <f>SUMIFS('Total data'!F:F,'Total data'!B:B,Totalll!E:E,'Total data'!A:A,"Dekabr")</f>
        <v>55891.972000000002</v>
      </c>
      <c r="R355" s="2">
        <f>Q355/SUBTOTAL(4,Table1[Portfolio])*R$4</f>
        <v>2.7409814576849961E-2</v>
      </c>
      <c r="S355" s="9">
        <f>SUMIFS('Total data'!G:G,'Total data'!A:A,"Dekabr",'Total data'!B:B,Totalll!E:E)-SUMIFS('Total data'!G:G,'Total data'!A:A,"Sabit",'Total data'!B:B,Totalll!E:E)</f>
        <v>4</v>
      </c>
      <c r="T355" s="2">
        <f>(S355-SUBTOTAL(5,Table1[Customer increase]))/(SUBTOTAL(4,Table1[Customer increase])-SUBTOTAL(5,Table1[Customer increase]))*T$4</f>
        <v>0.15957446808510639</v>
      </c>
      <c r="U355" s="4">
        <f>Table1[[#This Row],[Portfolio]]-SUMIFS('Total data'!H:H,'Total data'!A:A,"Sabit",'Total data'!B:B,Totalll!E:E)</f>
        <v>55891.972000000002</v>
      </c>
      <c r="V355" s="2">
        <f>(U355-SUBTOTAL(4,Table1[Portfel increase]))/(SUBTOTAL(4,Table1[Portfel increase])-SUBTOTAL(5,Table1[Portfel increase]))*V$4</f>
        <v>0</v>
      </c>
      <c r="W355" s="4">
        <f t="shared" si="22"/>
        <v>4657.6643333333332</v>
      </c>
      <c r="X355" s="2">
        <f>(W355-SUBTOTAL(5,Table1[Av. Portfolio increase]))/(SUBTOTAL(4,Table1[Av. Portfolio increase])-SUBTOTAL(5,Table1[Av. Portfolio increase]))*X$4</f>
        <v>0.25151243118813393</v>
      </c>
      <c r="Y355" s="6">
        <f>SUMIFS('Total data'!I:I,'Total data'!B:B,Totalll!E:E)/SUMIFS('Total data'!F:F,'Total data'!B:B,Totalll!E:E)</f>
        <v>0</v>
      </c>
      <c r="Z355" s="2">
        <f>IFERROR(Y355/SUBTOTAL(4,Table1[PAR])*Z$4,0)</f>
        <v>0</v>
      </c>
      <c r="AA355" s="6">
        <f>IFERROR(SUMIFS('Data PKİD'!L:L,'Data PKİD'!B:B,Totalll!E:E)/Table1[[#This Row],[Portfolio]],0)</f>
        <v>0</v>
      </c>
      <c r="AB355" s="2">
        <f>IFERROR(AA355/SUBTOTAL(4,Table1[PKID])*AB$4,0)</f>
        <v>0</v>
      </c>
      <c r="AC355" s="25">
        <f t="shared" si="23"/>
        <v>0.51661544528526748</v>
      </c>
    </row>
    <row r="356" spans="4:29" x14ac:dyDescent="0.25">
      <c r="D356" s="12" t="s">
        <v>236</v>
      </c>
      <c r="E356" s="12">
        <v>1979105</v>
      </c>
      <c r="F356" s="12" t="s">
        <v>503</v>
      </c>
      <c r="G356" s="12" t="s">
        <v>368</v>
      </c>
      <c r="H356" s="12" t="s">
        <v>45</v>
      </c>
      <c r="I356" s="1">
        <f>SUMIFS('Total data'!D:D,'Total data'!B:B,Totalll!E:E)</f>
        <v>10</v>
      </c>
      <c r="J356" s="2">
        <f>I356/SUBTOTAL(4,Table1[Number of loans])*J$4</f>
        <v>0</v>
      </c>
      <c r="K356" s="5">
        <f>SUMIFS('Total data'!E:E,'Total data'!B:B,Totalll!E:E)</f>
        <v>32000</v>
      </c>
      <c r="L356" s="2">
        <f>K356/SUBTOTAL(4,Table1[Amount of loans])*L$4</f>
        <v>0</v>
      </c>
      <c r="M356" s="3">
        <f t="shared" si="20"/>
        <v>0.83333333333333337</v>
      </c>
      <c r="N356" s="2">
        <f>M356/SUBTOTAL(4,Table1[Av. Number])*N$4</f>
        <v>5.5865921787709501E-2</v>
      </c>
      <c r="O356" s="4">
        <f t="shared" si="21"/>
        <v>2666.6666666666665</v>
      </c>
      <c r="P356" s="2">
        <f>O356/SUBTOTAL(4,Table1[Av. Amount])*P$4</f>
        <v>2.9499431521371716E-2</v>
      </c>
      <c r="Q356" s="5">
        <f>SUMIFS('Total data'!F:F,'Total data'!B:B,Totalll!E:E,'Total data'!A:A,"Dekabr")</f>
        <v>31515.3</v>
      </c>
      <c r="R356" s="2">
        <f>Q356/SUBTOTAL(4,Table1[Portfolio])*R$4</f>
        <v>1.5455323876097975E-2</v>
      </c>
      <c r="S356" s="9">
        <f>SUMIFS('Total data'!G:G,'Total data'!A:A,"Dekabr",'Total data'!B:B,Totalll!E:E)-SUMIFS('Total data'!G:G,'Total data'!A:A,"Sabit",'Total data'!B:B,Totalll!E:E)</f>
        <v>10</v>
      </c>
      <c r="T356" s="2">
        <f>(S356-SUBTOTAL(5,Table1[Customer increase]))/(SUBTOTAL(4,Table1[Customer increase])-SUBTOTAL(5,Table1[Customer increase]))*T$4</f>
        <v>0.19148936170212766</v>
      </c>
      <c r="U356" s="4">
        <f>Table1[[#This Row],[Portfolio]]-SUMIFS('Total data'!H:H,'Total data'!A:A,"Sabit",'Total data'!B:B,Totalll!E:E)</f>
        <v>31515.3</v>
      </c>
      <c r="V356" s="2">
        <f>(U356-SUBTOTAL(4,Table1[Portfel increase]))/(SUBTOTAL(4,Table1[Portfel increase])-SUBTOTAL(5,Table1[Portfel increase]))*V$4</f>
        <v>0</v>
      </c>
      <c r="W356" s="4">
        <f t="shared" si="22"/>
        <v>2626.2750000000001</v>
      </c>
      <c r="X356" s="2">
        <f>(W356-SUBTOTAL(5,Table1[Av. Portfolio increase]))/(SUBTOTAL(4,Table1[Av. Portfolio increase])-SUBTOTAL(5,Table1[Av. Portfolio increase]))*X$4</f>
        <v>0.21097510177040385</v>
      </c>
      <c r="Y356" s="6">
        <f>SUMIFS('Total data'!I:I,'Total data'!B:B,Totalll!E:E)/SUMIFS('Total data'!F:F,'Total data'!B:B,Totalll!E:E)</f>
        <v>0</v>
      </c>
      <c r="Z356" s="2">
        <f>IFERROR(Y356/SUBTOTAL(4,Table1[PAR])*Z$4,0)</f>
        <v>0</v>
      </c>
      <c r="AA356" s="6">
        <f>IFERROR(SUMIFS('Data PKİD'!L:L,'Data PKİD'!B:B,Totalll!E:E)/Table1[[#This Row],[Portfolio]],0)</f>
        <v>0</v>
      </c>
      <c r="AB356" s="2">
        <f>IFERROR(AA356/SUBTOTAL(4,Table1[PKID])*AB$4,0)</f>
        <v>0</v>
      </c>
      <c r="AC356" s="25">
        <f t="shared" si="23"/>
        <v>0.50328514065771068</v>
      </c>
    </row>
    <row r="357" spans="4:29" x14ac:dyDescent="0.25">
      <c r="D357" s="12" t="s">
        <v>236</v>
      </c>
      <c r="E357" s="12">
        <v>1350626</v>
      </c>
      <c r="F357" s="12" t="s">
        <v>417</v>
      </c>
      <c r="G357" s="12" t="s">
        <v>352</v>
      </c>
      <c r="H357" s="12" t="s">
        <v>45</v>
      </c>
      <c r="I357" s="1">
        <f>SUMIFS('Total data'!D:D,'Total data'!B:B,Totalll!E:E)</f>
        <v>2</v>
      </c>
      <c r="J357" s="2">
        <f>I357/SUBTOTAL(4,Table1[Number of loans])*J$4</f>
        <v>0</v>
      </c>
      <c r="K357" s="5">
        <f>SUMIFS('Total data'!E:E,'Total data'!B:B,Totalll!E:E)</f>
        <v>6000</v>
      </c>
      <c r="L357" s="2">
        <f>K357/SUBTOTAL(4,Table1[Amount of loans])*L$4</f>
        <v>0</v>
      </c>
      <c r="M357" s="3">
        <f t="shared" si="20"/>
        <v>0.16666666666666666</v>
      </c>
      <c r="N357" s="2">
        <f>M357/SUBTOTAL(4,Table1[Av. Number])*N$4</f>
        <v>1.11731843575419E-2</v>
      </c>
      <c r="O357" s="4">
        <f t="shared" si="21"/>
        <v>500</v>
      </c>
      <c r="P357" s="2">
        <f>O357/SUBTOTAL(4,Table1[Av. Amount])*P$4</f>
        <v>5.5311434102571985E-3</v>
      </c>
      <c r="Q357" s="5">
        <f>SUMIFS('Total data'!F:F,'Total data'!B:B,Totalll!E:E,'Total data'!A:A,"Dekabr")</f>
        <v>6000</v>
      </c>
      <c r="R357" s="2">
        <f>Q357/SUBTOTAL(4,Table1[Portfolio])*R$4</f>
        <v>2.9424420283667889E-3</v>
      </c>
      <c r="S357" s="9">
        <f>SUMIFS('Total data'!G:G,'Total data'!A:A,"Dekabr",'Total data'!B:B,Totalll!E:E)-SUMIFS('Total data'!G:G,'Total data'!A:A,"Sabit",'Total data'!B:B,Totalll!E:E)</f>
        <v>2</v>
      </c>
      <c r="T357" s="2">
        <f>(S357-SUBTOTAL(5,Table1[Customer increase]))/(SUBTOTAL(4,Table1[Customer increase])-SUBTOTAL(5,Table1[Customer increase]))*T$4</f>
        <v>0.14893617021276595</v>
      </c>
      <c r="U357" s="4">
        <f>Table1[[#This Row],[Portfolio]]-SUMIFS('Total data'!H:H,'Total data'!A:A,"Sabit",'Total data'!B:B,Totalll!E:E)</f>
        <v>6000</v>
      </c>
      <c r="V357" s="2">
        <f>(U357-SUBTOTAL(4,Table1[Portfel increase]))/(SUBTOTAL(4,Table1[Portfel increase])-SUBTOTAL(5,Table1[Portfel increase]))*V$4</f>
        <v>0</v>
      </c>
      <c r="W357" s="4">
        <f t="shared" si="22"/>
        <v>500</v>
      </c>
      <c r="X357" s="2">
        <f>(W357-SUBTOTAL(5,Table1[Av. Portfolio increase]))/(SUBTOTAL(4,Table1[Av. Portfolio increase])-SUBTOTAL(5,Table1[Av. Portfolio increase]))*X$4</f>
        <v>0.16854428425387788</v>
      </c>
      <c r="Y357" s="6">
        <f>SUMIFS('Total data'!I:I,'Total data'!B:B,Totalll!E:E)/SUMIFS('Total data'!F:F,'Total data'!B:B,Totalll!E:E)</f>
        <v>0</v>
      </c>
      <c r="Z357" s="2">
        <f>IFERROR(Y357/SUBTOTAL(4,Table1[PAR])*Z$4,0)</f>
        <v>0</v>
      </c>
      <c r="AA357" s="6">
        <f>IFERROR(SUMIFS('Data PKİD'!L:L,'Data PKİD'!B:B,Totalll!E:E)/Table1[[#This Row],[Portfolio]],0)</f>
        <v>0</v>
      </c>
      <c r="AB357" s="2">
        <f>IFERROR(AA357/SUBTOTAL(4,Table1[PKID])*AB$4,0)</f>
        <v>0</v>
      </c>
      <c r="AC357" s="25">
        <f t="shared" si="23"/>
        <v>0.33712722426280972</v>
      </c>
    </row>
    <row r="358" spans="4:29" x14ac:dyDescent="0.25">
      <c r="D358" s="12" t="s">
        <v>252</v>
      </c>
      <c r="E358" s="12">
        <v>1992649</v>
      </c>
      <c r="F358" s="12" t="s">
        <v>453</v>
      </c>
      <c r="G358" s="12" t="s">
        <v>18</v>
      </c>
      <c r="H358" s="12" t="s">
        <v>45</v>
      </c>
      <c r="I358" s="1">
        <f>SUMIFS('Total data'!D:D,'Total data'!B:B,Totalll!E:E)</f>
        <v>2</v>
      </c>
      <c r="J358" s="2">
        <f>I358/SUBTOTAL(4,Table1[Number of loans])*J$4</f>
        <v>0</v>
      </c>
      <c r="K358" s="5">
        <f>SUMIFS('Total data'!E:E,'Total data'!B:B,Totalll!E:E)</f>
        <v>6000</v>
      </c>
      <c r="L358" s="2">
        <f>K358/SUBTOTAL(4,Table1[Amount of loans])*L$4</f>
        <v>0</v>
      </c>
      <c r="M358" s="3">
        <f t="shared" si="20"/>
        <v>0.16666666666666666</v>
      </c>
      <c r="N358" s="2">
        <f>M358/SUBTOTAL(4,Table1[Av. Number])*N$4</f>
        <v>1.11731843575419E-2</v>
      </c>
      <c r="O358" s="4">
        <f t="shared" si="21"/>
        <v>500</v>
      </c>
      <c r="P358" s="2">
        <f>O358/SUBTOTAL(4,Table1[Av. Amount])*P$4</f>
        <v>5.5311434102571985E-3</v>
      </c>
      <c r="Q358" s="5">
        <f>SUMIFS('Total data'!F:F,'Total data'!B:B,Totalll!E:E,'Total data'!A:A,"Dekabr")</f>
        <v>5689.47</v>
      </c>
      <c r="R358" s="2">
        <f>Q358/SUBTOTAL(4,Table1[Portfolio])*R$4</f>
        <v>2.790155941188666E-3</v>
      </c>
      <c r="S358" s="9">
        <f>SUMIFS('Total data'!G:G,'Total data'!A:A,"Dekabr",'Total data'!B:B,Totalll!E:E)-SUMIFS('Total data'!G:G,'Total data'!A:A,"Sabit",'Total data'!B:B,Totalll!E:E)</f>
        <v>2</v>
      </c>
      <c r="T358" s="2">
        <f>(S358-SUBTOTAL(5,Table1[Customer increase]))/(SUBTOTAL(4,Table1[Customer increase])-SUBTOTAL(5,Table1[Customer increase]))*T$4</f>
        <v>0.14893617021276595</v>
      </c>
      <c r="U358" s="4">
        <f>Table1[[#This Row],[Portfolio]]-SUMIFS('Total data'!H:H,'Total data'!A:A,"Sabit",'Total data'!B:B,Totalll!E:E)</f>
        <v>5689.47</v>
      </c>
      <c r="V358" s="2">
        <f>(U358-SUBTOTAL(4,Table1[Portfel increase]))/(SUBTOTAL(4,Table1[Portfel increase])-SUBTOTAL(5,Table1[Portfel increase]))*V$4</f>
        <v>0</v>
      </c>
      <c r="W358" s="4">
        <f t="shared" si="22"/>
        <v>474.1225</v>
      </c>
      <c r="X358" s="2">
        <f>(W358-SUBTOTAL(5,Table1[Av. Portfolio increase]))/(SUBTOTAL(4,Table1[Av. Portfolio increase])-SUBTOTAL(5,Table1[Av. Portfolio increase]))*X$4</f>
        <v>0.16802788657235318</v>
      </c>
      <c r="Y358" s="6">
        <f>SUMIFS('Total data'!I:I,'Total data'!B:B,Totalll!E:E)/SUMIFS('Total data'!F:F,'Total data'!B:B,Totalll!E:E)</f>
        <v>0</v>
      </c>
      <c r="Z358" s="2">
        <f>IFERROR(Y358/SUBTOTAL(4,Table1[PAR])*Z$4,0)</f>
        <v>0</v>
      </c>
      <c r="AA358" s="6">
        <f>IFERROR(SUMIFS('Data PKİD'!L:L,'Data PKİD'!B:B,Totalll!E:E)/Table1[[#This Row],[Portfolio]],0)</f>
        <v>0</v>
      </c>
      <c r="AB358" s="2">
        <f>IFERROR(AA358/SUBTOTAL(4,Table1[PKID])*AB$4,0)</f>
        <v>0</v>
      </c>
      <c r="AC358" s="25">
        <f t="shared" si="23"/>
        <v>0.33645854049410689</v>
      </c>
    </row>
    <row r="359" spans="4:29" x14ac:dyDescent="0.25">
      <c r="K359" s="11"/>
    </row>
    <row r="360" spans="4:29" x14ac:dyDescent="0.25">
      <c r="K360" s="11"/>
    </row>
    <row r="361" spans="4:29" x14ac:dyDescent="0.25">
      <c r="K361" s="11"/>
    </row>
  </sheetData>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9"/>
  <sheetViews>
    <sheetView workbookViewId="0">
      <selection activeCell="F1" sqref="F1"/>
    </sheetView>
  </sheetViews>
  <sheetFormatPr defaultRowHeight="15" x14ac:dyDescent="0.25"/>
  <cols>
    <col min="1" max="1" width="8.42578125" bestFit="1" customWidth="1"/>
    <col min="2" max="2" width="8" bestFit="1" customWidth="1"/>
    <col min="3" max="3" width="32.85546875" bestFit="1" customWidth="1"/>
    <col min="4" max="5" width="11.140625" customWidth="1"/>
    <col min="6" max="6" width="11.5703125" bestFit="1" customWidth="1"/>
    <col min="7" max="7" width="13.5703125" bestFit="1" customWidth="1"/>
    <col min="8" max="8" width="11.140625" customWidth="1"/>
    <col min="9" max="9" width="11.5703125" bestFit="1" customWidth="1"/>
  </cols>
  <sheetData>
    <row r="1" spans="1:10" x14ac:dyDescent="0.25">
      <c r="A1" s="30" t="s">
        <v>26</v>
      </c>
      <c r="B1" s="31" t="s">
        <v>232</v>
      </c>
      <c r="C1" s="31" t="s">
        <v>235</v>
      </c>
      <c r="D1" s="37" t="s">
        <v>1</v>
      </c>
      <c r="E1" s="38" t="s">
        <v>2</v>
      </c>
      <c r="F1" s="37" t="s">
        <v>4</v>
      </c>
      <c r="G1" s="37" t="s">
        <v>42</v>
      </c>
      <c r="H1" s="37" t="s">
        <v>5</v>
      </c>
      <c r="I1" s="39" t="s">
        <v>234</v>
      </c>
    </row>
    <row r="2" spans="1:10" x14ac:dyDescent="0.25">
      <c r="A2" s="12" t="s">
        <v>1403</v>
      </c>
      <c r="B2" s="12">
        <v>1594331</v>
      </c>
      <c r="C2" s="12" t="s">
        <v>142</v>
      </c>
      <c r="D2" s="1">
        <v>311</v>
      </c>
      <c r="E2" s="5">
        <v>2478500</v>
      </c>
      <c r="F2" s="5">
        <v>19943099</v>
      </c>
      <c r="G2" s="9">
        <v>316</v>
      </c>
      <c r="H2" s="4">
        <v>1548650.9499999988</v>
      </c>
      <c r="I2" s="36">
        <v>111.01</v>
      </c>
    </row>
    <row r="3" spans="1:10" x14ac:dyDescent="0.25">
      <c r="A3" s="12" t="s">
        <v>1403</v>
      </c>
      <c r="B3" s="12">
        <v>1096207</v>
      </c>
      <c r="C3" s="12" t="s">
        <v>210</v>
      </c>
      <c r="D3" s="1">
        <v>245</v>
      </c>
      <c r="E3" s="5">
        <v>2760600</v>
      </c>
      <c r="F3" s="5">
        <v>24571026</v>
      </c>
      <c r="G3" s="9">
        <v>255</v>
      </c>
      <c r="H3" s="4">
        <v>1917311.9299999997</v>
      </c>
      <c r="I3" s="36">
        <v>823.96</v>
      </c>
      <c r="J3" s="11"/>
    </row>
    <row r="4" spans="1:10" x14ac:dyDescent="0.25">
      <c r="A4" s="12" t="s">
        <v>1403</v>
      </c>
      <c r="B4" s="12">
        <v>1214208</v>
      </c>
      <c r="C4" s="12" t="s">
        <v>474</v>
      </c>
      <c r="D4" s="1">
        <v>84</v>
      </c>
      <c r="E4" s="5">
        <v>2188500</v>
      </c>
      <c r="F4" s="5">
        <v>8358690</v>
      </c>
      <c r="G4" s="9">
        <v>0</v>
      </c>
      <c r="H4" s="4">
        <v>0</v>
      </c>
      <c r="I4" s="36">
        <v>0</v>
      </c>
      <c r="J4" s="11"/>
    </row>
    <row r="5" spans="1:10" x14ac:dyDescent="0.25">
      <c r="A5" s="12" t="s">
        <v>1403</v>
      </c>
      <c r="B5" s="12">
        <v>1681372</v>
      </c>
      <c r="C5" s="12" t="s">
        <v>103</v>
      </c>
      <c r="D5" s="1">
        <v>196</v>
      </c>
      <c r="E5" s="5">
        <v>2415300</v>
      </c>
      <c r="F5" s="5">
        <v>23883452</v>
      </c>
      <c r="G5" s="9">
        <v>216</v>
      </c>
      <c r="H5" s="4">
        <v>1808543.5599999991</v>
      </c>
      <c r="I5" s="36">
        <v>32416.36</v>
      </c>
      <c r="J5" s="11"/>
    </row>
    <row r="6" spans="1:10" x14ac:dyDescent="0.25">
      <c r="A6" s="12" t="s">
        <v>1403</v>
      </c>
      <c r="B6" s="12">
        <v>1668493</v>
      </c>
      <c r="C6" s="12" t="s">
        <v>46</v>
      </c>
      <c r="D6" s="1">
        <v>159</v>
      </c>
      <c r="E6" s="5">
        <v>3087800</v>
      </c>
      <c r="F6" s="5">
        <v>30785668</v>
      </c>
      <c r="G6" s="9">
        <v>169</v>
      </c>
      <c r="H6" s="4">
        <v>2598805.6100000008</v>
      </c>
      <c r="I6" s="36">
        <v>42772.33</v>
      </c>
      <c r="J6" s="11"/>
    </row>
    <row r="7" spans="1:10" x14ac:dyDescent="0.25">
      <c r="A7" s="12" t="s">
        <v>1403</v>
      </c>
      <c r="B7" s="12">
        <v>1738710</v>
      </c>
      <c r="C7" s="12" t="s">
        <v>143</v>
      </c>
      <c r="D7" s="1">
        <v>310</v>
      </c>
      <c r="E7" s="5">
        <v>2413800</v>
      </c>
      <c r="F7" s="5">
        <v>18661571</v>
      </c>
      <c r="G7" s="9">
        <v>256</v>
      </c>
      <c r="H7" s="4">
        <v>1369362.27</v>
      </c>
      <c r="I7" s="36">
        <v>6269.1399999999994</v>
      </c>
      <c r="J7" s="11"/>
    </row>
    <row r="8" spans="1:10" x14ac:dyDescent="0.25">
      <c r="A8" s="12" t="s">
        <v>1403</v>
      </c>
      <c r="B8" s="12">
        <v>1455250</v>
      </c>
      <c r="C8" s="12" t="s">
        <v>82</v>
      </c>
      <c r="D8" s="1">
        <v>265</v>
      </c>
      <c r="E8" s="5">
        <v>2776100</v>
      </c>
      <c r="F8" s="5">
        <v>29420512</v>
      </c>
      <c r="G8" s="9">
        <v>332</v>
      </c>
      <c r="H8" s="4">
        <v>2497882.489999997</v>
      </c>
      <c r="I8" s="36">
        <v>23608.870000000003</v>
      </c>
      <c r="J8" s="11"/>
    </row>
    <row r="9" spans="1:10" x14ac:dyDescent="0.25">
      <c r="A9" s="12" t="s">
        <v>1403</v>
      </c>
      <c r="B9" s="12">
        <v>1102312</v>
      </c>
      <c r="C9" s="12" t="s">
        <v>215</v>
      </c>
      <c r="D9" s="1">
        <v>208</v>
      </c>
      <c r="E9" s="5">
        <v>2575800</v>
      </c>
      <c r="F9" s="5">
        <v>25379334</v>
      </c>
      <c r="G9" s="9">
        <v>246</v>
      </c>
      <c r="H9" s="4">
        <v>1905876.5500000005</v>
      </c>
      <c r="I9" s="36">
        <v>8084.94</v>
      </c>
      <c r="J9" s="11"/>
    </row>
    <row r="10" spans="1:10" x14ac:dyDescent="0.25">
      <c r="A10" s="12" t="s">
        <v>1403</v>
      </c>
      <c r="B10" s="12">
        <v>1452885</v>
      </c>
      <c r="C10" s="12" t="s">
        <v>149</v>
      </c>
      <c r="D10" s="1">
        <v>178</v>
      </c>
      <c r="E10" s="5">
        <v>2669200</v>
      </c>
      <c r="F10" s="5">
        <v>26195296</v>
      </c>
      <c r="G10" s="9">
        <v>214</v>
      </c>
      <c r="H10" s="4">
        <v>2024207.350000001</v>
      </c>
      <c r="I10" s="36">
        <v>89535.79</v>
      </c>
      <c r="J10" s="11"/>
    </row>
    <row r="11" spans="1:10" x14ac:dyDescent="0.25">
      <c r="A11" s="12" t="s">
        <v>1403</v>
      </c>
      <c r="B11" s="12">
        <v>1798382</v>
      </c>
      <c r="C11" s="12" t="s">
        <v>70</v>
      </c>
      <c r="D11" s="1">
        <v>84</v>
      </c>
      <c r="E11" s="5">
        <v>2669997</v>
      </c>
      <c r="F11" s="5">
        <v>26528916</v>
      </c>
      <c r="G11" s="9">
        <v>102</v>
      </c>
      <c r="H11" s="4">
        <v>2097978.0700000008</v>
      </c>
      <c r="I11" s="36">
        <v>37941.81</v>
      </c>
      <c r="J11" s="11"/>
    </row>
    <row r="12" spans="1:10" x14ac:dyDescent="0.25">
      <c r="A12" s="12" t="s">
        <v>1403</v>
      </c>
      <c r="B12" s="12">
        <v>1388892</v>
      </c>
      <c r="C12" s="12" t="s">
        <v>307</v>
      </c>
      <c r="D12" s="1">
        <v>102</v>
      </c>
      <c r="E12" s="5">
        <v>1880400</v>
      </c>
      <c r="F12" s="5">
        <v>16560056</v>
      </c>
      <c r="G12" s="9">
        <v>59</v>
      </c>
      <c r="H12" s="4">
        <v>867755.79</v>
      </c>
      <c r="I12" s="36">
        <v>31856.67</v>
      </c>
      <c r="J12" s="11"/>
    </row>
    <row r="13" spans="1:10" x14ac:dyDescent="0.25">
      <c r="A13" s="12" t="s">
        <v>1403</v>
      </c>
      <c r="B13" s="12">
        <v>1565353</v>
      </c>
      <c r="C13" s="12" t="s">
        <v>79</v>
      </c>
      <c r="D13" s="1">
        <v>337</v>
      </c>
      <c r="E13" s="5">
        <v>2031700</v>
      </c>
      <c r="F13" s="5">
        <v>19999667</v>
      </c>
      <c r="G13" s="9">
        <v>310</v>
      </c>
      <c r="H13" s="4">
        <v>1603356.1100000008</v>
      </c>
      <c r="I13" s="36">
        <v>0</v>
      </c>
      <c r="J13" s="11"/>
    </row>
    <row r="14" spans="1:10" x14ac:dyDescent="0.25">
      <c r="A14" s="12" t="s">
        <v>1403</v>
      </c>
      <c r="B14" s="12">
        <v>1281386</v>
      </c>
      <c r="C14" s="12" t="s">
        <v>29</v>
      </c>
      <c r="D14" s="1">
        <v>191</v>
      </c>
      <c r="E14" s="5">
        <v>2884400</v>
      </c>
      <c r="F14" s="5">
        <v>28833998</v>
      </c>
      <c r="G14" s="9">
        <v>211</v>
      </c>
      <c r="H14" s="4">
        <v>2495792.73</v>
      </c>
      <c r="I14" s="36">
        <v>34845.439999999995</v>
      </c>
      <c r="J14" s="11"/>
    </row>
    <row r="15" spans="1:10" x14ac:dyDescent="0.25">
      <c r="A15" s="12" t="s">
        <v>1403</v>
      </c>
      <c r="B15" s="12">
        <v>1529431</v>
      </c>
      <c r="C15" s="12" t="s">
        <v>174</v>
      </c>
      <c r="D15" s="1">
        <v>282</v>
      </c>
      <c r="E15" s="5">
        <v>1746100</v>
      </c>
      <c r="F15" s="5">
        <v>16657921</v>
      </c>
      <c r="G15" s="9">
        <v>268</v>
      </c>
      <c r="H15" s="4">
        <v>1165761.23</v>
      </c>
      <c r="I15" s="36">
        <v>0</v>
      </c>
      <c r="J15" s="11"/>
    </row>
    <row r="16" spans="1:10" x14ac:dyDescent="0.25">
      <c r="A16" s="12" t="s">
        <v>1403</v>
      </c>
      <c r="B16" s="12">
        <v>1669922</v>
      </c>
      <c r="C16" s="12" t="s">
        <v>76</v>
      </c>
      <c r="D16" s="1">
        <v>259</v>
      </c>
      <c r="E16" s="5">
        <v>2414500</v>
      </c>
      <c r="F16" s="5">
        <v>20976118</v>
      </c>
      <c r="G16" s="9">
        <v>236</v>
      </c>
      <c r="H16" s="4">
        <v>1689720.3900000004</v>
      </c>
      <c r="I16" s="36">
        <v>320.87</v>
      </c>
      <c r="J16" s="11"/>
    </row>
    <row r="17" spans="1:10" x14ac:dyDescent="0.25">
      <c r="A17" s="12" t="s">
        <v>1403</v>
      </c>
      <c r="B17" s="12">
        <v>1198556</v>
      </c>
      <c r="C17" s="12" t="s">
        <v>61</v>
      </c>
      <c r="D17" s="1">
        <v>195</v>
      </c>
      <c r="E17" s="5">
        <v>1914410</v>
      </c>
      <c r="F17" s="5">
        <v>14459232</v>
      </c>
      <c r="G17" s="9">
        <v>148</v>
      </c>
      <c r="H17" s="4">
        <v>1078299.6499999997</v>
      </c>
      <c r="I17" s="36">
        <v>10000</v>
      </c>
      <c r="J17" s="11"/>
    </row>
    <row r="18" spans="1:10" x14ac:dyDescent="0.25">
      <c r="A18" s="12" t="s">
        <v>1403</v>
      </c>
      <c r="B18" s="12">
        <v>1805928</v>
      </c>
      <c r="C18" s="12" t="s">
        <v>89</v>
      </c>
      <c r="D18" s="1">
        <v>154</v>
      </c>
      <c r="E18" s="5">
        <v>2667000</v>
      </c>
      <c r="F18" s="5">
        <v>27788443</v>
      </c>
      <c r="G18" s="9">
        <v>182</v>
      </c>
      <c r="H18" s="4">
        <v>2222135.91</v>
      </c>
      <c r="I18" s="36">
        <v>0</v>
      </c>
      <c r="J18" s="11"/>
    </row>
    <row r="19" spans="1:10" x14ac:dyDescent="0.25">
      <c r="A19" s="12" t="s">
        <v>1403</v>
      </c>
      <c r="B19" s="12">
        <v>1730503</v>
      </c>
      <c r="C19" s="12" t="s">
        <v>87</v>
      </c>
      <c r="D19" s="1">
        <v>186</v>
      </c>
      <c r="E19" s="5">
        <v>2292100</v>
      </c>
      <c r="F19" s="5">
        <v>23120741</v>
      </c>
      <c r="G19" s="9">
        <v>206</v>
      </c>
      <c r="H19" s="4">
        <v>1645752.6400000004</v>
      </c>
      <c r="I19" s="36">
        <v>0</v>
      </c>
      <c r="J19" s="11"/>
    </row>
    <row r="20" spans="1:10" x14ac:dyDescent="0.25">
      <c r="A20" s="12" t="s">
        <v>1403</v>
      </c>
      <c r="B20" s="12">
        <v>1754015</v>
      </c>
      <c r="C20" s="12" t="s">
        <v>65</v>
      </c>
      <c r="D20" s="1">
        <v>174</v>
      </c>
      <c r="E20" s="5">
        <v>2032600</v>
      </c>
      <c r="F20" s="5">
        <v>17467765</v>
      </c>
      <c r="G20" s="9">
        <v>169</v>
      </c>
      <c r="H20" s="4">
        <v>1239743.2200000002</v>
      </c>
      <c r="I20" s="36">
        <v>7026.4400000000005</v>
      </c>
      <c r="J20" s="11"/>
    </row>
    <row r="21" spans="1:10" x14ac:dyDescent="0.25">
      <c r="A21" s="12" t="s">
        <v>1403</v>
      </c>
      <c r="B21" s="12">
        <v>1952906</v>
      </c>
      <c r="C21" s="12" t="s">
        <v>229</v>
      </c>
      <c r="D21" s="1">
        <v>135</v>
      </c>
      <c r="E21" s="5">
        <v>2069700</v>
      </c>
      <c r="F21" s="5">
        <v>21716965</v>
      </c>
      <c r="G21" s="9">
        <v>162</v>
      </c>
      <c r="H21" s="4">
        <v>1675143.2600000005</v>
      </c>
      <c r="I21" s="36">
        <v>45607.21</v>
      </c>
      <c r="J21" s="11"/>
    </row>
    <row r="22" spans="1:10" x14ac:dyDescent="0.25">
      <c r="A22" s="12" t="s">
        <v>1403</v>
      </c>
      <c r="B22" s="12">
        <v>1349460</v>
      </c>
      <c r="C22" s="12" t="s">
        <v>333</v>
      </c>
      <c r="D22" s="1">
        <v>171</v>
      </c>
      <c r="E22" s="5">
        <v>1484000</v>
      </c>
      <c r="F22" s="5">
        <v>8103515</v>
      </c>
      <c r="G22" s="9">
        <v>43</v>
      </c>
      <c r="H22" s="4">
        <v>238024.15</v>
      </c>
      <c r="I22" s="36">
        <v>0</v>
      </c>
      <c r="J22" s="11"/>
    </row>
    <row r="23" spans="1:10" x14ac:dyDescent="0.25">
      <c r="A23" s="12" t="s">
        <v>1403</v>
      </c>
      <c r="B23" s="12">
        <v>1555295</v>
      </c>
      <c r="C23" s="12" t="s">
        <v>101</v>
      </c>
      <c r="D23" s="1">
        <v>219</v>
      </c>
      <c r="E23" s="5">
        <v>2146200</v>
      </c>
      <c r="F23" s="5">
        <v>22016563</v>
      </c>
      <c r="G23" s="9">
        <v>273</v>
      </c>
      <c r="H23" s="4">
        <v>1816172.6700000006</v>
      </c>
      <c r="I23" s="36">
        <v>39637.43</v>
      </c>
      <c r="J23" s="11"/>
    </row>
    <row r="24" spans="1:10" x14ac:dyDescent="0.25">
      <c r="A24" s="12" t="s">
        <v>1403</v>
      </c>
      <c r="B24" s="12">
        <v>1442132</v>
      </c>
      <c r="C24" s="12" t="s">
        <v>483</v>
      </c>
      <c r="D24" s="1">
        <v>181</v>
      </c>
      <c r="E24" s="5">
        <v>1303800</v>
      </c>
      <c r="F24" s="5">
        <v>6055610</v>
      </c>
      <c r="G24" s="9">
        <v>0</v>
      </c>
      <c r="H24" s="4">
        <v>0</v>
      </c>
      <c r="I24" s="36">
        <v>0</v>
      </c>
      <c r="J24" s="11"/>
    </row>
    <row r="25" spans="1:10" x14ac:dyDescent="0.25">
      <c r="A25" s="12" t="s">
        <v>1403</v>
      </c>
      <c r="B25" s="12">
        <v>1374864</v>
      </c>
      <c r="C25" s="12" t="s">
        <v>283</v>
      </c>
      <c r="D25" s="1">
        <v>223</v>
      </c>
      <c r="E25" s="5">
        <v>1326520</v>
      </c>
      <c r="F25" s="5">
        <v>10999527</v>
      </c>
      <c r="G25" s="9">
        <v>103</v>
      </c>
      <c r="H25" s="4">
        <v>458003.24999999988</v>
      </c>
      <c r="I25" s="36">
        <v>0</v>
      </c>
      <c r="J25" s="11"/>
    </row>
    <row r="26" spans="1:10" x14ac:dyDescent="0.25">
      <c r="A26" s="12" t="s">
        <v>1403</v>
      </c>
      <c r="B26" s="12">
        <v>1388885</v>
      </c>
      <c r="C26" s="12" t="s">
        <v>306</v>
      </c>
      <c r="D26" s="1">
        <v>104</v>
      </c>
      <c r="E26" s="5">
        <v>2077400</v>
      </c>
      <c r="F26" s="5">
        <v>16235806</v>
      </c>
      <c r="G26" s="9">
        <v>80</v>
      </c>
      <c r="H26" s="4">
        <v>969034.01999999979</v>
      </c>
      <c r="I26" s="36">
        <v>10346.450000000001</v>
      </c>
      <c r="J26" s="11"/>
    </row>
    <row r="27" spans="1:10" x14ac:dyDescent="0.25">
      <c r="A27" s="12" t="s">
        <v>1403</v>
      </c>
      <c r="B27" s="12">
        <v>1389701</v>
      </c>
      <c r="C27" s="12" t="s">
        <v>309</v>
      </c>
      <c r="D27" s="1">
        <v>112</v>
      </c>
      <c r="E27" s="5">
        <v>1843300</v>
      </c>
      <c r="F27" s="5">
        <v>15715652</v>
      </c>
      <c r="G27" s="9">
        <v>71</v>
      </c>
      <c r="H27" s="4">
        <v>907233.64999999991</v>
      </c>
      <c r="I27" s="36">
        <v>0</v>
      </c>
      <c r="J27" s="11"/>
    </row>
    <row r="28" spans="1:10" x14ac:dyDescent="0.25">
      <c r="A28" s="12" t="s">
        <v>1403</v>
      </c>
      <c r="B28" s="12">
        <v>1196537</v>
      </c>
      <c r="C28" s="12" t="s">
        <v>212</v>
      </c>
      <c r="D28" s="1">
        <v>181</v>
      </c>
      <c r="E28" s="5">
        <v>1733100</v>
      </c>
      <c r="F28" s="5">
        <v>16627894</v>
      </c>
      <c r="G28" s="9">
        <v>155</v>
      </c>
      <c r="H28" s="4">
        <v>1067391.3599999996</v>
      </c>
      <c r="I28" s="36">
        <v>0</v>
      </c>
      <c r="J28" s="11"/>
    </row>
    <row r="29" spans="1:10" x14ac:dyDescent="0.25">
      <c r="A29" s="12" t="s">
        <v>1403</v>
      </c>
      <c r="B29" s="12">
        <v>1418400</v>
      </c>
      <c r="C29" s="12" t="s">
        <v>81</v>
      </c>
      <c r="D29" s="1">
        <v>207</v>
      </c>
      <c r="E29" s="5">
        <v>1895100</v>
      </c>
      <c r="F29" s="5">
        <v>18661739</v>
      </c>
      <c r="G29" s="9">
        <v>199</v>
      </c>
      <c r="H29" s="4">
        <v>1330370.1899999995</v>
      </c>
      <c r="I29" s="36">
        <v>9121.56</v>
      </c>
      <c r="J29" s="11"/>
    </row>
    <row r="30" spans="1:10" x14ac:dyDescent="0.25">
      <c r="A30" s="12" t="s">
        <v>1403</v>
      </c>
      <c r="B30" s="12">
        <v>1553727</v>
      </c>
      <c r="C30" s="12" t="s">
        <v>97</v>
      </c>
      <c r="D30" s="1">
        <v>170</v>
      </c>
      <c r="E30" s="5">
        <v>1997000</v>
      </c>
      <c r="F30" s="5">
        <v>18564614</v>
      </c>
      <c r="G30" s="9">
        <v>180</v>
      </c>
      <c r="H30" s="4">
        <v>1368802.4599999995</v>
      </c>
      <c r="I30" s="36">
        <v>0</v>
      </c>
      <c r="J30" s="11"/>
    </row>
    <row r="31" spans="1:10" x14ac:dyDescent="0.25">
      <c r="A31" s="12" t="s">
        <v>1403</v>
      </c>
      <c r="B31" s="12">
        <v>1731834</v>
      </c>
      <c r="C31" s="12" t="s">
        <v>104</v>
      </c>
      <c r="D31" s="1">
        <v>161</v>
      </c>
      <c r="E31" s="5">
        <v>2096700</v>
      </c>
      <c r="F31" s="5">
        <v>17508745</v>
      </c>
      <c r="G31" s="9">
        <v>168</v>
      </c>
      <c r="H31" s="4">
        <v>1227890</v>
      </c>
      <c r="I31" s="36">
        <v>2067.44</v>
      </c>
      <c r="J31" s="11"/>
    </row>
    <row r="32" spans="1:10" x14ac:dyDescent="0.25">
      <c r="A32" s="12" t="s">
        <v>1403</v>
      </c>
      <c r="B32" s="12">
        <v>1681217</v>
      </c>
      <c r="C32" s="12" t="s">
        <v>167</v>
      </c>
      <c r="D32" s="1">
        <v>181</v>
      </c>
      <c r="E32" s="5">
        <v>2163100</v>
      </c>
      <c r="F32" s="5">
        <v>20710938</v>
      </c>
      <c r="G32" s="9">
        <v>175</v>
      </c>
      <c r="H32" s="4">
        <v>1542160.0300000003</v>
      </c>
      <c r="I32" s="36">
        <v>101118.28</v>
      </c>
      <c r="J32" s="11"/>
    </row>
    <row r="33" spans="1:10" x14ac:dyDescent="0.25">
      <c r="A33" s="12" t="s">
        <v>1403</v>
      </c>
      <c r="B33" s="12">
        <v>1703749</v>
      </c>
      <c r="C33" s="12" t="s">
        <v>139</v>
      </c>
      <c r="D33" s="1">
        <v>161</v>
      </c>
      <c r="E33" s="5">
        <v>2097200</v>
      </c>
      <c r="F33" s="5">
        <v>18023012</v>
      </c>
      <c r="G33" s="9">
        <v>177</v>
      </c>
      <c r="H33" s="4">
        <v>1353561.0999999994</v>
      </c>
      <c r="I33" s="36">
        <v>15294.109999999999</v>
      </c>
      <c r="J33" s="11"/>
    </row>
    <row r="34" spans="1:10" x14ac:dyDescent="0.25">
      <c r="A34" s="12" t="s">
        <v>1403</v>
      </c>
      <c r="B34" s="12">
        <v>1559077</v>
      </c>
      <c r="C34" s="12" t="s">
        <v>55</v>
      </c>
      <c r="D34" s="1">
        <v>173</v>
      </c>
      <c r="E34" s="5">
        <v>2225700</v>
      </c>
      <c r="F34" s="5">
        <v>20986813</v>
      </c>
      <c r="G34" s="9">
        <v>184</v>
      </c>
      <c r="H34" s="4">
        <v>1678687.0500000007</v>
      </c>
      <c r="I34" s="36">
        <v>0</v>
      </c>
      <c r="J34" s="11"/>
    </row>
    <row r="35" spans="1:10" x14ac:dyDescent="0.25">
      <c r="A35" s="12" t="s">
        <v>1403</v>
      </c>
      <c r="B35" s="12">
        <v>1574953</v>
      </c>
      <c r="C35" s="12" t="s">
        <v>98</v>
      </c>
      <c r="D35" s="1">
        <v>145</v>
      </c>
      <c r="E35" s="5">
        <v>2089100</v>
      </c>
      <c r="F35" s="5">
        <v>20500492</v>
      </c>
      <c r="G35" s="9">
        <v>168</v>
      </c>
      <c r="H35" s="4">
        <v>1518576.4900000002</v>
      </c>
      <c r="I35" s="36">
        <v>35134.339999999997</v>
      </c>
      <c r="J35" s="11"/>
    </row>
    <row r="36" spans="1:10" x14ac:dyDescent="0.25">
      <c r="A36" s="12" t="s">
        <v>1403</v>
      </c>
      <c r="B36" s="12">
        <v>1561801</v>
      </c>
      <c r="C36" s="12" t="s">
        <v>31</v>
      </c>
      <c r="D36" s="1">
        <v>138</v>
      </c>
      <c r="E36" s="5">
        <v>2367700</v>
      </c>
      <c r="F36" s="5">
        <v>26913883</v>
      </c>
      <c r="G36" s="9">
        <v>183</v>
      </c>
      <c r="H36" s="4">
        <v>2227638.3599999989</v>
      </c>
      <c r="I36" s="36">
        <v>40989.550000000003</v>
      </c>
      <c r="J36" s="11"/>
    </row>
    <row r="37" spans="1:10" x14ac:dyDescent="0.25">
      <c r="A37" s="12" t="s">
        <v>1403</v>
      </c>
      <c r="B37" s="12">
        <v>1484739</v>
      </c>
      <c r="C37" s="12" t="s">
        <v>310</v>
      </c>
      <c r="D37" s="1">
        <v>103</v>
      </c>
      <c r="E37" s="5">
        <v>1786900</v>
      </c>
      <c r="F37" s="5">
        <v>13867927</v>
      </c>
      <c r="G37" s="9">
        <v>54</v>
      </c>
      <c r="H37" s="4">
        <v>692390.78999999992</v>
      </c>
      <c r="I37" s="36">
        <v>0</v>
      </c>
      <c r="J37" s="11"/>
    </row>
    <row r="38" spans="1:10" x14ac:dyDescent="0.25">
      <c r="A38" s="12" t="s">
        <v>1403</v>
      </c>
      <c r="B38" s="12">
        <v>1553788</v>
      </c>
      <c r="C38" s="12" t="s">
        <v>35</v>
      </c>
      <c r="D38" s="1">
        <v>114</v>
      </c>
      <c r="E38" s="5">
        <v>2283450</v>
      </c>
      <c r="F38" s="5">
        <v>22945899</v>
      </c>
      <c r="G38" s="9">
        <v>120</v>
      </c>
      <c r="H38" s="4">
        <v>1929694.2899999991</v>
      </c>
      <c r="I38" s="36">
        <v>46599.93</v>
      </c>
      <c r="J38" s="11"/>
    </row>
    <row r="39" spans="1:10" x14ac:dyDescent="0.25">
      <c r="A39" s="12" t="s">
        <v>1403</v>
      </c>
      <c r="B39" s="12">
        <v>1211382</v>
      </c>
      <c r="C39" s="12" t="s">
        <v>153</v>
      </c>
      <c r="D39" s="1">
        <v>267</v>
      </c>
      <c r="E39" s="5">
        <v>1852600</v>
      </c>
      <c r="F39" s="5">
        <v>19718145</v>
      </c>
      <c r="G39" s="9">
        <v>299</v>
      </c>
      <c r="H39" s="4">
        <v>1693235.2700000009</v>
      </c>
      <c r="I39" s="36">
        <v>0</v>
      </c>
      <c r="J39" s="11"/>
    </row>
    <row r="40" spans="1:10" x14ac:dyDescent="0.25">
      <c r="A40" s="12" t="s">
        <v>1403</v>
      </c>
      <c r="B40" s="12">
        <v>1620618</v>
      </c>
      <c r="C40" s="12" t="s">
        <v>146</v>
      </c>
      <c r="D40" s="1">
        <v>94</v>
      </c>
      <c r="E40" s="5">
        <v>2170300</v>
      </c>
      <c r="F40" s="5">
        <v>21805056</v>
      </c>
      <c r="G40" s="9">
        <v>102</v>
      </c>
      <c r="H40" s="4">
        <v>1769322.5600000003</v>
      </c>
      <c r="I40" s="36">
        <v>24379.63</v>
      </c>
      <c r="J40" s="11"/>
    </row>
    <row r="41" spans="1:10" x14ac:dyDescent="0.25">
      <c r="A41" s="12" t="s">
        <v>1403</v>
      </c>
      <c r="B41" s="12">
        <v>1452881</v>
      </c>
      <c r="C41" s="12" t="s">
        <v>63</v>
      </c>
      <c r="D41" s="1">
        <v>219</v>
      </c>
      <c r="E41" s="5">
        <v>1725900</v>
      </c>
      <c r="F41" s="5">
        <v>15563225</v>
      </c>
      <c r="G41" s="9">
        <v>230</v>
      </c>
      <c r="H41" s="4">
        <v>1167172.0799999998</v>
      </c>
      <c r="I41" s="36">
        <v>54.43</v>
      </c>
      <c r="J41" s="11"/>
    </row>
    <row r="42" spans="1:10" x14ac:dyDescent="0.25">
      <c r="A42" s="12" t="s">
        <v>1403</v>
      </c>
      <c r="B42" s="12">
        <v>1438066</v>
      </c>
      <c r="C42" s="12" t="s">
        <v>148</v>
      </c>
      <c r="D42" s="1">
        <v>187</v>
      </c>
      <c r="E42" s="5">
        <v>1802230</v>
      </c>
      <c r="F42" s="5">
        <v>21265184</v>
      </c>
      <c r="G42" s="9">
        <v>250</v>
      </c>
      <c r="H42" s="4">
        <v>1731359.0599999984</v>
      </c>
      <c r="I42" s="36">
        <v>63337.909999999996</v>
      </c>
      <c r="J42" s="11"/>
    </row>
    <row r="43" spans="1:10" x14ac:dyDescent="0.25">
      <c r="A43" s="12" t="s">
        <v>1403</v>
      </c>
      <c r="B43" s="12">
        <v>1799635</v>
      </c>
      <c r="C43" s="12" t="s">
        <v>347</v>
      </c>
      <c r="D43" s="1">
        <v>93</v>
      </c>
      <c r="E43" s="5">
        <v>2530000</v>
      </c>
      <c r="F43" s="5">
        <v>23332780</v>
      </c>
      <c r="G43" s="9">
        <v>91</v>
      </c>
      <c r="H43" s="4">
        <v>2062469.6</v>
      </c>
      <c r="I43" s="36">
        <v>109449.76999999999</v>
      </c>
      <c r="J43" s="11"/>
    </row>
    <row r="44" spans="1:10" x14ac:dyDescent="0.25">
      <c r="A44" s="12" t="s">
        <v>1403</v>
      </c>
      <c r="B44" s="12">
        <v>1745613</v>
      </c>
      <c r="C44" s="12" t="s">
        <v>47</v>
      </c>
      <c r="D44" s="1">
        <v>99</v>
      </c>
      <c r="E44" s="5">
        <v>2726000</v>
      </c>
      <c r="F44" s="5">
        <v>24491784</v>
      </c>
      <c r="G44" s="9">
        <v>101</v>
      </c>
      <c r="H44" s="4">
        <v>2047300.7899999998</v>
      </c>
      <c r="I44" s="36">
        <v>101875.23</v>
      </c>
      <c r="J44" s="11"/>
    </row>
    <row r="45" spans="1:10" x14ac:dyDescent="0.25">
      <c r="A45" s="12" t="s">
        <v>1403</v>
      </c>
      <c r="B45" s="12">
        <v>1304868</v>
      </c>
      <c r="C45" s="12" t="s">
        <v>71</v>
      </c>
      <c r="D45" s="1">
        <v>217</v>
      </c>
      <c r="E45" s="5">
        <v>1741900</v>
      </c>
      <c r="F45" s="5">
        <v>20171169</v>
      </c>
      <c r="G45" s="9">
        <v>224</v>
      </c>
      <c r="H45" s="4">
        <v>1608237.3699999999</v>
      </c>
      <c r="I45" s="36">
        <v>17424.89</v>
      </c>
      <c r="J45" s="11"/>
    </row>
    <row r="46" spans="1:10" x14ac:dyDescent="0.25">
      <c r="A46" s="12" t="s">
        <v>1403</v>
      </c>
      <c r="B46" s="12">
        <v>1360042</v>
      </c>
      <c r="C46" s="12" t="s">
        <v>318</v>
      </c>
      <c r="D46" s="1">
        <v>149</v>
      </c>
      <c r="E46" s="5">
        <v>1391500</v>
      </c>
      <c r="F46" s="5">
        <v>11109226</v>
      </c>
      <c r="G46" s="9">
        <v>83</v>
      </c>
      <c r="H46" s="4">
        <v>583041.85999999987</v>
      </c>
      <c r="I46" s="36">
        <v>0</v>
      </c>
      <c r="J46" s="11"/>
    </row>
    <row r="47" spans="1:10" x14ac:dyDescent="0.25">
      <c r="A47" s="12" t="s">
        <v>1403</v>
      </c>
      <c r="B47" s="12">
        <v>1655294</v>
      </c>
      <c r="C47" s="12" t="s">
        <v>99</v>
      </c>
      <c r="D47" s="1">
        <v>164</v>
      </c>
      <c r="E47" s="5">
        <v>1820300</v>
      </c>
      <c r="F47" s="5">
        <v>18441797</v>
      </c>
      <c r="G47" s="9">
        <v>177</v>
      </c>
      <c r="H47" s="4">
        <v>1390589.7099999997</v>
      </c>
      <c r="I47" s="36">
        <v>2465.88</v>
      </c>
      <c r="J47" s="11"/>
    </row>
    <row r="48" spans="1:10" x14ac:dyDescent="0.25">
      <c r="A48" s="12" t="s">
        <v>1403</v>
      </c>
      <c r="B48" s="12">
        <v>1157928</v>
      </c>
      <c r="C48" s="12" t="s">
        <v>224</v>
      </c>
      <c r="D48" s="1">
        <v>190</v>
      </c>
      <c r="E48" s="5">
        <v>1647650</v>
      </c>
      <c r="F48" s="5">
        <v>13699898</v>
      </c>
      <c r="G48" s="9">
        <v>156</v>
      </c>
      <c r="H48" s="4">
        <v>920474.62999999977</v>
      </c>
      <c r="I48" s="36">
        <v>0</v>
      </c>
      <c r="J48" s="11"/>
    </row>
    <row r="49" spans="1:10" x14ac:dyDescent="0.25">
      <c r="A49" s="12" t="s">
        <v>1403</v>
      </c>
      <c r="B49" s="12">
        <v>1616399</v>
      </c>
      <c r="C49" s="12" t="s">
        <v>67</v>
      </c>
      <c r="D49" s="1">
        <v>108</v>
      </c>
      <c r="E49" s="5">
        <v>2588900</v>
      </c>
      <c r="F49" s="5">
        <v>25856850</v>
      </c>
      <c r="G49" s="9">
        <v>146</v>
      </c>
      <c r="H49" s="4">
        <v>2189219.0800000005</v>
      </c>
      <c r="I49" s="36">
        <v>123838.98000000001</v>
      </c>
      <c r="J49" s="11"/>
    </row>
    <row r="50" spans="1:10" x14ac:dyDescent="0.25">
      <c r="A50" s="12" t="s">
        <v>1403</v>
      </c>
      <c r="B50" s="12">
        <v>1263319</v>
      </c>
      <c r="C50" s="12" t="s">
        <v>257</v>
      </c>
      <c r="D50" s="1">
        <v>182</v>
      </c>
      <c r="E50" s="5">
        <v>1468750</v>
      </c>
      <c r="F50" s="5">
        <v>12115254</v>
      </c>
      <c r="G50" s="9">
        <v>110</v>
      </c>
      <c r="H50" s="4">
        <v>746787.73000000021</v>
      </c>
      <c r="I50" s="36">
        <v>12857.07</v>
      </c>
      <c r="J50" s="11"/>
    </row>
    <row r="51" spans="1:10" x14ac:dyDescent="0.25">
      <c r="A51" s="12" t="s">
        <v>1403</v>
      </c>
      <c r="B51" s="12">
        <v>1618157</v>
      </c>
      <c r="C51" s="12" t="s">
        <v>131</v>
      </c>
      <c r="D51" s="1">
        <v>245</v>
      </c>
      <c r="E51" s="5">
        <v>1982580</v>
      </c>
      <c r="F51" s="5">
        <v>22256914</v>
      </c>
      <c r="G51" s="9">
        <v>356</v>
      </c>
      <c r="H51" s="4">
        <v>1809031.8599999987</v>
      </c>
      <c r="I51" s="36">
        <v>53925.5</v>
      </c>
      <c r="J51" s="11"/>
    </row>
    <row r="52" spans="1:10" x14ac:dyDescent="0.25">
      <c r="A52" s="12" t="s">
        <v>1403</v>
      </c>
      <c r="B52" s="12">
        <v>1636127</v>
      </c>
      <c r="C52" s="12" t="s">
        <v>175</v>
      </c>
      <c r="D52" s="1">
        <v>276</v>
      </c>
      <c r="E52" s="5">
        <v>1751220</v>
      </c>
      <c r="F52" s="5">
        <v>18481962</v>
      </c>
      <c r="G52" s="9">
        <v>277</v>
      </c>
      <c r="H52" s="4">
        <v>1514368.0199999991</v>
      </c>
      <c r="I52" s="36">
        <v>0</v>
      </c>
      <c r="J52" s="11"/>
    </row>
    <row r="53" spans="1:10" x14ac:dyDescent="0.25">
      <c r="A53" s="12" t="s">
        <v>1403</v>
      </c>
      <c r="B53" s="12">
        <v>1665133</v>
      </c>
      <c r="C53" s="12" t="s">
        <v>155</v>
      </c>
      <c r="D53" s="1">
        <v>208</v>
      </c>
      <c r="E53" s="5">
        <v>1571500</v>
      </c>
      <c r="F53" s="5">
        <v>13175827</v>
      </c>
      <c r="G53" s="9">
        <v>210</v>
      </c>
      <c r="H53" s="4">
        <v>900724.20000000007</v>
      </c>
      <c r="I53" s="36">
        <v>0</v>
      </c>
      <c r="J53" s="11"/>
    </row>
    <row r="54" spans="1:10" x14ac:dyDescent="0.25">
      <c r="A54" s="12" t="s">
        <v>1403</v>
      </c>
      <c r="B54" s="12">
        <v>1554870</v>
      </c>
      <c r="C54" s="12" t="s">
        <v>100</v>
      </c>
      <c r="D54" s="1">
        <v>232</v>
      </c>
      <c r="E54" s="5">
        <v>1960600</v>
      </c>
      <c r="F54" s="5">
        <v>19834560</v>
      </c>
      <c r="G54" s="9">
        <v>293</v>
      </c>
      <c r="H54" s="4">
        <v>1683861.4700000007</v>
      </c>
      <c r="I54" s="36">
        <v>150000</v>
      </c>
      <c r="J54" s="11"/>
    </row>
    <row r="55" spans="1:10" x14ac:dyDescent="0.25">
      <c r="A55" s="12" t="s">
        <v>1403</v>
      </c>
      <c r="B55" s="12">
        <v>1190250</v>
      </c>
      <c r="C55" s="12" t="s">
        <v>170</v>
      </c>
      <c r="D55" s="1">
        <v>243</v>
      </c>
      <c r="E55" s="5">
        <v>1799150</v>
      </c>
      <c r="F55" s="5">
        <v>21560226</v>
      </c>
      <c r="G55" s="9">
        <v>298</v>
      </c>
      <c r="H55" s="4">
        <v>1751564.1400000008</v>
      </c>
      <c r="I55" s="36">
        <v>0</v>
      </c>
      <c r="J55" s="11"/>
    </row>
    <row r="56" spans="1:10" x14ac:dyDescent="0.25">
      <c r="A56" s="12" t="s">
        <v>1403</v>
      </c>
      <c r="B56" s="12">
        <v>1530769</v>
      </c>
      <c r="C56" s="12" t="s">
        <v>301</v>
      </c>
      <c r="D56" s="1">
        <v>95</v>
      </c>
      <c r="E56" s="5">
        <v>1360790</v>
      </c>
      <c r="F56" s="5">
        <v>13208445</v>
      </c>
      <c r="G56" s="9">
        <v>53</v>
      </c>
      <c r="H56" s="4">
        <v>801100.75000000023</v>
      </c>
      <c r="I56" s="36">
        <v>0</v>
      </c>
      <c r="J56" s="11"/>
    </row>
    <row r="57" spans="1:10" x14ac:dyDescent="0.25">
      <c r="A57" s="12" t="s">
        <v>1403</v>
      </c>
      <c r="B57" s="12">
        <v>1792467</v>
      </c>
      <c r="C57" s="12" t="s">
        <v>60</v>
      </c>
      <c r="D57" s="1">
        <v>233</v>
      </c>
      <c r="E57" s="5">
        <v>1654700</v>
      </c>
      <c r="F57" s="5">
        <v>14124441</v>
      </c>
      <c r="G57" s="9">
        <v>192</v>
      </c>
      <c r="H57" s="4">
        <v>1002264.1499999999</v>
      </c>
      <c r="I57" s="36">
        <v>1232.1099999999999</v>
      </c>
      <c r="J57" s="11"/>
    </row>
    <row r="58" spans="1:10" x14ac:dyDescent="0.25">
      <c r="A58" s="12" t="s">
        <v>1403</v>
      </c>
      <c r="B58" s="12">
        <v>1374676</v>
      </c>
      <c r="C58" s="12" t="s">
        <v>303</v>
      </c>
      <c r="D58" s="1">
        <v>194</v>
      </c>
      <c r="E58" s="5">
        <v>1288560</v>
      </c>
      <c r="F58" s="5">
        <v>9821770</v>
      </c>
      <c r="G58" s="9">
        <v>84</v>
      </c>
      <c r="H58" s="4">
        <v>446407.4600000002</v>
      </c>
      <c r="I58" s="36">
        <v>33742.94</v>
      </c>
      <c r="J58" s="11"/>
    </row>
    <row r="59" spans="1:10" x14ac:dyDescent="0.25">
      <c r="A59" s="12" t="s">
        <v>1403</v>
      </c>
      <c r="B59" s="12">
        <v>1438957</v>
      </c>
      <c r="C59" s="12" t="s">
        <v>275</v>
      </c>
      <c r="D59" s="1">
        <v>187</v>
      </c>
      <c r="E59" s="5">
        <v>1260500</v>
      </c>
      <c r="F59" s="5">
        <v>11072941</v>
      </c>
      <c r="G59" s="9">
        <v>107</v>
      </c>
      <c r="H59" s="4">
        <v>675721.27000000025</v>
      </c>
      <c r="I59" s="36">
        <v>0</v>
      </c>
      <c r="J59" s="11"/>
    </row>
    <row r="60" spans="1:10" x14ac:dyDescent="0.25">
      <c r="A60" s="12" t="s">
        <v>1403</v>
      </c>
      <c r="B60" s="12">
        <v>1591287</v>
      </c>
      <c r="C60" s="12" t="s">
        <v>74</v>
      </c>
      <c r="D60" s="1">
        <v>171</v>
      </c>
      <c r="E60" s="5">
        <v>1846400</v>
      </c>
      <c r="F60" s="5">
        <v>18677987</v>
      </c>
      <c r="G60" s="9">
        <v>212</v>
      </c>
      <c r="H60" s="4">
        <v>1610908.0700000008</v>
      </c>
      <c r="I60" s="36">
        <v>19129.760000000002</v>
      </c>
      <c r="J60" s="11"/>
    </row>
    <row r="61" spans="1:10" x14ac:dyDescent="0.25">
      <c r="A61" s="12" t="s">
        <v>1403</v>
      </c>
      <c r="B61" s="12">
        <v>1583861</v>
      </c>
      <c r="C61" s="12" t="s">
        <v>166</v>
      </c>
      <c r="D61" s="1">
        <v>173</v>
      </c>
      <c r="E61" s="5">
        <v>1836200</v>
      </c>
      <c r="F61" s="5">
        <v>17552769</v>
      </c>
      <c r="G61" s="9">
        <v>164</v>
      </c>
      <c r="H61" s="4">
        <v>1338802.2000000002</v>
      </c>
      <c r="I61" s="36">
        <v>181.19</v>
      </c>
      <c r="J61" s="11"/>
    </row>
    <row r="62" spans="1:10" x14ac:dyDescent="0.25">
      <c r="A62" s="12" t="s">
        <v>1403</v>
      </c>
      <c r="B62" s="12">
        <v>1291343</v>
      </c>
      <c r="C62" s="12" t="s">
        <v>285</v>
      </c>
      <c r="D62" s="1">
        <v>128</v>
      </c>
      <c r="E62" s="5">
        <v>1387500</v>
      </c>
      <c r="F62" s="5">
        <v>12471124</v>
      </c>
      <c r="G62" s="9">
        <v>103</v>
      </c>
      <c r="H62" s="4">
        <v>724967.77999999991</v>
      </c>
      <c r="I62" s="36">
        <v>0</v>
      </c>
      <c r="J62" s="11"/>
    </row>
    <row r="63" spans="1:10" x14ac:dyDescent="0.25">
      <c r="A63" s="12" t="s">
        <v>1403</v>
      </c>
      <c r="B63" s="12">
        <v>1561831</v>
      </c>
      <c r="C63" s="12" t="s">
        <v>90</v>
      </c>
      <c r="D63" s="1">
        <v>134</v>
      </c>
      <c r="E63" s="5">
        <v>1787050</v>
      </c>
      <c r="F63" s="5">
        <v>18683566</v>
      </c>
      <c r="G63" s="9">
        <v>171</v>
      </c>
      <c r="H63" s="4">
        <v>1459167.0499999998</v>
      </c>
      <c r="I63" s="36">
        <v>14443.46</v>
      </c>
      <c r="J63" s="11"/>
    </row>
    <row r="64" spans="1:10" x14ac:dyDescent="0.25">
      <c r="A64" s="12" t="s">
        <v>1403</v>
      </c>
      <c r="B64" s="12">
        <v>1761419</v>
      </c>
      <c r="C64" s="12" t="s">
        <v>157</v>
      </c>
      <c r="D64" s="1">
        <v>234</v>
      </c>
      <c r="E64" s="5">
        <v>1494600</v>
      </c>
      <c r="F64" s="5">
        <v>12024343</v>
      </c>
      <c r="G64" s="9">
        <v>213</v>
      </c>
      <c r="H64" s="4">
        <v>879750.63999999978</v>
      </c>
      <c r="I64" s="36">
        <v>0</v>
      </c>
      <c r="J64" s="11"/>
    </row>
    <row r="65" spans="1:10" x14ac:dyDescent="0.25">
      <c r="A65" s="12" t="s">
        <v>1403</v>
      </c>
      <c r="B65" s="12">
        <v>1674012</v>
      </c>
      <c r="C65" s="12" t="s">
        <v>115</v>
      </c>
      <c r="D65" s="1">
        <v>252</v>
      </c>
      <c r="E65" s="5">
        <v>1664600</v>
      </c>
      <c r="F65" s="5">
        <v>16443916</v>
      </c>
      <c r="G65" s="9">
        <v>276</v>
      </c>
      <c r="H65" s="4">
        <v>1348020.6099999999</v>
      </c>
      <c r="I65" s="36">
        <v>0</v>
      </c>
      <c r="J65" s="11"/>
    </row>
    <row r="66" spans="1:10" x14ac:dyDescent="0.25">
      <c r="A66" s="12" t="s">
        <v>1403</v>
      </c>
      <c r="B66" s="12">
        <v>1533889</v>
      </c>
      <c r="C66" s="12" t="s">
        <v>154</v>
      </c>
      <c r="D66" s="1">
        <v>263</v>
      </c>
      <c r="E66" s="5">
        <v>1728450</v>
      </c>
      <c r="F66" s="5">
        <v>17450979</v>
      </c>
      <c r="G66" s="9">
        <v>308</v>
      </c>
      <c r="H66" s="4">
        <v>1500996.790000001</v>
      </c>
      <c r="I66" s="36">
        <v>0</v>
      </c>
      <c r="J66" s="11"/>
    </row>
    <row r="67" spans="1:10" x14ac:dyDescent="0.25">
      <c r="A67" s="12" t="s">
        <v>1403</v>
      </c>
      <c r="B67" s="12">
        <v>1637187</v>
      </c>
      <c r="C67" s="12" t="s">
        <v>75</v>
      </c>
      <c r="D67" s="1">
        <v>190</v>
      </c>
      <c r="E67" s="5">
        <v>1818350</v>
      </c>
      <c r="F67" s="5">
        <v>19109841</v>
      </c>
      <c r="G67" s="9">
        <v>225</v>
      </c>
      <c r="H67" s="4">
        <v>1488503.0899999994</v>
      </c>
      <c r="I67" s="36">
        <v>39395.97</v>
      </c>
      <c r="J67" s="11"/>
    </row>
    <row r="68" spans="1:10" x14ac:dyDescent="0.25">
      <c r="A68" s="12" t="s">
        <v>1403</v>
      </c>
      <c r="B68" s="12">
        <v>1599691</v>
      </c>
      <c r="C68" s="12" t="s">
        <v>41</v>
      </c>
      <c r="D68" s="1">
        <v>167</v>
      </c>
      <c r="E68" s="5">
        <v>1419410</v>
      </c>
      <c r="F68" s="5">
        <v>13106480</v>
      </c>
      <c r="G68" s="9">
        <v>135</v>
      </c>
      <c r="H68" s="4">
        <v>851242.15999999992</v>
      </c>
      <c r="I68" s="36">
        <v>0</v>
      </c>
      <c r="J68" s="11"/>
    </row>
    <row r="69" spans="1:10" x14ac:dyDescent="0.25">
      <c r="A69" s="12" t="s">
        <v>1403</v>
      </c>
      <c r="B69" s="12">
        <v>1640523</v>
      </c>
      <c r="C69" s="12" t="s">
        <v>34</v>
      </c>
      <c r="D69" s="1">
        <v>209</v>
      </c>
      <c r="E69" s="5">
        <v>1834700</v>
      </c>
      <c r="F69" s="5">
        <v>18279654</v>
      </c>
      <c r="G69" s="9">
        <v>200</v>
      </c>
      <c r="H69" s="4">
        <v>1486162.6000000013</v>
      </c>
      <c r="I69" s="36">
        <v>64621.84</v>
      </c>
      <c r="J69" s="11"/>
    </row>
    <row r="70" spans="1:10" x14ac:dyDescent="0.25">
      <c r="A70" s="12" t="s">
        <v>1403</v>
      </c>
      <c r="B70" s="12">
        <v>1147120</v>
      </c>
      <c r="C70" s="12" t="s">
        <v>152</v>
      </c>
      <c r="D70" s="1">
        <v>212</v>
      </c>
      <c r="E70" s="5">
        <v>1884200</v>
      </c>
      <c r="F70" s="5">
        <v>19699845</v>
      </c>
      <c r="G70" s="9">
        <v>259</v>
      </c>
      <c r="H70" s="4">
        <v>1660452.8799999997</v>
      </c>
      <c r="I70" s="36">
        <v>0</v>
      </c>
      <c r="J70" s="11"/>
    </row>
    <row r="71" spans="1:10" x14ac:dyDescent="0.25">
      <c r="A71" s="12" t="s">
        <v>1403</v>
      </c>
      <c r="B71" s="12">
        <v>1949033</v>
      </c>
      <c r="C71" s="12" t="s">
        <v>80</v>
      </c>
      <c r="D71" s="1">
        <v>223</v>
      </c>
      <c r="E71" s="5">
        <v>1659250</v>
      </c>
      <c r="F71" s="5">
        <v>14730509</v>
      </c>
      <c r="G71" s="9">
        <v>201</v>
      </c>
      <c r="H71" s="4">
        <v>1225802.56</v>
      </c>
      <c r="I71" s="36">
        <v>2342.39</v>
      </c>
      <c r="J71" s="11"/>
    </row>
    <row r="72" spans="1:10" x14ac:dyDescent="0.25">
      <c r="A72" s="12" t="s">
        <v>1403</v>
      </c>
      <c r="B72" s="12">
        <v>1635131</v>
      </c>
      <c r="C72" s="12" t="s">
        <v>57</v>
      </c>
      <c r="D72" s="1">
        <v>139</v>
      </c>
      <c r="E72" s="5">
        <v>1859950</v>
      </c>
      <c r="F72" s="5">
        <v>21462250</v>
      </c>
      <c r="G72" s="9">
        <v>150</v>
      </c>
      <c r="H72" s="4">
        <v>1718035.2300000007</v>
      </c>
      <c r="I72" s="36">
        <v>4.97</v>
      </c>
      <c r="J72" s="11"/>
    </row>
    <row r="73" spans="1:10" x14ac:dyDescent="0.25">
      <c r="A73" s="12" t="s">
        <v>1403</v>
      </c>
      <c r="B73" s="12">
        <v>1502174</v>
      </c>
      <c r="C73" s="12" t="s">
        <v>173</v>
      </c>
      <c r="D73" s="1">
        <v>193</v>
      </c>
      <c r="E73" s="5">
        <v>1961600</v>
      </c>
      <c r="F73" s="5">
        <v>21289068</v>
      </c>
      <c r="G73" s="9">
        <v>239</v>
      </c>
      <c r="H73" s="4">
        <v>1792848.7600000002</v>
      </c>
      <c r="I73" s="36">
        <v>0</v>
      </c>
      <c r="J73" s="11"/>
    </row>
    <row r="74" spans="1:10" x14ac:dyDescent="0.25">
      <c r="A74" s="12" t="s">
        <v>1403</v>
      </c>
      <c r="B74" s="12">
        <v>1294764</v>
      </c>
      <c r="C74" s="12" t="s">
        <v>231</v>
      </c>
      <c r="D74" s="1">
        <v>202</v>
      </c>
      <c r="E74" s="5">
        <v>1395510</v>
      </c>
      <c r="F74" s="5">
        <v>12628086</v>
      </c>
      <c r="G74" s="9">
        <v>144</v>
      </c>
      <c r="H74" s="4">
        <v>813797.35000000044</v>
      </c>
      <c r="I74" s="36">
        <v>0</v>
      </c>
      <c r="J74" s="11"/>
    </row>
    <row r="75" spans="1:10" x14ac:dyDescent="0.25">
      <c r="A75" s="12" t="s">
        <v>1403</v>
      </c>
      <c r="B75" s="12">
        <v>1345623</v>
      </c>
      <c r="C75" s="12" t="s">
        <v>158</v>
      </c>
      <c r="D75" s="1">
        <v>68</v>
      </c>
      <c r="E75" s="5">
        <v>1917000</v>
      </c>
      <c r="F75" s="5">
        <v>20538902</v>
      </c>
      <c r="G75" s="9">
        <v>81</v>
      </c>
      <c r="H75" s="4">
        <v>1638390.8300000003</v>
      </c>
      <c r="I75" s="36">
        <v>0</v>
      </c>
      <c r="J75" s="11"/>
    </row>
    <row r="76" spans="1:10" x14ac:dyDescent="0.25">
      <c r="A76" s="12" t="s">
        <v>1403</v>
      </c>
      <c r="B76" s="12">
        <v>1676939</v>
      </c>
      <c r="C76" s="12" t="s">
        <v>226</v>
      </c>
      <c r="D76" s="1">
        <v>172</v>
      </c>
      <c r="E76" s="5">
        <v>1647370</v>
      </c>
      <c r="F76" s="5">
        <v>17696499</v>
      </c>
      <c r="G76" s="9">
        <v>201</v>
      </c>
      <c r="H76" s="4">
        <v>1417322.3900000008</v>
      </c>
      <c r="I76" s="36">
        <v>21089.53</v>
      </c>
      <c r="J76" s="11"/>
    </row>
    <row r="77" spans="1:10" x14ac:dyDescent="0.25">
      <c r="A77" s="12" t="s">
        <v>1403</v>
      </c>
      <c r="B77" s="12">
        <v>1600117</v>
      </c>
      <c r="C77" s="12" t="s">
        <v>64</v>
      </c>
      <c r="D77" s="1">
        <v>226</v>
      </c>
      <c r="E77" s="5">
        <v>1491450</v>
      </c>
      <c r="F77" s="5">
        <v>12769506</v>
      </c>
      <c r="G77" s="9">
        <v>170</v>
      </c>
      <c r="H77" s="4">
        <v>1025624.0500000002</v>
      </c>
      <c r="I77" s="36">
        <v>13974.489999999998</v>
      </c>
      <c r="J77" s="11"/>
    </row>
    <row r="78" spans="1:10" x14ac:dyDescent="0.25">
      <c r="A78" s="12" t="s">
        <v>1403</v>
      </c>
      <c r="B78" s="12">
        <v>1314296</v>
      </c>
      <c r="C78" s="12" t="s">
        <v>266</v>
      </c>
      <c r="D78" s="1">
        <v>189</v>
      </c>
      <c r="E78" s="5">
        <v>1220190</v>
      </c>
      <c r="F78" s="5">
        <v>11176231</v>
      </c>
      <c r="G78" s="9">
        <v>140</v>
      </c>
      <c r="H78" s="4">
        <v>817248.89</v>
      </c>
      <c r="I78" s="36">
        <v>0</v>
      </c>
      <c r="J78" s="11"/>
    </row>
    <row r="79" spans="1:10" x14ac:dyDescent="0.25">
      <c r="A79" s="12" t="s">
        <v>1403</v>
      </c>
      <c r="B79" s="12">
        <v>1617819</v>
      </c>
      <c r="C79" s="12" t="s">
        <v>144</v>
      </c>
      <c r="D79" s="1">
        <v>113</v>
      </c>
      <c r="E79" s="5">
        <v>2048400</v>
      </c>
      <c r="F79" s="5">
        <v>19080327</v>
      </c>
      <c r="G79" s="9">
        <v>139</v>
      </c>
      <c r="H79" s="4">
        <v>1498717.3300000005</v>
      </c>
      <c r="I79" s="36">
        <v>59008.35</v>
      </c>
      <c r="J79" s="11"/>
    </row>
    <row r="80" spans="1:10" x14ac:dyDescent="0.25">
      <c r="A80" s="12" t="s">
        <v>1403</v>
      </c>
      <c r="B80" s="12">
        <v>1374101</v>
      </c>
      <c r="C80" s="12" t="s">
        <v>316</v>
      </c>
      <c r="D80" s="1">
        <v>198</v>
      </c>
      <c r="E80" s="5">
        <v>1152150</v>
      </c>
      <c r="F80" s="5">
        <v>7671929</v>
      </c>
      <c r="G80" s="9">
        <v>133</v>
      </c>
      <c r="H80" s="4">
        <v>406794.65999999992</v>
      </c>
      <c r="I80" s="36">
        <v>22709.239999999998</v>
      </c>
      <c r="J80" s="11"/>
    </row>
    <row r="81" spans="1:10" x14ac:dyDescent="0.25">
      <c r="A81" s="12" t="s">
        <v>1403</v>
      </c>
      <c r="B81" s="12">
        <v>1184106</v>
      </c>
      <c r="C81" s="12" t="s">
        <v>198</v>
      </c>
      <c r="D81" s="1">
        <v>74</v>
      </c>
      <c r="E81" s="5">
        <v>1621200</v>
      </c>
      <c r="F81" s="5">
        <v>10069692</v>
      </c>
      <c r="G81" s="9">
        <v>42</v>
      </c>
      <c r="H81" s="4">
        <v>616257.41</v>
      </c>
      <c r="I81" s="36">
        <v>4434.25</v>
      </c>
      <c r="J81" s="11"/>
    </row>
    <row r="82" spans="1:10" x14ac:dyDescent="0.25">
      <c r="A82" s="12" t="s">
        <v>1403</v>
      </c>
      <c r="B82" s="12">
        <v>1534858</v>
      </c>
      <c r="C82" s="12" t="s">
        <v>327</v>
      </c>
      <c r="D82" s="1">
        <v>117</v>
      </c>
      <c r="E82" s="5">
        <v>1094400</v>
      </c>
      <c r="F82" s="5">
        <v>6212659</v>
      </c>
      <c r="G82" s="9">
        <v>32</v>
      </c>
      <c r="H82" s="4">
        <v>176890.83</v>
      </c>
      <c r="I82" s="36">
        <v>0</v>
      </c>
      <c r="J82" s="11"/>
    </row>
    <row r="83" spans="1:10" x14ac:dyDescent="0.25">
      <c r="A83" s="12" t="s">
        <v>1403</v>
      </c>
      <c r="B83" s="12">
        <v>1761447</v>
      </c>
      <c r="C83" s="12" t="s">
        <v>127</v>
      </c>
      <c r="D83" s="1">
        <v>223</v>
      </c>
      <c r="E83" s="5">
        <v>1821070</v>
      </c>
      <c r="F83" s="5">
        <v>15779193</v>
      </c>
      <c r="G83" s="9">
        <v>220</v>
      </c>
      <c r="H83" s="4">
        <v>1387216.2199999997</v>
      </c>
      <c r="I83" s="36">
        <v>0</v>
      </c>
      <c r="J83" s="11"/>
    </row>
    <row r="84" spans="1:10" x14ac:dyDescent="0.25">
      <c r="A84" s="12" t="s">
        <v>1403</v>
      </c>
      <c r="B84" s="12">
        <v>1307742</v>
      </c>
      <c r="C84" s="12" t="s">
        <v>276</v>
      </c>
      <c r="D84" s="1">
        <v>165</v>
      </c>
      <c r="E84" s="5">
        <v>1187250</v>
      </c>
      <c r="F84" s="5">
        <v>10272687</v>
      </c>
      <c r="G84" s="9">
        <v>129</v>
      </c>
      <c r="H84" s="4">
        <v>557144.06000000006</v>
      </c>
      <c r="I84" s="36">
        <v>8374.32</v>
      </c>
      <c r="J84" s="11"/>
    </row>
    <row r="85" spans="1:10" x14ac:dyDescent="0.25">
      <c r="A85" s="12" t="s">
        <v>1403</v>
      </c>
      <c r="B85" s="12">
        <v>1534737</v>
      </c>
      <c r="C85" s="12" t="s">
        <v>112</v>
      </c>
      <c r="D85" s="1">
        <v>199</v>
      </c>
      <c r="E85" s="5">
        <v>1535150</v>
      </c>
      <c r="F85" s="5">
        <v>16446641</v>
      </c>
      <c r="G85" s="9">
        <v>216</v>
      </c>
      <c r="H85" s="4">
        <v>1337823.7500000007</v>
      </c>
      <c r="I85" s="36">
        <v>57848.590000000004</v>
      </c>
      <c r="J85" s="11"/>
    </row>
    <row r="86" spans="1:10" x14ac:dyDescent="0.25">
      <c r="A86" s="12" t="s">
        <v>1403</v>
      </c>
      <c r="B86" s="12">
        <v>1664397</v>
      </c>
      <c r="C86" s="12" t="s">
        <v>114</v>
      </c>
      <c r="D86" s="1">
        <v>121</v>
      </c>
      <c r="E86" s="5">
        <v>1584800</v>
      </c>
      <c r="F86" s="5">
        <v>16155556</v>
      </c>
      <c r="G86" s="9">
        <v>140</v>
      </c>
      <c r="H86" s="4">
        <v>1259433.459999999</v>
      </c>
      <c r="I86" s="36">
        <v>0</v>
      </c>
      <c r="J86" s="11"/>
    </row>
    <row r="87" spans="1:10" x14ac:dyDescent="0.25">
      <c r="A87" s="12" t="s">
        <v>1403</v>
      </c>
      <c r="B87" s="12">
        <v>1470099</v>
      </c>
      <c r="C87" s="12" t="s">
        <v>171</v>
      </c>
      <c r="D87" s="1">
        <v>232</v>
      </c>
      <c r="E87" s="5">
        <v>1480380</v>
      </c>
      <c r="F87" s="5">
        <v>16624902</v>
      </c>
      <c r="G87" s="9">
        <v>219</v>
      </c>
      <c r="H87" s="4">
        <v>1373908.7500000002</v>
      </c>
      <c r="I87" s="36">
        <v>0</v>
      </c>
      <c r="J87" s="11"/>
    </row>
    <row r="88" spans="1:10" x14ac:dyDescent="0.25">
      <c r="A88" s="12" t="s">
        <v>1403</v>
      </c>
      <c r="B88" s="12">
        <v>1799504</v>
      </c>
      <c r="C88" s="12" t="s">
        <v>88</v>
      </c>
      <c r="D88" s="1">
        <v>195</v>
      </c>
      <c r="E88" s="5">
        <v>1402500</v>
      </c>
      <c r="F88" s="5">
        <v>13409375</v>
      </c>
      <c r="G88" s="9">
        <v>191</v>
      </c>
      <c r="H88" s="4">
        <v>989659.37999999989</v>
      </c>
      <c r="I88" s="36">
        <v>0</v>
      </c>
      <c r="J88" s="11"/>
    </row>
    <row r="89" spans="1:10" x14ac:dyDescent="0.25">
      <c r="A89" s="12" t="s">
        <v>1403</v>
      </c>
      <c r="B89" s="12">
        <v>1731196</v>
      </c>
      <c r="C89" s="12" t="s">
        <v>365</v>
      </c>
      <c r="D89" s="1">
        <v>184</v>
      </c>
      <c r="E89" s="5">
        <v>1424600</v>
      </c>
      <c r="F89" s="5">
        <v>14890526</v>
      </c>
      <c r="G89" s="9">
        <v>206</v>
      </c>
      <c r="H89" s="4">
        <v>1164155.0599999998</v>
      </c>
      <c r="I89" s="36">
        <v>1766.9699999999998</v>
      </c>
      <c r="J89" s="11"/>
    </row>
    <row r="90" spans="1:10" x14ac:dyDescent="0.25">
      <c r="A90" s="12" t="s">
        <v>1403</v>
      </c>
      <c r="B90" s="12">
        <v>1148060</v>
      </c>
      <c r="C90" s="12" t="s">
        <v>78</v>
      </c>
      <c r="D90" s="1">
        <v>218</v>
      </c>
      <c r="E90" s="5">
        <v>1578600</v>
      </c>
      <c r="F90" s="5">
        <v>17004124</v>
      </c>
      <c r="G90" s="9">
        <v>229</v>
      </c>
      <c r="H90" s="4">
        <v>1398327.5200000005</v>
      </c>
      <c r="I90" s="36">
        <v>2880.59</v>
      </c>
      <c r="J90" s="11"/>
    </row>
    <row r="91" spans="1:10" x14ac:dyDescent="0.25">
      <c r="A91" s="12" t="s">
        <v>1403</v>
      </c>
      <c r="B91" s="12">
        <v>1220520</v>
      </c>
      <c r="C91" s="12" t="s">
        <v>225</v>
      </c>
      <c r="D91" s="1">
        <v>171</v>
      </c>
      <c r="E91" s="5">
        <v>1422840</v>
      </c>
      <c r="F91" s="5">
        <v>10036062</v>
      </c>
      <c r="G91" s="9">
        <v>132</v>
      </c>
      <c r="H91" s="4">
        <v>567330.72999999975</v>
      </c>
      <c r="I91" s="36">
        <v>0</v>
      </c>
      <c r="J91" s="11"/>
    </row>
    <row r="92" spans="1:10" x14ac:dyDescent="0.25">
      <c r="A92" s="12" t="s">
        <v>1403</v>
      </c>
      <c r="B92" s="12">
        <v>1462473</v>
      </c>
      <c r="C92" s="12" t="s">
        <v>95</v>
      </c>
      <c r="D92" s="1">
        <v>141</v>
      </c>
      <c r="E92" s="5">
        <v>1532320</v>
      </c>
      <c r="F92" s="5">
        <v>17256640</v>
      </c>
      <c r="G92" s="9">
        <v>169</v>
      </c>
      <c r="H92" s="4">
        <v>1345935.2399999995</v>
      </c>
      <c r="I92" s="36">
        <v>32347.520000000004</v>
      </c>
      <c r="J92" s="11"/>
    </row>
    <row r="93" spans="1:10" x14ac:dyDescent="0.25">
      <c r="A93" s="12" t="s">
        <v>1403</v>
      </c>
      <c r="B93" s="12">
        <v>1704625</v>
      </c>
      <c r="C93" s="12" t="s">
        <v>336</v>
      </c>
      <c r="D93" s="1">
        <v>149</v>
      </c>
      <c r="E93" s="5">
        <v>997700</v>
      </c>
      <c r="F93" s="5">
        <v>5304831</v>
      </c>
      <c r="G93" s="9">
        <v>29</v>
      </c>
      <c r="H93" s="4">
        <v>118885.69000000002</v>
      </c>
      <c r="I93" s="36">
        <v>0</v>
      </c>
      <c r="J93" s="11"/>
    </row>
    <row r="94" spans="1:10" x14ac:dyDescent="0.25">
      <c r="A94" s="12" t="s">
        <v>1403</v>
      </c>
      <c r="B94" s="12">
        <v>1229845</v>
      </c>
      <c r="C94" s="12" t="s">
        <v>51</v>
      </c>
      <c r="D94" s="1">
        <v>111</v>
      </c>
      <c r="E94" s="5">
        <v>1915700</v>
      </c>
      <c r="F94" s="5">
        <v>23683661</v>
      </c>
      <c r="G94" s="9">
        <v>147</v>
      </c>
      <c r="H94" s="4">
        <v>1918054.8100000005</v>
      </c>
      <c r="I94" s="36">
        <v>156878.13000000003</v>
      </c>
      <c r="J94" s="11"/>
    </row>
    <row r="95" spans="1:10" x14ac:dyDescent="0.25">
      <c r="A95" s="12" t="s">
        <v>1403</v>
      </c>
      <c r="B95" s="12">
        <v>1857092</v>
      </c>
      <c r="C95" s="12" t="s">
        <v>286</v>
      </c>
      <c r="D95" s="1">
        <v>147</v>
      </c>
      <c r="E95" s="5">
        <v>1330800</v>
      </c>
      <c r="F95" s="5">
        <v>10120235</v>
      </c>
      <c r="G95" s="9">
        <v>71</v>
      </c>
      <c r="H95" s="4">
        <v>545364.05999999994</v>
      </c>
      <c r="I95" s="36">
        <v>0</v>
      </c>
      <c r="J95" s="11"/>
    </row>
    <row r="96" spans="1:10" x14ac:dyDescent="0.25">
      <c r="A96" s="12" t="s">
        <v>1403</v>
      </c>
      <c r="B96" s="12">
        <v>1612248</v>
      </c>
      <c r="C96" s="12" t="s">
        <v>53</v>
      </c>
      <c r="D96" s="1">
        <v>80</v>
      </c>
      <c r="E96" s="5">
        <v>2393700</v>
      </c>
      <c r="F96" s="5">
        <v>26458110</v>
      </c>
      <c r="G96" s="9">
        <v>118</v>
      </c>
      <c r="H96" s="4">
        <v>2294400.0099999998</v>
      </c>
      <c r="I96" s="36">
        <v>94812.340000000011</v>
      </c>
      <c r="J96" s="11"/>
    </row>
    <row r="97" spans="1:10" x14ac:dyDescent="0.25">
      <c r="A97" s="12" t="s">
        <v>1403</v>
      </c>
      <c r="B97" s="12">
        <v>1388878</v>
      </c>
      <c r="C97" s="12" t="s">
        <v>305</v>
      </c>
      <c r="D97" s="1">
        <v>89</v>
      </c>
      <c r="E97" s="5">
        <v>1347700</v>
      </c>
      <c r="F97" s="5">
        <v>11342771</v>
      </c>
      <c r="G97" s="9">
        <v>44</v>
      </c>
      <c r="H97" s="4">
        <v>654653.35</v>
      </c>
      <c r="I97" s="36">
        <v>9175.52</v>
      </c>
      <c r="J97" s="11"/>
    </row>
    <row r="98" spans="1:10" x14ac:dyDescent="0.25">
      <c r="A98" s="12" t="s">
        <v>1403</v>
      </c>
      <c r="B98" s="12">
        <v>1711277</v>
      </c>
      <c r="C98" s="12" t="s">
        <v>200</v>
      </c>
      <c r="D98" s="1">
        <v>90</v>
      </c>
      <c r="E98" s="5">
        <v>1507900</v>
      </c>
      <c r="F98" s="5">
        <v>14846489</v>
      </c>
      <c r="G98" s="9">
        <v>86</v>
      </c>
      <c r="H98" s="4">
        <v>1091961.6400000004</v>
      </c>
      <c r="I98" s="36">
        <v>0</v>
      </c>
      <c r="J98" s="11"/>
    </row>
    <row r="99" spans="1:10" x14ac:dyDescent="0.25">
      <c r="A99" s="12" t="s">
        <v>1403</v>
      </c>
      <c r="B99" s="12">
        <v>1573157</v>
      </c>
      <c r="C99" s="12" t="s">
        <v>164</v>
      </c>
      <c r="D99" s="1">
        <v>181</v>
      </c>
      <c r="E99" s="5">
        <v>1507218</v>
      </c>
      <c r="F99" s="5">
        <v>14445293</v>
      </c>
      <c r="G99" s="9">
        <v>191</v>
      </c>
      <c r="H99" s="4">
        <v>1123680.56</v>
      </c>
      <c r="I99" s="36">
        <v>15524.88</v>
      </c>
      <c r="J99" s="11"/>
    </row>
    <row r="100" spans="1:10" x14ac:dyDescent="0.25">
      <c r="A100" s="12" t="s">
        <v>1403</v>
      </c>
      <c r="B100" s="12">
        <v>1535023</v>
      </c>
      <c r="C100" s="12" t="s">
        <v>330</v>
      </c>
      <c r="D100" s="1">
        <v>174</v>
      </c>
      <c r="E100" s="5">
        <v>932250</v>
      </c>
      <c r="F100" s="5">
        <v>6499150</v>
      </c>
      <c r="G100" s="9">
        <v>50</v>
      </c>
      <c r="H100" s="4">
        <v>210661.85000000006</v>
      </c>
      <c r="I100" s="36">
        <v>0</v>
      </c>
      <c r="J100" s="11"/>
    </row>
    <row r="101" spans="1:10" x14ac:dyDescent="0.25">
      <c r="A101" s="12" t="s">
        <v>1403</v>
      </c>
      <c r="B101" s="12">
        <v>1536097</v>
      </c>
      <c r="C101" s="12" t="s">
        <v>335</v>
      </c>
      <c r="D101" s="1">
        <v>138</v>
      </c>
      <c r="E101" s="5">
        <v>1060300</v>
      </c>
      <c r="F101" s="5">
        <v>6493319</v>
      </c>
      <c r="G101" s="9">
        <v>39</v>
      </c>
      <c r="H101" s="4">
        <v>215606.15999999997</v>
      </c>
      <c r="I101" s="36">
        <v>12880.21</v>
      </c>
      <c r="J101" s="11"/>
    </row>
    <row r="102" spans="1:10" x14ac:dyDescent="0.25">
      <c r="A102" s="12" t="s">
        <v>1403</v>
      </c>
      <c r="B102" s="12">
        <v>1129552</v>
      </c>
      <c r="C102" s="12" t="s">
        <v>161</v>
      </c>
      <c r="D102" s="1">
        <v>158</v>
      </c>
      <c r="E102" s="5">
        <v>1443440</v>
      </c>
      <c r="F102" s="5">
        <v>16041155</v>
      </c>
      <c r="G102" s="9">
        <v>160</v>
      </c>
      <c r="H102" s="4">
        <v>1246626.5400000003</v>
      </c>
      <c r="I102" s="36">
        <v>0</v>
      </c>
      <c r="J102" s="11"/>
    </row>
    <row r="103" spans="1:10" x14ac:dyDescent="0.25">
      <c r="A103" s="12" t="s">
        <v>1403</v>
      </c>
      <c r="B103" s="12">
        <v>1742960</v>
      </c>
      <c r="C103" s="12" t="s">
        <v>121</v>
      </c>
      <c r="D103" s="1">
        <v>158</v>
      </c>
      <c r="E103" s="5">
        <v>1434000</v>
      </c>
      <c r="F103" s="5">
        <v>14550347</v>
      </c>
      <c r="G103" s="9">
        <v>151</v>
      </c>
      <c r="H103" s="4">
        <v>1059391.6100000003</v>
      </c>
      <c r="I103" s="36">
        <v>0</v>
      </c>
      <c r="J103" s="11"/>
    </row>
    <row r="104" spans="1:10" x14ac:dyDescent="0.25">
      <c r="A104" s="12" t="s">
        <v>1403</v>
      </c>
      <c r="B104" s="12">
        <v>1349170</v>
      </c>
      <c r="C104" s="12" t="s">
        <v>298</v>
      </c>
      <c r="D104" s="1">
        <v>127</v>
      </c>
      <c r="E104" s="5">
        <v>1420700</v>
      </c>
      <c r="F104" s="5">
        <v>13129609</v>
      </c>
      <c r="G104" s="9">
        <v>102</v>
      </c>
      <c r="H104" s="4">
        <v>910138.86</v>
      </c>
      <c r="I104" s="36">
        <v>0</v>
      </c>
      <c r="J104" s="11"/>
    </row>
    <row r="105" spans="1:10" x14ac:dyDescent="0.25">
      <c r="A105" s="12" t="s">
        <v>1403</v>
      </c>
      <c r="B105" s="12">
        <v>1321841</v>
      </c>
      <c r="C105" s="12" t="s">
        <v>269</v>
      </c>
      <c r="D105" s="1">
        <v>203</v>
      </c>
      <c r="E105" s="5">
        <v>1379840</v>
      </c>
      <c r="F105" s="5">
        <v>14357724</v>
      </c>
      <c r="G105" s="9">
        <v>192</v>
      </c>
      <c r="H105" s="4">
        <v>1040323.1499999998</v>
      </c>
      <c r="I105" s="36">
        <v>12979.060000000001</v>
      </c>
      <c r="J105" s="11"/>
    </row>
    <row r="106" spans="1:10" x14ac:dyDescent="0.25">
      <c r="A106" s="12" t="s">
        <v>1403</v>
      </c>
      <c r="B106" s="12">
        <v>1629204</v>
      </c>
      <c r="C106" s="12" t="s">
        <v>122</v>
      </c>
      <c r="D106" s="1">
        <v>206</v>
      </c>
      <c r="E106" s="5">
        <v>1777300</v>
      </c>
      <c r="F106" s="5">
        <v>15653763</v>
      </c>
      <c r="G106" s="9">
        <v>192</v>
      </c>
      <c r="H106" s="4">
        <v>1265260.2299999995</v>
      </c>
      <c r="I106" s="36">
        <v>905.21</v>
      </c>
      <c r="J106" s="11"/>
    </row>
    <row r="107" spans="1:10" x14ac:dyDescent="0.25">
      <c r="A107" s="12" t="s">
        <v>1403</v>
      </c>
      <c r="B107" s="12">
        <v>1599376</v>
      </c>
      <c r="C107" s="12" t="s">
        <v>83</v>
      </c>
      <c r="D107" s="1">
        <v>213</v>
      </c>
      <c r="E107" s="5">
        <v>1420400</v>
      </c>
      <c r="F107" s="5">
        <v>15441720</v>
      </c>
      <c r="G107" s="9">
        <v>210</v>
      </c>
      <c r="H107" s="4">
        <v>1273951.6300000004</v>
      </c>
      <c r="I107" s="36">
        <v>107261.94000000002</v>
      </c>
      <c r="J107" s="11"/>
    </row>
    <row r="108" spans="1:10" x14ac:dyDescent="0.25">
      <c r="A108" s="12" t="s">
        <v>1403</v>
      </c>
      <c r="B108" s="12">
        <v>1774097</v>
      </c>
      <c r="C108" s="12" t="s">
        <v>160</v>
      </c>
      <c r="D108" s="1">
        <v>75</v>
      </c>
      <c r="E108" s="5">
        <v>1754950</v>
      </c>
      <c r="F108" s="5">
        <v>14535141</v>
      </c>
      <c r="G108" s="9">
        <v>52</v>
      </c>
      <c r="H108" s="4">
        <v>1127693.9900000002</v>
      </c>
      <c r="I108" s="36">
        <v>0</v>
      </c>
      <c r="J108" s="11"/>
    </row>
    <row r="109" spans="1:10" x14ac:dyDescent="0.25">
      <c r="A109" s="12" t="s">
        <v>1403</v>
      </c>
      <c r="B109" s="12">
        <v>1261535</v>
      </c>
      <c r="C109" s="12" t="s">
        <v>203</v>
      </c>
      <c r="D109" s="1">
        <v>145</v>
      </c>
      <c r="E109" s="5">
        <v>1424430</v>
      </c>
      <c r="F109" s="5">
        <v>11528634</v>
      </c>
      <c r="G109" s="9">
        <v>129</v>
      </c>
      <c r="H109" s="4">
        <v>782769.82000000018</v>
      </c>
      <c r="I109" s="36">
        <v>0</v>
      </c>
      <c r="J109" s="11"/>
    </row>
    <row r="110" spans="1:10" x14ac:dyDescent="0.25">
      <c r="A110" s="12" t="s">
        <v>1403</v>
      </c>
      <c r="B110" s="12">
        <v>1348542</v>
      </c>
      <c r="C110" s="12" t="s">
        <v>290</v>
      </c>
      <c r="D110" s="1">
        <v>142</v>
      </c>
      <c r="E110" s="5">
        <v>1180730</v>
      </c>
      <c r="F110" s="5">
        <v>9498580</v>
      </c>
      <c r="G110" s="9">
        <v>70</v>
      </c>
      <c r="H110" s="4">
        <v>534202.04</v>
      </c>
      <c r="I110" s="36">
        <v>0</v>
      </c>
      <c r="J110" s="11"/>
    </row>
    <row r="111" spans="1:10" x14ac:dyDescent="0.25">
      <c r="A111" s="12" t="s">
        <v>1403</v>
      </c>
      <c r="B111" s="12">
        <v>1313762</v>
      </c>
      <c r="C111" s="12" t="s">
        <v>217</v>
      </c>
      <c r="D111" s="1">
        <v>183</v>
      </c>
      <c r="E111" s="5">
        <v>1422300</v>
      </c>
      <c r="F111" s="5">
        <v>11125924</v>
      </c>
      <c r="G111" s="9">
        <v>161</v>
      </c>
      <c r="H111" s="4">
        <v>788069.47999999975</v>
      </c>
      <c r="I111" s="36">
        <v>0</v>
      </c>
      <c r="J111" s="11"/>
    </row>
    <row r="112" spans="1:10" x14ac:dyDescent="0.25">
      <c r="A112" s="12" t="s">
        <v>1403</v>
      </c>
      <c r="B112" s="12">
        <v>1375270</v>
      </c>
      <c r="C112" s="12" t="s">
        <v>295</v>
      </c>
      <c r="D112" s="1">
        <v>116</v>
      </c>
      <c r="E112" s="5">
        <v>1191400</v>
      </c>
      <c r="F112" s="5">
        <v>8852886</v>
      </c>
      <c r="G112" s="9">
        <v>70</v>
      </c>
      <c r="H112" s="4">
        <v>439017.13999999996</v>
      </c>
      <c r="I112" s="36">
        <v>23201.759999999998</v>
      </c>
      <c r="J112" s="11"/>
    </row>
    <row r="113" spans="1:10" x14ac:dyDescent="0.25">
      <c r="A113" s="12" t="s">
        <v>1403</v>
      </c>
      <c r="B113" s="12">
        <v>1460280</v>
      </c>
      <c r="C113" s="12" t="s">
        <v>163</v>
      </c>
      <c r="D113" s="1">
        <v>164</v>
      </c>
      <c r="E113" s="5">
        <v>1607600</v>
      </c>
      <c r="F113" s="5">
        <v>15338055</v>
      </c>
      <c r="G113" s="9">
        <v>175</v>
      </c>
      <c r="H113" s="4">
        <v>1128451.1100000001</v>
      </c>
      <c r="I113" s="36">
        <v>0</v>
      </c>
      <c r="J113" s="11"/>
    </row>
    <row r="114" spans="1:10" x14ac:dyDescent="0.25">
      <c r="A114" s="12" t="s">
        <v>1403</v>
      </c>
      <c r="B114" s="12">
        <v>1774430</v>
      </c>
      <c r="C114" s="12" t="s">
        <v>69</v>
      </c>
      <c r="D114" s="1">
        <v>97</v>
      </c>
      <c r="E114" s="5">
        <v>1897000</v>
      </c>
      <c r="F114" s="5">
        <v>19266570</v>
      </c>
      <c r="G114" s="9">
        <v>120</v>
      </c>
      <c r="H114" s="4">
        <v>1629026.0399999993</v>
      </c>
      <c r="I114" s="36">
        <v>14713.390000000001</v>
      </c>
      <c r="J114" s="11"/>
    </row>
    <row r="115" spans="1:10" x14ac:dyDescent="0.25">
      <c r="A115" s="12" t="s">
        <v>1403</v>
      </c>
      <c r="B115" s="12">
        <v>1400040</v>
      </c>
      <c r="C115" s="12" t="s">
        <v>291</v>
      </c>
      <c r="D115" s="1">
        <v>134</v>
      </c>
      <c r="E115" s="5">
        <v>996900</v>
      </c>
      <c r="F115" s="5">
        <v>6243312</v>
      </c>
      <c r="G115" s="9">
        <v>55</v>
      </c>
      <c r="H115" s="4">
        <v>241884.76999999993</v>
      </c>
      <c r="I115" s="36">
        <v>1351.1399999999999</v>
      </c>
      <c r="J115" s="11"/>
    </row>
    <row r="116" spans="1:10" x14ac:dyDescent="0.25">
      <c r="A116" s="12" t="s">
        <v>1403</v>
      </c>
      <c r="B116" s="12">
        <v>1272907</v>
      </c>
      <c r="C116" s="12" t="s">
        <v>30</v>
      </c>
      <c r="D116" s="1">
        <v>169</v>
      </c>
      <c r="E116" s="5">
        <v>1832580</v>
      </c>
      <c r="F116" s="5">
        <v>19094029</v>
      </c>
      <c r="G116" s="9">
        <v>209</v>
      </c>
      <c r="H116" s="4">
        <v>1758345.53</v>
      </c>
      <c r="I116" s="36">
        <v>0</v>
      </c>
      <c r="J116" s="11"/>
    </row>
    <row r="117" spans="1:10" x14ac:dyDescent="0.25">
      <c r="A117" s="12" t="s">
        <v>1403</v>
      </c>
      <c r="B117" s="12">
        <v>1104675</v>
      </c>
      <c r="C117" s="12" t="s">
        <v>206</v>
      </c>
      <c r="D117" s="1">
        <v>148</v>
      </c>
      <c r="E117" s="5">
        <v>1214380</v>
      </c>
      <c r="F117" s="5">
        <v>10778634</v>
      </c>
      <c r="G117" s="9">
        <v>133</v>
      </c>
      <c r="H117" s="4">
        <v>723816.90999999992</v>
      </c>
      <c r="I117" s="36">
        <v>0</v>
      </c>
      <c r="J117" s="11"/>
    </row>
    <row r="118" spans="1:10" x14ac:dyDescent="0.25">
      <c r="A118" s="12" t="s">
        <v>1403</v>
      </c>
      <c r="B118" s="12">
        <v>1717604</v>
      </c>
      <c r="C118" s="12" t="s">
        <v>219</v>
      </c>
      <c r="D118" s="1">
        <v>232</v>
      </c>
      <c r="E118" s="5">
        <v>1638300</v>
      </c>
      <c r="F118" s="5">
        <v>15485679</v>
      </c>
      <c r="G118" s="9">
        <v>267</v>
      </c>
      <c r="H118" s="4">
        <v>1375172.9500000002</v>
      </c>
      <c r="I118" s="36">
        <v>1165.42</v>
      </c>
      <c r="J118" s="11"/>
    </row>
    <row r="119" spans="1:10" x14ac:dyDescent="0.25">
      <c r="A119" s="12" t="s">
        <v>1403</v>
      </c>
      <c r="B119" s="12">
        <v>1294952</v>
      </c>
      <c r="C119" s="12" t="s">
        <v>264</v>
      </c>
      <c r="D119" s="1">
        <v>151</v>
      </c>
      <c r="E119" s="5">
        <v>1168150</v>
      </c>
      <c r="F119" s="5">
        <v>10327669</v>
      </c>
      <c r="G119" s="9">
        <v>110</v>
      </c>
      <c r="H119" s="4">
        <v>630977.20000000007</v>
      </c>
      <c r="I119" s="36">
        <v>2762.08</v>
      </c>
      <c r="J119" s="11"/>
    </row>
    <row r="120" spans="1:10" x14ac:dyDescent="0.25">
      <c r="A120" s="12" t="s">
        <v>1403</v>
      </c>
      <c r="B120" s="12">
        <v>1667422</v>
      </c>
      <c r="C120" s="12" t="s">
        <v>86</v>
      </c>
      <c r="D120" s="1">
        <v>186</v>
      </c>
      <c r="E120" s="5">
        <v>1410450</v>
      </c>
      <c r="F120" s="5">
        <v>13411780</v>
      </c>
      <c r="G120" s="9">
        <v>203</v>
      </c>
      <c r="H120" s="4">
        <v>1000033.3899999999</v>
      </c>
      <c r="I120" s="36">
        <v>0</v>
      </c>
      <c r="J120" s="11"/>
    </row>
    <row r="121" spans="1:10" x14ac:dyDescent="0.25">
      <c r="A121" s="12" t="s">
        <v>1403</v>
      </c>
      <c r="B121" s="12">
        <v>1708378</v>
      </c>
      <c r="C121" s="12" t="s">
        <v>50</v>
      </c>
      <c r="D121" s="1">
        <v>75</v>
      </c>
      <c r="E121" s="5">
        <v>2042900</v>
      </c>
      <c r="F121" s="5">
        <v>19627327</v>
      </c>
      <c r="G121" s="9">
        <v>89</v>
      </c>
      <c r="H121" s="4">
        <v>1596801.4100000001</v>
      </c>
      <c r="I121" s="36">
        <v>126439.29999999997</v>
      </c>
      <c r="J121" s="11"/>
    </row>
    <row r="122" spans="1:10" x14ac:dyDescent="0.25">
      <c r="A122" s="12" t="s">
        <v>1403</v>
      </c>
      <c r="B122" s="12">
        <v>1407616</v>
      </c>
      <c r="C122" s="12" t="s">
        <v>313</v>
      </c>
      <c r="D122" s="1">
        <v>70</v>
      </c>
      <c r="E122" s="5">
        <v>1603000</v>
      </c>
      <c r="F122" s="5">
        <v>10973849</v>
      </c>
      <c r="G122" s="9">
        <v>37</v>
      </c>
      <c r="H122" s="4">
        <v>553660.71</v>
      </c>
      <c r="I122" s="36">
        <v>11348.18</v>
      </c>
      <c r="J122" s="11"/>
    </row>
    <row r="123" spans="1:10" x14ac:dyDescent="0.25">
      <c r="A123" s="12" t="s">
        <v>1403</v>
      </c>
      <c r="B123" s="12">
        <v>1400736</v>
      </c>
      <c r="C123" s="12" t="s">
        <v>341</v>
      </c>
      <c r="D123" s="1">
        <v>115</v>
      </c>
      <c r="E123" s="5">
        <v>1071190</v>
      </c>
      <c r="F123" s="5">
        <v>6519682</v>
      </c>
      <c r="G123" s="9">
        <v>19</v>
      </c>
      <c r="H123" s="4">
        <v>105016.66000000002</v>
      </c>
      <c r="I123" s="36">
        <v>0</v>
      </c>
      <c r="J123" s="11"/>
    </row>
    <row r="124" spans="1:10" x14ac:dyDescent="0.25">
      <c r="A124" s="12" t="s">
        <v>1403</v>
      </c>
      <c r="B124" s="12">
        <v>1526267</v>
      </c>
      <c r="C124" s="12" t="s">
        <v>208</v>
      </c>
      <c r="D124" s="1">
        <v>169</v>
      </c>
      <c r="E124" s="5">
        <v>1150460</v>
      </c>
      <c r="F124" s="5">
        <v>9298131</v>
      </c>
      <c r="G124" s="9">
        <v>118</v>
      </c>
      <c r="H124" s="4">
        <v>620083.71</v>
      </c>
      <c r="I124" s="36">
        <v>0</v>
      </c>
      <c r="J124" s="11"/>
    </row>
    <row r="125" spans="1:10" x14ac:dyDescent="0.25">
      <c r="A125" s="12" t="s">
        <v>1403</v>
      </c>
      <c r="B125" s="12">
        <v>1281133</v>
      </c>
      <c r="C125" s="12" t="s">
        <v>216</v>
      </c>
      <c r="D125" s="1">
        <v>143</v>
      </c>
      <c r="E125" s="5">
        <v>1254750</v>
      </c>
      <c r="F125" s="5">
        <v>12323496</v>
      </c>
      <c r="G125" s="9">
        <v>138</v>
      </c>
      <c r="H125" s="4">
        <v>823912.98</v>
      </c>
      <c r="I125" s="36">
        <v>0</v>
      </c>
      <c r="J125" s="11"/>
    </row>
    <row r="126" spans="1:10" x14ac:dyDescent="0.25">
      <c r="A126" s="12" t="s">
        <v>1403</v>
      </c>
      <c r="B126" s="12">
        <v>1564026</v>
      </c>
      <c r="C126" s="12" t="s">
        <v>73</v>
      </c>
      <c r="D126" s="1">
        <v>170</v>
      </c>
      <c r="E126" s="5">
        <v>1477000</v>
      </c>
      <c r="F126" s="5">
        <v>16250261</v>
      </c>
      <c r="G126" s="9">
        <v>181</v>
      </c>
      <c r="H126" s="4">
        <v>1367889.7399999995</v>
      </c>
      <c r="I126" s="36">
        <v>0</v>
      </c>
      <c r="J126" s="11"/>
    </row>
    <row r="127" spans="1:10" x14ac:dyDescent="0.25">
      <c r="A127" s="12" t="s">
        <v>1403</v>
      </c>
      <c r="B127" s="12">
        <v>1297980</v>
      </c>
      <c r="C127" s="12" t="s">
        <v>256</v>
      </c>
      <c r="D127" s="1">
        <v>69</v>
      </c>
      <c r="E127" s="5">
        <v>1368800</v>
      </c>
      <c r="F127" s="5">
        <v>11817045</v>
      </c>
      <c r="G127" s="9">
        <v>67</v>
      </c>
      <c r="H127" s="4">
        <v>728221.85</v>
      </c>
      <c r="I127" s="36">
        <v>33228.94</v>
      </c>
      <c r="J127" s="11"/>
    </row>
    <row r="128" spans="1:10" x14ac:dyDescent="0.25">
      <c r="A128" s="12" t="s">
        <v>1403</v>
      </c>
      <c r="B128" s="12">
        <v>1516073</v>
      </c>
      <c r="C128" s="12" t="s">
        <v>261</v>
      </c>
      <c r="D128" s="1">
        <v>71</v>
      </c>
      <c r="E128" s="5">
        <v>1753300</v>
      </c>
      <c r="F128" s="5">
        <v>14770109</v>
      </c>
      <c r="G128" s="9">
        <v>65</v>
      </c>
      <c r="H128" s="4">
        <v>989963.5299999998</v>
      </c>
      <c r="I128" s="36">
        <v>24915.919999999998</v>
      </c>
      <c r="J128" s="11"/>
    </row>
    <row r="129" spans="1:10" x14ac:dyDescent="0.25">
      <c r="A129" s="12" t="s">
        <v>1403</v>
      </c>
      <c r="B129" s="12">
        <v>1669958</v>
      </c>
      <c r="C129" s="12" t="s">
        <v>77</v>
      </c>
      <c r="D129" s="1">
        <v>197</v>
      </c>
      <c r="E129" s="5">
        <v>1610788</v>
      </c>
      <c r="F129" s="5">
        <v>15738661</v>
      </c>
      <c r="G129" s="9">
        <v>206</v>
      </c>
      <c r="H129" s="4">
        <v>1367032.8499999994</v>
      </c>
      <c r="I129" s="36">
        <v>6285.19</v>
      </c>
      <c r="J129" s="11"/>
    </row>
    <row r="130" spans="1:10" x14ac:dyDescent="0.25">
      <c r="A130" s="12" t="s">
        <v>1403</v>
      </c>
      <c r="B130" s="12">
        <v>1525878</v>
      </c>
      <c r="C130" s="12" t="s">
        <v>111</v>
      </c>
      <c r="D130" s="1">
        <v>211</v>
      </c>
      <c r="E130" s="5">
        <v>1784350</v>
      </c>
      <c r="F130" s="5">
        <v>16851057</v>
      </c>
      <c r="G130" s="9">
        <v>223</v>
      </c>
      <c r="H130" s="4">
        <v>1439941.0899999994</v>
      </c>
      <c r="I130" s="36">
        <v>106120.76000000001</v>
      </c>
      <c r="J130" s="11"/>
    </row>
    <row r="131" spans="1:10" x14ac:dyDescent="0.25">
      <c r="A131" s="12" t="s">
        <v>1403</v>
      </c>
      <c r="B131" s="12">
        <v>1604501</v>
      </c>
      <c r="C131" s="12" t="s">
        <v>449</v>
      </c>
      <c r="D131" s="1">
        <v>95</v>
      </c>
      <c r="E131" s="5">
        <v>1506500</v>
      </c>
      <c r="F131" s="5">
        <v>6860117</v>
      </c>
      <c r="G131" s="9">
        <v>67</v>
      </c>
      <c r="H131" s="4">
        <v>36421.579999999994</v>
      </c>
      <c r="I131" s="36">
        <v>2773.5</v>
      </c>
      <c r="J131" s="11"/>
    </row>
    <row r="132" spans="1:10" x14ac:dyDescent="0.25">
      <c r="A132" s="12" t="s">
        <v>1403</v>
      </c>
      <c r="B132" s="12">
        <v>1781903</v>
      </c>
      <c r="C132" s="12" t="s">
        <v>339</v>
      </c>
      <c r="D132" s="1">
        <v>115</v>
      </c>
      <c r="E132" s="5">
        <v>1061600</v>
      </c>
      <c r="F132" s="5">
        <v>7755001</v>
      </c>
      <c r="G132" s="9">
        <v>44</v>
      </c>
      <c r="H132" s="4">
        <v>342209.07</v>
      </c>
      <c r="I132" s="36">
        <v>0</v>
      </c>
      <c r="J132" s="11"/>
    </row>
    <row r="133" spans="1:10" x14ac:dyDescent="0.25">
      <c r="A133" s="12" t="s">
        <v>1403</v>
      </c>
      <c r="B133" s="12">
        <v>1949029</v>
      </c>
      <c r="C133" s="12" t="s">
        <v>218</v>
      </c>
      <c r="D133" s="1">
        <v>171</v>
      </c>
      <c r="E133" s="5">
        <v>1260730</v>
      </c>
      <c r="F133" s="5">
        <v>12993730</v>
      </c>
      <c r="G133" s="9">
        <v>154</v>
      </c>
      <c r="H133" s="4">
        <v>902014.97000000009</v>
      </c>
      <c r="I133" s="36">
        <v>114</v>
      </c>
      <c r="J133" s="11"/>
    </row>
    <row r="134" spans="1:10" x14ac:dyDescent="0.25">
      <c r="A134" s="12" t="s">
        <v>1403</v>
      </c>
      <c r="B134" s="12">
        <v>1814802</v>
      </c>
      <c r="C134" s="12" t="s">
        <v>326</v>
      </c>
      <c r="D134" s="1">
        <v>72</v>
      </c>
      <c r="E134" s="5">
        <v>1200500</v>
      </c>
      <c r="F134" s="5">
        <v>7171520</v>
      </c>
      <c r="G134" s="9">
        <v>14</v>
      </c>
      <c r="H134" s="4">
        <v>221276.08</v>
      </c>
      <c r="I134" s="36">
        <v>3892.47</v>
      </c>
      <c r="J134" s="11"/>
    </row>
    <row r="135" spans="1:10" x14ac:dyDescent="0.25">
      <c r="A135" s="12" t="s">
        <v>1403</v>
      </c>
      <c r="B135" s="12">
        <v>1265384</v>
      </c>
      <c r="C135" s="12" t="s">
        <v>268</v>
      </c>
      <c r="D135" s="1">
        <v>158</v>
      </c>
      <c r="E135" s="5">
        <v>1022530</v>
      </c>
      <c r="F135" s="5">
        <v>9030519</v>
      </c>
      <c r="G135" s="9">
        <v>117</v>
      </c>
      <c r="H135" s="4">
        <v>565405.70000000019</v>
      </c>
      <c r="I135" s="36">
        <v>0</v>
      </c>
      <c r="J135" s="11"/>
    </row>
    <row r="136" spans="1:10" x14ac:dyDescent="0.25">
      <c r="A136" s="12" t="s">
        <v>1403</v>
      </c>
      <c r="B136" s="12">
        <v>1773718</v>
      </c>
      <c r="C136" s="12" t="s">
        <v>108</v>
      </c>
      <c r="D136" s="1">
        <v>89</v>
      </c>
      <c r="E136" s="5">
        <v>1982800</v>
      </c>
      <c r="F136" s="5">
        <v>22381608</v>
      </c>
      <c r="G136" s="9">
        <v>140</v>
      </c>
      <c r="H136" s="4">
        <v>1771440.0999999999</v>
      </c>
      <c r="I136" s="36">
        <v>94204.249999999985</v>
      </c>
      <c r="J136" s="11"/>
    </row>
    <row r="137" spans="1:10" x14ac:dyDescent="0.25">
      <c r="A137" s="12" t="s">
        <v>1403</v>
      </c>
      <c r="B137" s="12">
        <v>1805599</v>
      </c>
      <c r="C137" s="12" t="s">
        <v>220</v>
      </c>
      <c r="D137" s="1">
        <v>202</v>
      </c>
      <c r="E137" s="5">
        <v>1057400</v>
      </c>
      <c r="F137" s="5">
        <v>9673809</v>
      </c>
      <c r="G137" s="9">
        <v>178</v>
      </c>
      <c r="H137" s="4">
        <v>711189.6599999998</v>
      </c>
      <c r="I137" s="36">
        <v>7002.7999999999993</v>
      </c>
      <c r="J137" s="11"/>
    </row>
    <row r="138" spans="1:10" x14ac:dyDescent="0.25">
      <c r="A138" s="12" t="s">
        <v>1403</v>
      </c>
      <c r="B138" s="12">
        <v>1590714</v>
      </c>
      <c r="C138" s="12" t="s">
        <v>85</v>
      </c>
      <c r="D138" s="1">
        <v>170</v>
      </c>
      <c r="E138" s="5">
        <v>1325300</v>
      </c>
      <c r="F138" s="5">
        <v>13660155</v>
      </c>
      <c r="G138" s="9">
        <v>163</v>
      </c>
      <c r="H138" s="4">
        <v>1099871.0900000001</v>
      </c>
      <c r="I138" s="36">
        <v>36159.040000000001</v>
      </c>
      <c r="J138" s="11"/>
    </row>
    <row r="139" spans="1:10" x14ac:dyDescent="0.25">
      <c r="A139" s="12" t="s">
        <v>1403</v>
      </c>
      <c r="B139" s="12">
        <v>1606740</v>
      </c>
      <c r="C139" s="12" t="s">
        <v>124</v>
      </c>
      <c r="D139" s="1">
        <v>199</v>
      </c>
      <c r="E139" s="5">
        <v>1156234</v>
      </c>
      <c r="F139" s="5">
        <v>10341258</v>
      </c>
      <c r="G139" s="9">
        <v>179</v>
      </c>
      <c r="H139" s="4">
        <v>765363.74000000034</v>
      </c>
      <c r="I139" s="36">
        <v>18114.59</v>
      </c>
      <c r="J139" s="11"/>
    </row>
    <row r="140" spans="1:10" x14ac:dyDescent="0.25">
      <c r="A140" s="12" t="s">
        <v>1403</v>
      </c>
      <c r="B140" s="12">
        <v>1194465</v>
      </c>
      <c r="C140" s="12" t="s">
        <v>228</v>
      </c>
      <c r="D140" s="1">
        <v>131</v>
      </c>
      <c r="E140" s="5">
        <v>1212300</v>
      </c>
      <c r="F140" s="5">
        <v>10530413</v>
      </c>
      <c r="G140" s="9">
        <v>104</v>
      </c>
      <c r="H140" s="4">
        <v>754659.84999999963</v>
      </c>
      <c r="I140" s="36">
        <v>0</v>
      </c>
      <c r="J140" s="11"/>
    </row>
    <row r="141" spans="1:10" x14ac:dyDescent="0.25">
      <c r="A141" s="12" t="s">
        <v>1403</v>
      </c>
      <c r="B141" s="12">
        <v>1000814</v>
      </c>
      <c r="C141" s="12" t="s">
        <v>128</v>
      </c>
      <c r="D141" s="1">
        <v>219</v>
      </c>
      <c r="E141" s="5">
        <v>1518100</v>
      </c>
      <c r="F141" s="5">
        <v>19108220</v>
      </c>
      <c r="G141" s="9">
        <v>309</v>
      </c>
      <c r="H141" s="4">
        <v>1676479.1899999985</v>
      </c>
      <c r="I141" s="36">
        <v>66988.03</v>
      </c>
      <c r="J141" s="11"/>
    </row>
    <row r="142" spans="1:10" x14ac:dyDescent="0.25">
      <c r="A142" s="12" t="s">
        <v>1403</v>
      </c>
      <c r="B142" s="12">
        <v>1196470</v>
      </c>
      <c r="C142" s="12" t="s">
        <v>180</v>
      </c>
      <c r="D142" s="1">
        <v>83</v>
      </c>
      <c r="E142" s="5">
        <v>1771900</v>
      </c>
      <c r="F142" s="5">
        <v>16615350</v>
      </c>
      <c r="G142" s="9">
        <v>80</v>
      </c>
      <c r="H142" s="4">
        <v>1221828.5299999998</v>
      </c>
      <c r="I142" s="36">
        <v>23955.15</v>
      </c>
      <c r="J142" s="11"/>
    </row>
    <row r="143" spans="1:10" x14ac:dyDescent="0.25">
      <c r="A143" s="12" t="s">
        <v>1403</v>
      </c>
      <c r="B143" s="12">
        <v>1754078</v>
      </c>
      <c r="C143" s="12" t="s">
        <v>126</v>
      </c>
      <c r="D143" s="1">
        <v>208</v>
      </c>
      <c r="E143" s="5">
        <v>1199570</v>
      </c>
      <c r="F143" s="5">
        <v>11657030</v>
      </c>
      <c r="G143" s="9">
        <v>209</v>
      </c>
      <c r="H143" s="4">
        <v>885645.13000000047</v>
      </c>
      <c r="I143" s="36">
        <v>98.23</v>
      </c>
      <c r="J143" s="11"/>
    </row>
    <row r="144" spans="1:10" x14ac:dyDescent="0.25">
      <c r="A144" s="12" t="s">
        <v>1403</v>
      </c>
      <c r="B144" s="12">
        <v>1536464</v>
      </c>
      <c r="C144" s="12" t="s">
        <v>322</v>
      </c>
      <c r="D144" s="1">
        <v>92</v>
      </c>
      <c r="E144" s="5">
        <v>1143900</v>
      </c>
      <c r="F144" s="5">
        <v>6557739</v>
      </c>
      <c r="G144" s="9">
        <v>26</v>
      </c>
      <c r="H144" s="4">
        <v>219710.78000000003</v>
      </c>
      <c r="I144" s="36">
        <v>0</v>
      </c>
      <c r="J144" s="11"/>
    </row>
    <row r="145" spans="1:10" x14ac:dyDescent="0.25">
      <c r="A145" s="12" t="s">
        <v>1403</v>
      </c>
      <c r="B145" s="12">
        <v>1354962</v>
      </c>
      <c r="C145" s="12" t="s">
        <v>389</v>
      </c>
      <c r="D145" s="1">
        <v>115</v>
      </c>
      <c r="E145" s="5">
        <v>859300</v>
      </c>
      <c r="F145" s="5">
        <v>3000462</v>
      </c>
      <c r="G145" s="9">
        <v>0</v>
      </c>
      <c r="H145" s="4">
        <v>0</v>
      </c>
      <c r="I145" s="36">
        <v>0</v>
      </c>
      <c r="J145" s="11"/>
    </row>
    <row r="146" spans="1:10" x14ac:dyDescent="0.25">
      <c r="A146" s="12" t="s">
        <v>1403</v>
      </c>
      <c r="B146" s="12">
        <v>1688258</v>
      </c>
      <c r="C146" s="12" t="s">
        <v>156</v>
      </c>
      <c r="D146" s="1">
        <v>169</v>
      </c>
      <c r="E146" s="5">
        <v>1548400</v>
      </c>
      <c r="F146" s="5">
        <v>16858880</v>
      </c>
      <c r="G146" s="9">
        <v>199</v>
      </c>
      <c r="H146" s="4">
        <v>1363850.89</v>
      </c>
      <c r="I146" s="36">
        <v>265.11</v>
      </c>
      <c r="J146" s="11"/>
    </row>
    <row r="147" spans="1:10" x14ac:dyDescent="0.25">
      <c r="A147" s="12" t="s">
        <v>1403</v>
      </c>
      <c r="B147" s="12">
        <v>1675076</v>
      </c>
      <c r="C147" s="12" t="s">
        <v>145</v>
      </c>
      <c r="D147" s="1">
        <v>103</v>
      </c>
      <c r="E147" s="5">
        <v>1631300</v>
      </c>
      <c r="F147" s="5">
        <v>16520364</v>
      </c>
      <c r="G147" s="9">
        <v>121</v>
      </c>
      <c r="H147" s="4">
        <v>1349991.8099999994</v>
      </c>
      <c r="I147" s="36">
        <v>0</v>
      </c>
      <c r="J147" s="11"/>
    </row>
    <row r="148" spans="1:10" x14ac:dyDescent="0.25">
      <c r="A148" s="12" t="s">
        <v>1403</v>
      </c>
      <c r="B148" s="12">
        <v>1104209</v>
      </c>
      <c r="C148" s="12" t="s">
        <v>179</v>
      </c>
      <c r="D148" s="1">
        <v>107</v>
      </c>
      <c r="E148" s="5">
        <v>1213300</v>
      </c>
      <c r="F148" s="5">
        <v>9543554</v>
      </c>
      <c r="G148" s="9">
        <v>66</v>
      </c>
      <c r="H148" s="4">
        <v>637390.82000000007</v>
      </c>
      <c r="I148" s="36">
        <v>8864.52</v>
      </c>
      <c r="J148" s="11"/>
    </row>
    <row r="149" spans="1:10" x14ac:dyDescent="0.25">
      <c r="A149" s="12" t="s">
        <v>1403</v>
      </c>
      <c r="B149" s="12">
        <v>1702033</v>
      </c>
      <c r="C149" s="12" t="s">
        <v>151</v>
      </c>
      <c r="D149" s="1">
        <v>185</v>
      </c>
      <c r="E149" s="5">
        <v>1548700</v>
      </c>
      <c r="F149" s="5">
        <v>15974495</v>
      </c>
      <c r="G149" s="9">
        <v>239</v>
      </c>
      <c r="H149" s="4">
        <v>1367826.2600000002</v>
      </c>
      <c r="I149" s="36">
        <v>139024.45000000004</v>
      </c>
      <c r="J149" s="11"/>
    </row>
    <row r="150" spans="1:10" x14ac:dyDescent="0.25">
      <c r="A150" s="12" t="s">
        <v>1403</v>
      </c>
      <c r="B150" s="12">
        <v>1365755</v>
      </c>
      <c r="C150" s="12" t="s">
        <v>140</v>
      </c>
      <c r="D150" s="1">
        <v>239</v>
      </c>
      <c r="E150" s="5">
        <v>1259100</v>
      </c>
      <c r="F150" s="5">
        <v>12683077</v>
      </c>
      <c r="G150" s="9">
        <v>230</v>
      </c>
      <c r="H150" s="4">
        <v>1096369.58</v>
      </c>
      <c r="I150" s="36">
        <v>33540.350000000006</v>
      </c>
      <c r="J150" s="11"/>
    </row>
    <row r="151" spans="1:10" x14ac:dyDescent="0.25">
      <c r="A151" s="12" t="s">
        <v>1403</v>
      </c>
      <c r="B151" s="12">
        <v>1103847</v>
      </c>
      <c r="C151" s="12" t="s">
        <v>211</v>
      </c>
      <c r="D151" s="1">
        <v>165</v>
      </c>
      <c r="E151" s="5">
        <v>1239300</v>
      </c>
      <c r="F151" s="5">
        <v>9572832</v>
      </c>
      <c r="G151" s="9">
        <v>115</v>
      </c>
      <c r="H151" s="4">
        <v>729660.16</v>
      </c>
      <c r="I151" s="36">
        <v>0</v>
      </c>
      <c r="J151" s="11"/>
    </row>
    <row r="152" spans="1:10" x14ac:dyDescent="0.25">
      <c r="A152" s="12" t="s">
        <v>1403</v>
      </c>
      <c r="B152" s="12">
        <v>1457729</v>
      </c>
      <c r="C152" s="12" t="s">
        <v>437</v>
      </c>
      <c r="D152" s="1">
        <v>147</v>
      </c>
      <c r="E152" s="5">
        <v>1348850</v>
      </c>
      <c r="F152" s="5">
        <v>14301094</v>
      </c>
      <c r="G152" s="9">
        <v>118</v>
      </c>
      <c r="H152" s="4">
        <v>1063185.5000000002</v>
      </c>
      <c r="I152" s="36">
        <v>0</v>
      </c>
      <c r="J152" s="11"/>
    </row>
    <row r="153" spans="1:10" x14ac:dyDescent="0.25">
      <c r="A153" s="12" t="s">
        <v>1403</v>
      </c>
      <c r="B153" s="12">
        <v>1562317</v>
      </c>
      <c r="C153" s="12" t="s">
        <v>72</v>
      </c>
      <c r="D153" s="1">
        <v>193</v>
      </c>
      <c r="E153" s="5">
        <v>1345850</v>
      </c>
      <c r="F153" s="5">
        <v>12791292</v>
      </c>
      <c r="G153" s="9">
        <v>186</v>
      </c>
      <c r="H153" s="4">
        <v>1071032.57</v>
      </c>
      <c r="I153" s="36">
        <v>0</v>
      </c>
      <c r="J153" s="11"/>
    </row>
    <row r="154" spans="1:10" x14ac:dyDescent="0.25">
      <c r="A154" s="12" t="s">
        <v>1403</v>
      </c>
      <c r="B154" s="12">
        <v>1379273</v>
      </c>
      <c r="C154" s="12" t="s">
        <v>315</v>
      </c>
      <c r="D154" s="1">
        <v>119</v>
      </c>
      <c r="E154" s="5">
        <v>912400</v>
      </c>
      <c r="F154" s="5">
        <v>6260599</v>
      </c>
      <c r="G154" s="9">
        <v>36</v>
      </c>
      <c r="H154" s="4">
        <v>261503.32</v>
      </c>
      <c r="I154" s="36">
        <v>0</v>
      </c>
      <c r="J154" s="11"/>
    </row>
    <row r="155" spans="1:10" x14ac:dyDescent="0.25">
      <c r="A155" s="12" t="s">
        <v>1403</v>
      </c>
      <c r="B155" s="12">
        <v>1321123</v>
      </c>
      <c r="C155" s="12" t="s">
        <v>258</v>
      </c>
      <c r="D155" s="1">
        <v>97</v>
      </c>
      <c r="E155" s="5">
        <v>1113400</v>
      </c>
      <c r="F155" s="5">
        <v>9534552</v>
      </c>
      <c r="G155" s="9">
        <v>74</v>
      </c>
      <c r="H155" s="4">
        <v>550019.78</v>
      </c>
      <c r="I155" s="36">
        <v>322.77</v>
      </c>
      <c r="J155" s="11"/>
    </row>
    <row r="156" spans="1:10" x14ac:dyDescent="0.25">
      <c r="A156" s="12" t="s">
        <v>1403</v>
      </c>
      <c r="B156" s="12">
        <v>1671210</v>
      </c>
      <c r="C156" s="12" t="s">
        <v>354</v>
      </c>
      <c r="D156" s="1">
        <v>91</v>
      </c>
      <c r="E156" s="5">
        <v>893900</v>
      </c>
      <c r="F156" s="5">
        <v>4156928</v>
      </c>
      <c r="G156" s="9">
        <v>1</v>
      </c>
      <c r="H156" s="4">
        <v>6500</v>
      </c>
      <c r="I156" s="36">
        <v>0</v>
      </c>
      <c r="J156" s="11"/>
    </row>
    <row r="157" spans="1:10" x14ac:dyDescent="0.25">
      <c r="A157" s="12" t="s">
        <v>1403</v>
      </c>
      <c r="B157" s="12">
        <v>1773766</v>
      </c>
      <c r="C157" s="12" t="s">
        <v>66</v>
      </c>
      <c r="D157" s="1">
        <v>175</v>
      </c>
      <c r="E157" s="5">
        <v>1061100</v>
      </c>
      <c r="F157" s="5">
        <v>7842514</v>
      </c>
      <c r="G157" s="9">
        <v>172</v>
      </c>
      <c r="H157" s="4">
        <v>551401.11999999988</v>
      </c>
      <c r="I157" s="36">
        <v>15087.169999999998</v>
      </c>
      <c r="J157" s="11"/>
    </row>
    <row r="158" spans="1:10" x14ac:dyDescent="0.25">
      <c r="A158" s="12" t="s">
        <v>1403</v>
      </c>
      <c r="B158" s="12">
        <v>1479389</v>
      </c>
      <c r="C158" s="12" t="s">
        <v>109</v>
      </c>
      <c r="D158" s="1">
        <v>150</v>
      </c>
      <c r="E158" s="5">
        <v>1640350</v>
      </c>
      <c r="F158" s="5">
        <v>15990361</v>
      </c>
      <c r="G158" s="9">
        <v>178</v>
      </c>
      <c r="H158" s="4">
        <v>1332970.6400000004</v>
      </c>
      <c r="I158" s="36">
        <v>72664.160000000003</v>
      </c>
      <c r="J158" s="11"/>
    </row>
    <row r="159" spans="1:10" x14ac:dyDescent="0.25">
      <c r="A159" s="12" t="s">
        <v>1403</v>
      </c>
      <c r="B159" s="12">
        <v>1778237</v>
      </c>
      <c r="C159" s="12" t="s">
        <v>189</v>
      </c>
      <c r="D159" s="1">
        <v>83</v>
      </c>
      <c r="E159" s="5">
        <v>1638000</v>
      </c>
      <c r="F159" s="5">
        <v>13374348</v>
      </c>
      <c r="G159" s="9">
        <v>87</v>
      </c>
      <c r="H159" s="4">
        <v>1109254.0000000002</v>
      </c>
      <c r="I159" s="36">
        <v>8264.869999999999</v>
      </c>
      <c r="J159" s="11"/>
    </row>
    <row r="160" spans="1:10" x14ac:dyDescent="0.25">
      <c r="A160" s="12" t="s">
        <v>1403</v>
      </c>
      <c r="B160" s="12">
        <v>1754072</v>
      </c>
      <c r="C160" s="12" t="s">
        <v>125</v>
      </c>
      <c r="D160" s="1">
        <v>180</v>
      </c>
      <c r="E160" s="5">
        <v>1090910</v>
      </c>
      <c r="F160" s="5">
        <v>10983125</v>
      </c>
      <c r="G160" s="9">
        <v>173</v>
      </c>
      <c r="H160" s="4">
        <v>884594.39999999979</v>
      </c>
      <c r="I160" s="36">
        <v>24042.53</v>
      </c>
      <c r="J160" s="11"/>
    </row>
    <row r="161" spans="1:10" x14ac:dyDescent="0.25">
      <c r="A161" s="12" t="s">
        <v>1403</v>
      </c>
      <c r="B161" s="12">
        <v>1291264</v>
      </c>
      <c r="C161" s="12" t="s">
        <v>271</v>
      </c>
      <c r="D161" s="1">
        <v>97</v>
      </c>
      <c r="E161" s="5">
        <v>1237600</v>
      </c>
      <c r="F161" s="5">
        <v>10298286</v>
      </c>
      <c r="G161" s="9">
        <v>65</v>
      </c>
      <c r="H161" s="4">
        <v>657093.39999999967</v>
      </c>
      <c r="I161" s="36">
        <v>7666.1900000000005</v>
      </c>
      <c r="J161" s="11"/>
    </row>
    <row r="162" spans="1:10" x14ac:dyDescent="0.25">
      <c r="A162" s="12" t="s">
        <v>1403</v>
      </c>
      <c r="B162" s="12">
        <v>1196519</v>
      </c>
      <c r="C162" s="12" t="s">
        <v>201</v>
      </c>
      <c r="D162" s="1">
        <v>74</v>
      </c>
      <c r="E162" s="5">
        <v>1629100</v>
      </c>
      <c r="F162" s="5">
        <v>14525789</v>
      </c>
      <c r="G162" s="9">
        <v>92</v>
      </c>
      <c r="H162" s="4">
        <v>1109255.8599999999</v>
      </c>
      <c r="I162" s="36">
        <v>16404.560000000001</v>
      </c>
      <c r="J162" s="11"/>
    </row>
    <row r="163" spans="1:10" x14ac:dyDescent="0.25">
      <c r="A163" s="12" t="s">
        <v>1403</v>
      </c>
      <c r="B163" s="12">
        <v>1388893</v>
      </c>
      <c r="C163" s="12" t="s">
        <v>308</v>
      </c>
      <c r="D163" s="1">
        <v>78</v>
      </c>
      <c r="E163" s="5">
        <v>1347500</v>
      </c>
      <c r="F163" s="5">
        <v>11603741</v>
      </c>
      <c r="G163" s="9">
        <v>55</v>
      </c>
      <c r="H163" s="4">
        <v>713360.84</v>
      </c>
      <c r="I163" s="36">
        <v>42314.020000000004</v>
      </c>
      <c r="J163" s="11"/>
    </row>
    <row r="164" spans="1:10" x14ac:dyDescent="0.25">
      <c r="A164" s="12" t="s">
        <v>1403</v>
      </c>
      <c r="B164" s="12">
        <v>1362629</v>
      </c>
      <c r="C164" s="12" t="s">
        <v>353</v>
      </c>
      <c r="D164" s="1">
        <v>117</v>
      </c>
      <c r="E164" s="5">
        <v>829600</v>
      </c>
      <c r="F164" s="5">
        <v>5298082</v>
      </c>
      <c r="G164" s="9">
        <v>27</v>
      </c>
      <c r="H164" s="4">
        <v>172595.19</v>
      </c>
      <c r="I164" s="36">
        <v>0</v>
      </c>
      <c r="J164" s="11"/>
    </row>
    <row r="165" spans="1:10" x14ac:dyDescent="0.25">
      <c r="A165" s="12" t="s">
        <v>1403</v>
      </c>
      <c r="B165" s="12">
        <v>1298000</v>
      </c>
      <c r="C165" s="12" t="s">
        <v>221</v>
      </c>
      <c r="D165" s="1">
        <v>119</v>
      </c>
      <c r="E165" s="5">
        <v>1124300</v>
      </c>
      <c r="F165" s="5">
        <v>11346443</v>
      </c>
      <c r="G165" s="9">
        <v>103</v>
      </c>
      <c r="H165" s="4">
        <v>841152.5</v>
      </c>
      <c r="I165" s="36">
        <v>2041.62</v>
      </c>
      <c r="J165" s="11"/>
    </row>
    <row r="166" spans="1:10" x14ac:dyDescent="0.25">
      <c r="A166" s="12" t="s">
        <v>1403</v>
      </c>
      <c r="B166" s="12">
        <v>1402434</v>
      </c>
      <c r="C166" s="12" t="s">
        <v>299</v>
      </c>
      <c r="D166" s="1">
        <v>116</v>
      </c>
      <c r="E166" s="5">
        <v>1148050</v>
      </c>
      <c r="F166" s="5">
        <v>10865870</v>
      </c>
      <c r="G166" s="9">
        <v>84</v>
      </c>
      <c r="H166" s="4">
        <v>701085.11</v>
      </c>
      <c r="I166" s="36">
        <v>0</v>
      </c>
      <c r="J166" s="11"/>
    </row>
    <row r="167" spans="1:10" x14ac:dyDescent="0.25">
      <c r="A167" s="12" t="s">
        <v>1403</v>
      </c>
      <c r="B167" s="12">
        <v>1689328</v>
      </c>
      <c r="C167" s="12" t="s">
        <v>59</v>
      </c>
      <c r="D167" s="1">
        <v>145</v>
      </c>
      <c r="E167" s="5">
        <v>1158900</v>
      </c>
      <c r="F167" s="5">
        <v>12010250</v>
      </c>
      <c r="G167" s="9">
        <v>152</v>
      </c>
      <c r="H167" s="4">
        <v>982319.50999999989</v>
      </c>
      <c r="I167" s="36">
        <v>799.78</v>
      </c>
      <c r="J167" s="11"/>
    </row>
    <row r="168" spans="1:10" x14ac:dyDescent="0.25">
      <c r="A168" s="12" t="s">
        <v>1403</v>
      </c>
      <c r="B168" s="12">
        <v>1669937</v>
      </c>
      <c r="C168" s="12" t="s">
        <v>113</v>
      </c>
      <c r="D168" s="1">
        <v>133</v>
      </c>
      <c r="E168" s="5">
        <v>904400</v>
      </c>
      <c r="F168" s="5">
        <v>5910097</v>
      </c>
      <c r="G168" s="9">
        <v>56</v>
      </c>
      <c r="H168" s="4">
        <v>262737.92000000004</v>
      </c>
      <c r="I168" s="36">
        <v>2229.15</v>
      </c>
      <c r="J168" s="11"/>
    </row>
    <row r="169" spans="1:10" x14ac:dyDescent="0.25">
      <c r="A169" s="12" t="s">
        <v>1403</v>
      </c>
      <c r="B169" s="12">
        <v>1388844</v>
      </c>
      <c r="C169" s="12" t="s">
        <v>304</v>
      </c>
      <c r="D169" s="1">
        <v>91</v>
      </c>
      <c r="E169" s="5">
        <v>1289600</v>
      </c>
      <c r="F169" s="5">
        <v>10604112</v>
      </c>
      <c r="G169" s="9">
        <v>37</v>
      </c>
      <c r="H169" s="4">
        <v>686706.33</v>
      </c>
      <c r="I169" s="36">
        <v>43693.98</v>
      </c>
      <c r="J169" s="11"/>
    </row>
    <row r="170" spans="1:10" x14ac:dyDescent="0.25">
      <c r="A170" s="12" t="s">
        <v>1403</v>
      </c>
      <c r="B170" s="12">
        <v>1733046</v>
      </c>
      <c r="C170" s="12" t="s">
        <v>120</v>
      </c>
      <c r="D170" s="1">
        <v>113</v>
      </c>
      <c r="E170" s="5">
        <v>1455700</v>
      </c>
      <c r="F170" s="5">
        <v>16343925</v>
      </c>
      <c r="G170" s="9">
        <v>133</v>
      </c>
      <c r="H170" s="4">
        <v>1243404.9000000001</v>
      </c>
      <c r="I170" s="36">
        <v>65916.08</v>
      </c>
      <c r="J170" s="11"/>
    </row>
    <row r="171" spans="1:10" x14ac:dyDescent="0.25">
      <c r="A171" s="12" t="s">
        <v>1403</v>
      </c>
      <c r="B171" s="12">
        <v>1477219</v>
      </c>
      <c r="C171" s="12" t="s">
        <v>172</v>
      </c>
      <c r="D171" s="1">
        <v>204</v>
      </c>
      <c r="E171" s="5">
        <v>1254500</v>
      </c>
      <c r="F171" s="5">
        <v>13654379</v>
      </c>
      <c r="G171" s="9">
        <v>214</v>
      </c>
      <c r="H171" s="4">
        <v>1162176.1900000004</v>
      </c>
      <c r="I171" s="36">
        <v>2337.1899999999996</v>
      </c>
      <c r="J171" s="11"/>
    </row>
    <row r="172" spans="1:10" x14ac:dyDescent="0.25">
      <c r="A172" s="12" t="s">
        <v>1403</v>
      </c>
      <c r="B172" s="12">
        <v>1611169</v>
      </c>
      <c r="C172" s="12" t="s">
        <v>450</v>
      </c>
      <c r="D172" s="1">
        <v>63</v>
      </c>
      <c r="E172" s="5">
        <v>824700</v>
      </c>
      <c r="F172" s="5">
        <v>2319864</v>
      </c>
      <c r="G172" s="9">
        <v>0</v>
      </c>
      <c r="H172" s="4">
        <v>0</v>
      </c>
      <c r="I172" s="36">
        <v>0</v>
      </c>
      <c r="J172" s="11"/>
    </row>
    <row r="173" spans="1:10" x14ac:dyDescent="0.25">
      <c r="A173" s="12" t="s">
        <v>1403</v>
      </c>
      <c r="B173" s="12">
        <v>1581651</v>
      </c>
      <c r="C173" s="12" t="s">
        <v>213</v>
      </c>
      <c r="D173" s="1">
        <v>142</v>
      </c>
      <c r="E173" s="5">
        <v>1164900</v>
      </c>
      <c r="F173" s="5">
        <v>9150738</v>
      </c>
      <c r="G173" s="9">
        <v>112</v>
      </c>
      <c r="H173" s="4">
        <v>610397.44000000018</v>
      </c>
      <c r="I173" s="36">
        <v>0</v>
      </c>
      <c r="J173" s="11"/>
    </row>
    <row r="174" spans="1:10" x14ac:dyDescent="0.25">
      <c r="A174" s="12" t="s">
        <v>1403</v>
      </c>
      <c r="B174" s="12">
        <v>1244289</v>
      </c>
      <c r="C174" s="12" t="s">
        <v>328</v>
      </c>
      <c r="D174" s="1">
        <v>129</v>
      </c>
      <c r="E174" s="5">
        <v>774440</v>
      </c>
      <c r="F174" s="5">
        <v>4994212</v>
      </c>
      <c r="G174" s="9">
        <v>35</v>
      </c>
      <c r="H174" s="4">
        <v>203283.68</v>
      </c>
      <c r="I174" s="36">
        <v>0</v>
      </c>
      <c r="J174" s="11"/>
    </row>
    <row r="175" spans="1:10" x14ac:dyDescent="0.25">
      <c r="A175" s="12" t="s">
        <v>1403</v>
      </c>
      <c r="B175" s="12">
        <v>1561839</v>
      </c>
      <c r="C175" s="12" t="s">
        <v>91</v>
      </c>
      <c r="D175" s="1">
        <v>127</v>
      </c>
      <c r="E175" s="5">
        <v>1272400</v>
      </c>
      <c r="F175" s="5">
        <v>13755567</v>
      </c>
      <c r="G175" s="9">
        <v>160</v>
      </c>
      <c r="H175" s="4">
        <v>1156961.7299999997</v>
      </c>
      <c r="I175" s="36">
        <v>17047.39</v>
      </c>
      <c r="J175" s="11"/>
    </row>
    <row r="176" spans="1:10" x14ac:dyDescent="0.25">
      <c r="A176" s="12" t="s">
        <v>1403</v>
      </c>
      <c r="B176" s="12">
        <v>1799825</v>
      </c>
      <c r="C176" s="12" t="s">
        <v>123</v>
      </c>
      <c r="D176" s="1">
        <v>192</v>
      </c>
      <c r="E176" s="5">
        <v>1132000</v>
      </c>
      <c r="F176" s="5">
        <v>11103054</v>
      </c>
      <c r="G176" s="9">
        <v>199</v>
      </c>
      <c r="H176" s="4">
        <v>837861.4</v>
      </c>
      <c r="I176" s="36">
        <v>5009.96</v>
      </c>
      <c r="J176" s="11"/>
    </row>
    <row r="177" spans="1:10" x14ac:dyDescent="0.25">
      <c r="A177" s="12" t="s">
        <v>1403</v>
      </c>
      <c r="B177" s="12">
        <v>1597046</v>
      </c>
      <c r="C177" s="12" t="s">
        <v>33</v>
      </c>
      <c r="D177" s="1">
        <v>98</v>
      </c>
      <c r="E177" s="5">
        <v>2151800</v>
      </c>
      <c r="F177" s="5">
        <v>18302245</v>
      </c>
      <c r="G177" s="9">
        <v>113</v>
      </c>
      <c r="H177" s="4">
        <v>1501994.6700000002</v>
      </c>
      <c r="I177" s="36">
        <v>317817.49999999994</v>
      </c>
      <c r="J177" s="11"/>
    </row>
    <row r="178" spans="1:10" x14ac:dyDescent="0.25">
      <c r="A178" s="12" t="s">
        <v>1403</v>
      </c>
      <c r="B178" s="12">
        <v>1620229</v>
      </c>
      <c r="C178" s="12" t="s">
        <v>320</v>
      </c>
      <c r="D178" s="1">
        <v>122</v>
      </c>
      <c r="E178" s="5">
        <v>854700</v>
      </c>
      <c r="F178" s="5">
        <v>6040016</v>
      </c>
      <c r="G178" s="9">
        <v>51</v>
      </c>
      <c r="H178" s="4">
        <v>272237.08</v>
      </c>
      <c r="I178" s="36">
        <v>0</v>
      </c>
      <c r="J178" s="11"/>
    </row>
    <row r="179" spans="1:10" x14ac:dyDescent="0.25">
      <c r="A179" s="12" t="s">
        <v>1403</v>
      </c>
      <c r="B179" s="12">
        <v>1425890</v>
      </c>
      <c r="C179" s="12" t="s">
        <v>194</v>
      </c>
      <c r="D179" s="1">
        <v>78</v>
      </c>
      <c r="E179" s="5">
        <v>1880300</v>
      </c>
      <c r="F179" s="5">
        <v>17841845</v>
      </c>
      <c r="G179" s="9">
        <v>86</v>
      </c>
      <c r="H179" s="4">
        <v>1621554.9</v>
      </c>
      <c r="I179" s="36">
        <v>88853.32</v>
      </c>
      <c r="J179" s="11"/>
    </row>
    <row r="180" spans="1:10" x14ac:dyDescent="0.25">
      <c r="A180" s="12" t="s">
        <v>1403</v>
      </c>
      <c r="B180" s="12">
        <v>1626027</v>
      </c>
      <c r="C180" s="12" t="s">
        <v>204</v>
      </c>
      <c r="D180" s="1">
        <v>120</v>
      </c>
      <c r="E180" s="5">
        <v>1121100</v>
      </c>
      <c r="F180" s="5">
        <v>11272209</v>
      </c>
      <c r="G180" s="9">
        <v>110</v>
      </c>
      <c r="H180" s="4">
        <v>789478.10000000009</v>
      </c>
      <c r="I180" s="36">
        <v>5288.2</v>
      </c>
      <c r="J180" s="11"/>
    </row>
    <row r="181" spans="1:10" x14ac:dyDescent="0.25">
      <c r="A181" s="12" t="s">
        <v>1403</v>
      </c>
      <c r="B181" s="12">
        <v>1290341</v>
      </c>
      <c r="C181" s="12" t="s">
        <v>259</v>
      </c>
      <c r="D181" s="1">
        <v>129</v>
      </c>
      <c r="E181" s="5">
        <v>1084600</v>
      </c>
      <c r="F181" s="5">
        <v>9365875</v>
      </c>
      <c r="G181" s="9">
        <v>104</v>
      </c>
      <c r="H181" s="4">
        <v>653128.12999999989</v>
      </c>
      <c r="I181" s="36">
        <v>70149.42</v>
      </c>
      <c r="J181" s="11"/>
    </row>
    <row r="182" spans="1:10" x14ac:dyDescent="0.25">
      <c r="A182" s="12" t="s">
        <v>1403</v>
      </c>
      <c r="B182" s="12">
        <v>1082763</v>
      </c>
      <c r="C182" s="12" t="s">
        <v>227</v>
      </c>
      <c r="D182" s="1">
        <v>170</v>
      </c>
      <c r="E182" s="5">
        <v>1000350</v>
      </c>
      <c r="F182" s="5">
        <v>10217000</v>
      </c>
      <c r="G182" s="9">
        <v>155</v>
      </c>
      <c r="H182" s="4">
        <v>745886.98000000021</v>
      </c>
      <c r="I182" s="36">
        <v>37986</v>
      </c>
      <c r="J182" s="11"/>
    </row>
    <row r="183" spans="1:10" x14ac:dyDescent="0.25">
      <c r="A183" s="12" t="s">
        <v>1403</v>
      </c>
      <c r="B183" s="12">
        <v>1624975</v>
      </c>
      <c r="C183" s="12" t="s">
        <v>132</v>
      </c>
      <c r="D183" s="1">
        <v>151</v>
      </c>
      <c r="E183" s="5">
        <v>1479796</v>
      </c>
      <c r="F183" s="5">
        <v>19143195</v>
      </c>
      <c r="G183" s="9">
        <v>260</v>
      </c>
      <c r="H183" s="4">
        <v>1668579.98</v>
      </c>
      <c r="I183" s="36">
        <v>0</v>
      </c>
      <c r="J183" s="11"/>
    </row>
    <row r="184" spans="1:10" x14ac:dyDescent="0.25">
      <c r="A184" s="12" t="s">
        <v>1403</v>
      </c>
      <c r="B184" s="12">
        <v>1674051</v>
      </c>
      <c r="C184" s="12" t="s">
        <v>116</v>
      </c>
      <c r="D184" s="1">
        <v>149</v>
      </c>
      <c r="E184" s="5">
        <v>1357150</v>
      </c>
      <c r="F184" s="5">
        <v>13874249</v>
      </c>
      <c r="G184" s="9">
        <v>190</v>
      </c>
      <c r="H184" s="4">
        <v>1149897.6000000003</v>
      </c>
      <c r="I184" s="36">
        <v>1019.1</v>
      </c>
      <c r="J184" s="11"/>
    </row>
    <row r="185" spans="1:10" x14ac:dyDescent="0.25">
      <c r="A185" s="12" t="s">
        <v>1403</v>
      </c>
      <c r="B185" s="12">
        <v>1457032</v>
      </c>
      <c r="C185" s="12" t="s">
        <v>39</v>
      </c>
      <c r="D185" s="1">
        <v>98</v>
      </c>
      <c r="E185" s="5">
        <v>1717000</v>
      </c>
      <c r="F185" s="5">
        <v>19123892</v>
      </c>
      <c r="G185" s="9">
        <v>140</v>
      </c>
      <c r="H185" s="4">
        <v>1648686.58</v>
      </c>
      <c r="I185" s="36">
        <v>31085.18</v>
      </c>
      <c r="J185" s="11"/>
    </row>
    <row r="186" spans="1:10" x14ac:dyDescent="0.25">
      <c r="A186" s="12" t="s">
        <v>1403</v>
      </c>
      <c r="B186" s="12">
        <v>1345788</v>
      </c>
      <c r="C186" s="12" t="s">
        <v>360</v>
      </c>
      <c r="D186" s="1">
        <v>162</v>
      </c>
      <c r="E186" s="5">
        <v>934690</v>
      </c>
      <c r="F186" s="5">
        <v>7974717</v>
      </c>
      <c r="G186" s="9">
        <v>100</v>
      </c>
      <c r="H186" s="4">
        <v>486058.49</v>
      </c>
      <c r="I186" s="36">
        <v>0</v>
      </c>
      <c r="J186" s="11"/>
    </row>
    <row r="187" spans="1:10" x14ac:dyDescent="0.25">
      <c r="A187" s="12" t="s">
        <v>1403</v>
      </c>
      <c r="B187" s="12">
        <v>1766137</v>
      </c>
      <c r="C187" s="12" t="s">
        <v>136</v>
      </c>
      <c r="D187" s="1">
        <v>89</v>
      </c>
      <c r="E187" s="5">
        <v>1783850</v>
      </c>
      <c r="F187" s="5">
        <v>17743090</v>
      </c>
      <c r="G187" s="9">
        <v>120</v>
      </c>
      <c r="H187" s="4">
        <v>1600627.53</v>
      </c>
      <c r="I187" s="36">
        <v>38195.93</v>
      </c>
      <c r="J187" s="11"/>
    </row>
    <row r="188" spans="1:10" x14ac:dyDescent="0.25">
      <c r="A188" s="12" t="s">
        <v>1403</v>
      </c>
      <c r="B188" s="12">
        <v>1530832</v>
      </c>
      <c r="C188" s="12" t="s">
        <v>334</v>
      </c>
      <c r="D188" s="1">
        <v>129</v>
      </c>
      <c r="E188" s="5">
        <v>801300</v>
      </c>
      <c r="F188" s="5">
        <v>4980716</v>
      </c>
      <c r="G188" s="9">
        <v>37</v>
      </c>
      <c r="H188" s="4">
        <v>207259.04</v>
      </c>
      <c r="I188" s="36">
        <v>18836.190000000002</v>
      </c>
      <c r="J188" s="11"/>
    </row>
    <row r="189" spans="1:10" x14ac:dyDescent="0.25">
      <c r="A189" s="12" t="s">
        <v>1403</v>
      </c>
      <c r="B189" s="12">
        <v>1725226</v>
      </c>
      <c r="C189" s="12" t="s">
        <v>311</v>
      </c>
      <c r="D189" s="1">
        <v>78</v>
      </c>
      <c r="E189" s="5">
        <v>1186100</v>
      </c>
      <c r="F189" s="5">
        <v>7774917</v>
      </c>
      <c r="G189" s="9">
        <v>47</v>
      </c>
      <c r="H189" s="4">
        <v>415213.21000000008</v>
      </c>
      <c r="I189" s="36">
        <v>7517.62</v>
      </c>
      <c r="J189" s="11"/>
    </row>
    <row r="190" spans="1:10" x14ac:dyDescent="0.25">
      <c r="A190" s="12" t="s">
        <v>1403</v>
      </c>
      <c r="B190" s="12">
        <v>1298117</v>
      </c>
      <c r="C190" s="12" t="s">
        <v>222</v>
      </c>
      <c r="D190" s="1">
        <v>139</v>
      </c>
      <c r="E190" s="5">
        <v>1002860</v>
      </c>
      <c r="F190" s="5">
        <v>9889333</v>
      </c>
      <c r="G190" s="9">
        <v>110</v>
      </c>
      <c r="H190" s="4">
        <v>737959.08999999973</v>
      </c>
      <c r="I190" s="36">
        <v>20890.11</v>
      </c>
      <c r="J190" s="11"/>
    </row>
    <row r="191" spans="1:10" x14ac:dyDescent="0.25">
      <c r="A191" s="12" t="s">
        <v>1403</v>
      </c>
      <c r="B191" s="12">
        <v>1552842</v>
      </c>
      <c r="C191" s="12" t="s">
        <v>300</v>
      </c>
      <c r="D191" s="1">
        <v>94</v>
      </c>
      <c r="E191" s="5">
        <v>1043650</v>
      </c>
      <c r="F191" s="5">
        <v>12793934</v>
      </c>
      <c r="G191" s="9">
        <v>106</v>
      </c>
      <c r="H191" s="4">
        <v>1023603.7800000004</v>
      </c>
      <c r="I191" s="36">
        <v>0</v>
      </c>
      <c r="J191" s="11"/>
    </row>
    <row r="192" spans="1:10" x14ac:dyDescent="0.25">
      <c r="A192" s="12" t="s">
        <v>1403</v>
      </c>
      <c r="B192" s="12">
        <v>1425949</v>
      </c>
      <c r="C192" s="12" t="s">
        <v>293</v>
      </c>
      <c r="D192" s="1">
        <v>105</v>
      </c>
      <c r="E192" s="5">
        <v>694000</v>
      </c>
      <c r="F192" s="5">
        <v>5363978</v>
      </c>
      <c r="G192" s="9">
        <v>32</v>
      </c>
      <c r="H192" s="4">
        <v>274217.73</v>
      </c>
      <c r="I192" s="36">
        <v>0</v>
      </c>
      <c r="J192" s="11"/>
    </row>
    <row r="193" spans="1:10" x14ac:dyDescent="0.25">
      <c r="A193" s="12" t="s">
        <v>1403</v>
      </c>
      <c r="B193" s="12">
        <v>1291551</v>
      </c>
      <c r="C193" s="12" t="s">
        <v>199</v>
      </c>
      <c r="D193" s="1">
        <v>55</v>
      </c>
      <c r="E193" s="5">
        <v>1138900</v>
      </c>
      <c r="F193" s="5">
        <v>10000530</v>
      </c>
      <c r="G193" s="9">
        <v>38</v>
      </c>
      <c r="H193" s="4">
        <v>593855.75</v>
      </c>
      <c r="I193" s="36">
        <v>3237.6299999999997</v>
      </c>
      <c r="J193" s="11"/>
    </row>
    <row r="194" spans="1:10" x14ac:dyDescent="0.25">
      <c r="A194" s="12" t="s">
        <v>1403</v>
      </c>
      <c r="B194" s="12">
        <v>1266267</v>
      </c>
      <c r="C194" s="12" t="s">
        <v>105</v>
      </c>
      <c r="D194" s="1">
        <v>63</v>
      </c>
      <c r="E194" s="5">
        <v>1766000</v>
      </c>
      <c r="F194" s="5">
        <v>16007647</v>
      </c>
      <c r="G194" s="9">
        <v>68</v>
      </c>
      <c r="H194" s="4">
        <v>1308314.6100000001</v>
      </c>
      <c r="I194" s="36">
        <v>24072.21</v>
      </c>
      <c r="J194" s="11"/>
    </row>
    <row r="195" spans="1:10" x14ac:dyDescent="0.25">
      <c r="A195" s="12" t="s">
        <v>1403</v>
      </c>
      <c r="B195" s="12">
        <v>1922731</v>
      </c>
      <c r="C195" s="12" t="s">
        <v>294</v>
      </c>
      <c r="D195" s="1">
        <v>121</v>
      </c>
      <c r="E195" s="5">
        <v>1009300</v>
      </c>
      <c r="F195" s="5">
        <v>8184396</v>
      </c>
      <c r="G195" s="9">
        <v>70</v>
      </c>
      <c r="H195" s="4">
        <v>538771.97</v>
      </c>
      <c r="I195" s="36">
        <v>0</v>
      </c>
      <c r="J195" s="11"/>
    </row>
    <row r="196" spans="1:10" x14ac:dyDescent="0.25">
      <c r="A196" s="12" t="s">
        <v>1403</v>
      </c>
      <c r="B196" s="12">
        <v>1707662</v>
      </c>
      <c r="C196" s="12" t="s">
        <v>68</v>
      </c>
      <c r="D196" s="1">
        <v>65</v>
      </c>
      <c r="E196" s="5">
        <v>1700000</v>
      </c>
      <c r="F196" s="5">
        <v>18513836</v>
      </c>
      <c r="G196" s="9">
        <v>101</v>
      </c>
      <c r="H196" s="4">
        <v>1614375.46</v>
      </c>
      <c r="I196" s="36">
        <v>113731.11</v>
      </c>
      <c r="J196" s="11"/>
    </row>
    <row r="197" spans="1:10" x14ac:dyDescent="0.25">
      <c r="A197" s="12" t="s">
        <v>1403</v>
      </c>
      <c r="B197" s="12">
        <v>1291155</v>
      </c>
      <c r="C197" s="12" t="s">
        <v>254</v>
      </c>
      <c r="D197" s="1">
        <v>76</v>
      </c>
      <c r="E197" s="5">
        <v>1270200</v>
      </c>
      <c r="F197" s="5">
        <v>12920975</v>
      </c>
      <c r="G197" s="9">
        <v>80</v>
      </c>
      <c r="H197" s="4">
        <v>993244.34</v>
      </c>
      <c r="I197" s="36">
        <v>50974.2</v>
      </c>
      <c r="J197" s="11"/>
    </row>
    <row r="198" spans="1:10" x14ac:dyDescent="0.25">
      <c r="A198" s="12" t="s">
        <v>1403</v>
      </c>
      <c r="B198" s="12">
        <v>1534340</v>
      </c>
      <c r="C198" s="12" t="s">
        <v>325</v>
      </c>
      <c r="D198" s="1">
        <v>72</v>
      </c>
      <c r="E198" s="5">
        <v>1029800</v>
      </c>
      <c r="F198" s="5">
        <v>5789451</v>
      </c>
      <c r="G198" s="9">
        <v>23</v>
      </c>
      <c r="H198" s="4">
        <v>165687.94999999998</v>
      </c>
      <c r="I198" s="36">
        <v>5180.01</v>
      </c>
      <c r="J198" s="11"/>
    </row>
    <row r="199" spans="1:10" x14ac:dyDescent="0.25">
      <c r="A199" s="12" t="s">
        <v>1403</v>
      </c>
      <c r="B199" s="12">
        <v>1882820</v>
      </c>
      <c r="C199" s="12" t="s">
        <v>371</v>
      </c>
      <c r="D199" s="1">
        <v>130</v>
      </c>
      <c r="E199" s="5">
        <v>653200</v>
      </c>
      <c r="F199" s="5">
        <v>2715379</v>
      </c>
      <c r="G199" s="9">
        <v>2</v>
      </c>
      <c r="H199" s="4">
        <v>3800</v>
      </c>
      <c r="I199" s="36">
        <v>0</v>
      </c>
      <c r="J199" s="11"/>
    </row>
    <row r="200" spans="1:10" x14ac:dyDescent="0.25">
      <c r="A200" s="12" t="s">
        <v>1403</v>
      </c>
      <c r="B200" s="12">
        <v>1721849</v>
      </c>
      <c r="C200" s="12" t="s">
        <v>267</v>
      </c>
      <c r="D200" s="1">
        <v>131</v>
      </c>
      <c r="E200" s="5">
        <v>908850</v>
      </c>
      <c r="F200" s="5">
        <v>8064522</v>
      </c>
      <c r="G200" s="9">
        <v>107</v>
      </c>
      <c r="H200" s="4">
        <v>527814.89999999991</v>
      </c>
      <c r="I200" s="36">
        <v>0</v>
      </c>
      <c r="J200" s="11"/>
    </row>
    <row r="201" spans="1:10" x14ac:dyDescent="0.25">
      <c r="A201" s="12" t="s">
        <v>1403</v>
      </c>
      <c r="B201" s="12">
        <v>1579557</v>
      </c>
      <c r="C201" s="12" t="s">
        <v>165</v>
      </c>
      <c r="D201" s="1">
        <v>166</v>
      </c>
      <c r="E201" s="5">
        <v>1199900</v>
      </c>
      <c r="F201" s="5">
        <v>13095147</v>
      </c>
      <c r="G201" s="9">
        <v>154</v>
      </c>
      <c r="H201" s="4">
        <v>1042494.2799999994</v>
      </c>
      <c r="I201" s="36">
        <v>37357.710000000006</v>
      </c>
      <c r="J201" s="11"/>
    </row>
    <row r="202" spans="1:10" x14ac:dyDescent="0.25">
      <c r="A202" s="12" t="s">
        <v>1403</v>
      </c>
      <c r="B202" s="12">
        <v>1625716</v>
      </c>
      <c r="C202" s="12" t="s">
        <v>56</v>
      </c>
      <c r="D202" s="1">
        <v>197</v>
      </c>
      <c r="E202" s="5">
        <v>1379950</v>
      </c>
      <c r="F202" s="5">
        <v>12891494</v>
      </c>
      <c r="G202" s="9">
        <v>199</v>
      </c>
      <c r="H202" s="4">
        <v>1101067.31</v>
      </c>
      <c r="I202" s="36">
        <v>178.1</v>
      </c>
      <c r="J202" s="11"/>
    </row>
    <row r="203" spans="1:10" x14ac:dyDescent="0.25">
      <c r="A203" s="12" t="s">
        <v>1403</v>
      </c>
      <c r="B203" s="12">
        <v>1717532</v>
      </c>
      <c r="C203" s="12" t="s">
        <v>118</v>
      </c>
      <c r="D203" s="1">
        <v>142</v>
      </c>
      <c r="E203" s="5">
        <v>1301600</v>
      </c>
      <c r="F203" s="5">
        <v>11991820</v>
      </c>
      <c r="G203" s="9">
        <v>152</v>
      </c>
      <c r="H203" s="4">
        <v>932741.50000000012</v>
      </c>
      <c r="I203" s="36">
        <v>33329.270000000004</v>
      </c>
      <c r="J203" s="11"/>
    </row>
    <row r="204" spans="1:10" x14ac:dyDescent="0.25">
      <c r="A204" s="12" t="s">
        <v>1403</v>
      </c>
      <c r="B204" s="12">
        <v>1503670</v>
      </c>
      <c r="C204" s="12" t="s">
        <v>195</v>
      </c>
      <c r="D204" s="1">
        <v>76</v>
      </c>
      <c r="E204" s="5">
        <v>1619580</v>
      </c>
      <c r="F204" s="5">
        <v>18382690</v>
      </c>
      <c r="G204" s="9">
        <v>78</v>
      </c>
      <c r="H204" s="4">
        <v>1563345.9100000001</v>
      </c>
      <c r="I204" s="36">
        <v>103513.07</v>
      </c>
      <c r="J204" s="11"/>
    </row>
    <row r="205" spans="1:10" x14ac:dyDescent="0.25">
      <c r="A205" s="12" t="s">
        <v>1403</v>
      </c>
      <c r="B205" s="12">
        <v>1291124</v>
      </c>
      <c r="C205" s="12" t="s">
        <v>181</v>
      </c>
      <c r="D205" s="1">
        <v>81</v>
      </c>
      <c r="E205" s="5">
        <v>1210400</v>
      </c>
      <c r="F205" s="5">
        <v>13220686</v>
      </c>
      <c r="G205" s="9">
        <v>83</v>
      </c>
      <c r="H205" s="4">
        <v>972942.89</v>
      </c>
      <c r="I205" s="36">
        <v>12965.330000000002</v>
      </c>
      <c r="J205" s="11"/>
    </row>
    <row r="206" spans="1:10" x14ac:dyDescent="0.25">
      <c r="A206" s="12" t="s">
        <v>1403</v>
      </c>
      <c r="B206" s="12">
        <v>1680712</v>
      </c>
      <c r="C206" s="12" t="s">
        <v>214</v>
      </c>
      <c r="D206" s="1">
        <v>170</v>
      </c>
      <c r="E206" s="5">
        <v>1209300</v>
      </c>
      <c r="F206" s="5">
        <v>11196924</v>
      </c>
      <c r="G206" s="9">
        <v>192</v>
      </c>
      <c r="H206" s="4">
        <v>921620.02000000037</v>
      </c>
      <c r="I206" s="36">
        <v>3579.09</v>
      </c>
      <c r="J206" s="11"/>
    </row>
    <row r="207" spans="1:10" x14ac:dyDescent="0.25">
      <c r="A207" s="12" t="s">
        <v>1403</v>
      </c>
      <c r="B207" s="12">
        <v>1291272</v>
      </c>
      <c r="C207" s="12" t="s">
        <v>272</v>
      </c>
      <c r="D207" s="1">
        <v>76</v>
      </c>
      <c r="E207" s="5">
        <v>1162100</v>
      </c>
      <c r="F207" s="5">
        <v>8880259</v>
      </c>
      <c r="G207" s="9">
        <v>48</v>
      </c>
      <c r="H207" s="4">
        <v>511567.98000000004</v>
      </c>
      <c r="I207" s="36">
        <v>9006.3100000000013</v>
      </c>
      <c r="J207" s="11"/>
    </row>
    <row r="208" spans="1:10" x14ac:dyDescent="0.25">
      <c r="A208" s="12" t="s">
        <v>1403</v>
      </c>
      <c r="B208" s="12">
        <v>1609292</v>
      </c>
      <c r="C208" s="12" t="s">
        <v>32</v>
      </c>
      <c r="D208" s="1">
        <v>81</v>
      </c>
      <c r="E208" s="5">
        <v>1890300</v>
      </c>
      <c r="F208" s="5">
        <v>20064752</v>
      </c>
      <c r="G208" s="9">
        <v>106</v>
      </c>
      <c r="H208" s="4">
        <v>1807324.7400000005</v>
      </c>
      <c r="I208" s="36">
        <v>12085.96</v>
      </c>
      <c r="J208" s="11"/>
    </row>
    <row r="209" spans="1:10" x14ac:dyDescent="0.25">
      <c r="A209" s="12" t="s">
        <v>1403</v>
      </c>
      <c r="B209" s="12">
        <v>1327237</v>
      </c>
      <c r="C209" s="12" t="s">
        <v>278</v>
      </c>
      <c r="D209" s="1">
        <v>120</v>
      </c>
      <c r="E209" s="5">
        <v>809400</v>
      </c>
      <c r="F209" s="5">
        <v>7171697</v>
      </c>
      <c r="G209" s="9">
        <v>97</v>
      </c>
      <c r="H209" s="4">
        <v>510380.63999999978</v>
      </c>
      <c r="I209" s="36">
        <v>0</v>
      </c>
      <c r="J209" s="11"/>
    </row>
    <row r="210" spans="1:10" x14ac:dyDescent="0.25">
      <c r="A210" s="12" t="s">
        <v>1403</v>
      </c>
      <c r="B210" s="12">
        <v>1359917</v>
      </c>
      <c r="C210" s="12" t="s">
        <v>302</v>
      </c>
      <c r="D210" s="1">
        <v>151</v>
      </c>
      <c r="E210" s="5">
        <v>817540</v>
      </c>
      <c r="F210" s="5">
        <v>6867703</v>
      </c>
      <c r="G210" s="9">
        <v>88</v>
      </c>
      <c r="H210" s="4">
        <v>423829.08000000013</v>
      </c>
      <c r="I210" s="36">
        <v>0</v>
      </c>
      <c r="J210" s="11"/>
    </row>
    <row r="211" spans="1:10" x14ac:dyDescent="0.25">
      <c r="A211" s="12" t="s">
        <v>1403</v>
      </c>
      <c r="B211" s="12">
        <v>1379294</v>
      </c>
      <c r="C211" s="12" t="s">
        <v>324</v>
      </c>
      <c r="D211" s="1">
        <v>63</v>
      </c>
      <c r="E211" s="5">
        <v>1045800</v>
      </c>
      <c r="F211" s="5">
        <v>7686355</v>
      </c>
      <c r="G211" s="9">
        <v>29</v>
      </c>
      <c r="H211" s="4">
        <v>368869.12000000005</v>
      </c>
      <c r="I211" s="36">
        <v>0</v>
      </c>
      <c r="J211" s="11"/>
    </row>
    <row r="212" spans="1:10" x14ac:dyDescent="0.25">
      <c r="A212" s="12" t="s">
        <v>1403</v>
      </c>
      <c r="B212" s="12">
        <v>1594085</v>
      </c>
      <c r="C212" s="12" t="s">
        <v>185</v>
      </c>
      <c r="D212" s="1">
        <v>85</v>
      </c>
      <c r="E212" s="5">
        <v>1248800</v>
      </c>
      <c r="F212" s="5">
        <v>11075686</v>
      </c>
      <c r="G212" s="9">
        <v>74</v>
      </c>
      <c r="H212" s="4">
        <v>789210.64000000013</v>
      </c>
      <c r="I212" s="36">
        <v>25697.170000000002</v>
      </c>
      <c r="J212" s="11"/>
    </row>
    <row r="213" spans="1:10" x14ac:dyDescent="0.25">
      <c r="A213" s="12" t="s">
        <v>1403</v>
      </c>
      <c r="B213" s="12">
        <v>1602902</v>
      </c>
      <c r="C213" s="12" t="s">
        <v>338</v>
      </c>
      <c r="D213" s="1">
        <v>121</v>
      </c>
      <c r="E213" s="5">
        <v>654300</v>
      </c>
      <c r="F213" s="5">
        <v>3264734</v>
      </c>
      <c r="G213" s="9">
        <v>22</v>
      </c>
      <c r="H213" s="4">
        <v>80919.38</v>
      </c>
      <c r="I213" s="36">
        <v>0</v>
      </c>
      <c r="J213" s="11"/>
    </row>
    <row r="214" spans="1:10" x14ac:dyDescent="0.25">
      <c r="A214" s="12" t="s">
        <v>1403</v>
      </c>
      <c r="B214" s="12">
        <v>1745245</v>
      </c>
      <c r="C214" s="12" t="s">
        <v>107</v>
      </c>
      <c r="D214" s="1">
        <v>66</v>
      </c>
      <c r="E214" s="5">
        <v>1750000</v>
      </c>
      <c r="F214" s="5">
        <v>17525553</v>
      </c>
      <c r="G214" s="9">
        <v>109</v>
      </c>
      <c r="H214" s="4">
        <v>1427980.4000000001</v>
      </c>
      <c r="I214" s="36">
        <v>68441.36</v>
      </c>
      <c r="J214" s="11"/>
    </row>
    <row r="215" spans="1:10" x14ac:dyDescent="0.25">
      <c r="A215" s="12" t="s">
        <v>1403</v>
      </c>
      <c r="B215" s="12">
        <v>1648529</v>
      </c>
      <c r="C215" s="12" t="s">
        <v>58</v>
      </c>
      <c r="D215" s="1">
        <v>167</v>
      </c>
      <c r="E215" s="5">
        <v>1320700</v>
      </c>
      <c r="F215" s="5">
        <v>13158664</v>
      </c>
      <c r="G215" s="9">
        <v>179</v>
      </c>
      <c r="H215" s="4">
        <v>1073232.4199999997</v>
      </c>
      <c r="I215" s="36">
        <v>25120.03</v>
      </c>
      <c r="J215" s="11"/>
    </row>
    <row r="216" spans="1:10" x14ac:dyDescent="0.25">
      <c r="A216" s="12" t="s">
        <v>1403</v>
      </c>
      <c r="B216" s="12">
        <v>1465288</v>
      </c>
      <c r="C216" s="12" t="s">
        <v>130</v>
      </c>
      <c r="D216" s="1">
        <v>179</v>
      </c>
      <c r="E216" s="5">
        <v>1091130</v>
      </c>
      <c r="F216" s="5">
        <v>12142924</v>
      </c>
      <c r="G216" s="9">
        <v>225</v>
      </c>
      <c r="H216" s="4">
        <v>1038566.7000000001</v>
      </c>
      <c r="I216" s="36">
        <v>6535.75</v>
      </c>
      <c r="J216" s="11"/>
    </row>
    <row r="217" spans="1:10" x14ac:dyDescent="0.25">
      <c r="A217" s="12" t="s">
        <v>1403</v>
      </c>
      <c r="B217" s="12">
        <v>1525904</v>
      </c>
      <c r="C217" s="12" t="s">
        <v>349</v>
      </c>
      <c r="D217" s="1">
        <v>96</v>
      </c>
      <c r="E217" s="5">
        <v>809900</v>
      </c>
      <c r="F217" s="5">
        <v>5956813</v>
      </c>
      <c r="G217" s="9">
        <v>38</v>
      </c>
      <c r="H217" s="4">
        <v>283168.94</v>
      </c>
      <c r="I217" s="36">
        <v>0</v>
      </c>
      <c r="J217" s="11"/>
    </row>
    <row r="218" spans="1:10" x14ac:dyDescent="0.25">
      <c r="A218" s="12" t="s">
        <v>1403</v>
      </c>
      <c r="B218" s="12">
        <v>1416724</v>
      </c>
      <c r="C218" s="12" t="s">
        <v>342</v>
      </c>
      <c r="D218" s="1">
        <v>76</v>
      </c>
      <c r="E218" s="5">
        <v>887200</v>
      </c>
      <c r="F218" s="5">
        <v>4457709</v>
      </c>
      <c r="G218" s="9">
        <v>6</v>
      </c>
      <c r="H218" s="4">
        <v>92982.88</v>
      </c>
      <c r="I218" s="36">
        <v>0</v>
      </c>
      <c r="J218" s="11"/>
    </row>
    <row r="219" spans="1:10" x14ac:dyDescent="0.25">
      <c r="A219" s="12" t="s">
        <v>1403</v>
      </c>
      <c r="B219" s="12">
        <v>1883927</v>
      </c>
      <c r="C219" s="12" t="s">
        <v>452</v>
      </c>
      <c r="D219" s="1">
        <v>74</v>
      </c>
      <c r="E219" s="5">
        <v>864300</v>
      </c>
      <c r="F219" s="5">
        <v>3592750</v>
      </c>
      <c r="G219" s="9">
        <v>0</v>
      </c>
      <c r="H219" s="4">
        <v>0</v>
      </c>
      <c r="I219" s="36">
        <v>0</v>
      </c>
      <c r="J219" s="11"/>
    </row>
    <row r="220" spans="1:10" x14ac:dyDescent="0.25">
      <c r="A220" s="12" t="s">
        <v>1403</v>
      </c>
      <c r="B220" s="12">
        <v>1618684</v>
      </c>
      <c r="C220" s="12" t="s">
        <v>429</v>
      </c>
      <c r="D220" s="1">
        <v>68</v>
      </c>
      <c r="E220" s="5">
        <v>1099700</v>
      </c>
      <c r="F220" s="5">
        <v>4347768</v>
      </c>
      <c r="G220" s="9">
        <v>48</v>
      </c>
      <c r="H220" s="4">
        <v>47697.91</v>
      </c>
      <c r="I220" s="36">
        <v>0</v>
      </c>
      <c r="J220" s="11"/>
    </row>
    <row r="221" spans="1:10" x14ac:dyDescent="0.25">
      <c r="A221" s="12" t="s">
        <v>1403</v>
      </c>
      <c r="B221" s="12">
        <v>1666107</v>
      </c>
      <c r="C221" s="12" t="s">
        <v>391</v>
      </c>
      <c r="D221" s="1">
        <v>109</v>
      </c>
      <c r="E221" s="5">
        <v>566900</v>
      </c>
      <c r="F221" s="5">
        <v>2773361</v>
      </c>
      <c r="G221" s="9">
        <v>0</v>
      </c>
      <c r="H221" s="4">
        <v>0</v>
      </c>
      <c r="I221" s="36">
        <v>0</v>
      </c>
      <c r="J221" s="11"/>
    </row>
    <row r="222" spans="1:10" x14ac:dyDescent="0.25">
      <c r="A222" s="12" t="s">
        <v>1403</v>
      </c>
      <c r="B222" s="12">
        <v>1883064</v>
      </c>
      <c r="C222" s="12" t="s">
        <v>502</v>
      </c>
      <c r="D222" s="1">
        <v>105</v>
      </c>
      <c r="E222" s="5">
        <v>710200</v>
      </c>
      <c r="F222" s="5">
        <v>3262678</v>
      </c>
      <c r="G222" s="9">
        <v>0</v>
      </c>
      <c r="H222" s="4">
        <v>0</v>
      </c>
      <c r="I222" s="36">
        <v>0</v>
      </c>
      <c r="J222" s="11"/>
    </row>
    <row r="223" spans="1:10" x14ac:dyDescent="0.25">
      <c r="A223" s="12" t="s">
        <v>1403</v>
      </c>
      <c r="B223" s="12">
        <v>1578030</v>
      </c>
      <c r="C223" s="12" t="s">
        <v>92</v>
      </c>
      <c r="D223" s="1">
        <v>111</v>
      </c>
      <c r="E223" s="5">
        <v>1248900</v>
      </c>
      <c r="F223" s="5">
        <v>14986800</v>
      </c>
      <c r="G223" s="9">
        <v>173</v>
      </c>
      <c r="H223" s="4">
        <v>1314586.9700000002</v>
      </c>
      <c r="I223" s="36">
        <v>17163.04</v>
      </c>
      <c r="J223" s="11"/>
    </row>
    <row r="224" spans="1:10" x14ac:dyDescent="0.25">
      <c r="A224" s="12" t="s">
        <v>1403</v>
      </c>
      <c r="B224" s="12">
        <v>1312642</v>
      </c>
      <c r="C224" s="12" t="s">
        <v>332</v>
      </c>
      <c r="D224" s="1">
        <v>110</v>
      </c>
      <c r="E224" s="5">
        <v>623000</v>
      </c>
      <c r="F224" s="5">
        <v>3603463</v>
      </c>
      <c r="G224" s="9">
        <v>20</v>
      </c>
      <c r="H224" s="4">
        <v>66252</v>
      </c>
      <c r="I224" s="36">
        <v>0</v>
      </c>
      <c r="J224" s="11"/>
    </row>
    <row r="225" spans="1:10" x14ac:dyDescent="0.25">
      <c r="A225" s="12" t="s">
        <v>1403</v>
      </c>
      <c r="B225" s="12">
        <v>1612894</v>
      </c>
      <c r="C225" s="12" t="s">
        <v>36</v>
      </c>
      <c r="D225" s="1">
        <v>78</v>
      </c>
      <c r="E225" s="5">
        <v>1847700</v>
      </c>
      <c r="F225" s="5">
        <v>22549477</v>
      </c>
      <c r="G225" s="9">
        <v>115</v>
      </c>
      <c r="H225" s="4">
        <v>2054389.7400000002</v>
      </c>
      <c r="I225" s="36">
        <v>282051.27</v>
      </c>
      <c r="J225" s="11"/>
    </row>
    <row r="226" spans="1:10" x14ac:dyDescent="0.25">
      <c r="A226" s="12" t="s">
        <v>1403</v>
      </c>
      <c r="B226" s="12">
        <v>1233009</v>
      </c>
      <c r="C226" s="12" t="s">
        <v>183</v>
      </c>
      <c r="D226" s="1">
        <v>53</v>
      </c>
      <c r="E226" s="5">
        <v>1328500</v>
      </c>
      <c r="F226" s="5">
        <v>12135212</v>
      </c>
      <c r="G226" s="9">
        <v>53</v>
      </c>
      <c r="H226" s="4">
        <v>1012035.2200000001</v>
      </c>
      <c r="I226" s="36">
        <v>0</v>
      </c>
      <c r="J226" s="11"/>
    </row>
    <row r="227" spans="1:10" x14ac:dyDescent="0.25">
      <c r="A227" s="12" t="s">
        <v>1403</v>
      </c>
      <c r="B227" s="12">
        <v>1361333</v>
      </c>
      <c r="C227" s="12" t="s">
        <v>297</v>
      </c>
      <c r="D227" s="1">
        <v>104</v>
      </c>
      <c r="E227" s="5">
        <v>848280</v>
      </c>
      <c r="F227" s="5">
        <v>8704499</v>
      </c>
      <c r="G227" s="9">
        <v>74</v>
      </c>
      <c r="H227" s="4">
        <v>606508.30000000005</v>
      </c>
      <c r="I227" s="36">
        <v>0</v>
      </c>
      <c r="J227" s="11"/>
    </row>
    <row r="228" spans="1:10" x14ac:dyDescent="0.25">
      <c r="A228" s="12" t="s">
        <v>1403</v>
      </c>
      <c r="B228" s="12">
        <v>1296462</v>
      </c>
      <c r="C228" s="12" t="s">
        <v>262</v>
      </c>
      <c r="D228" s="1">
        <v>127</v>
      </c>
      <c r="E228" s="5">
        <v>803700</v>
      </c>
      <c r="F228" s="5">
        <v>5601350</v>
      </c>
      <c r="G228" s="9">
        <v>89</v>
      </c>
      <c r="H228" s="4">
        <v>337710.0400000001</v>
      </c>
      <c r="I228" s="36">
        <v>0</v>
      </c>
      <c r="J228" s="11"/>
    </row>
    <row r="229" spans="1:10" x14ac:dyDescent="0.25">
      <c r="A229" s="12" t="s">
        <v>1403</v>
      </c>
      <c r="B229" s="12">
        <v>1378960</v>
      </c>
      <c r="C229" s="12" t="s">
        <v>287</v>
      </c>
      <c r="D229" s="1">
        <v>62</v>
      </c>
      <c r="E229" s="5">
        <v>1023600</v>
      </c>
      <c r="F229" s="5">
        <v>7551258</v>
      </c>
      <c r="G229" s="9">
        <v>32</v>
      </c>
      <c r="H229" s="4">
        <v>390522.36999999994</v>
      </c>
      <c r="I229" s="36">
        <v>34631.509999999995</v>
      </c>
      <c r="J229" s="11"/>
    </row>
    <row r="230" spans="1:10" x14ac:dyDescent="0.25">
      <c r="A230" s="12" t="s">
        <v>1403</v>
      </c>
      <c r="B230" s="12">
        <v>1761404</v>
      </c>
      <c r="C230" s="12" t="s">
        <v>169</v>
      </c>
      <c r="D230" s="1">
        <v>149</v>
      </c>
      <c r="E230" s="5">
        <v>970700</v>
      </c>
      <c r="F230" s="5">
        <v>8638565</v>
      </c>
      <c r="G230" s="9">
        <v>148</v>
      </c>
      <c r="H230" s="4">
        <v>659114.09000000008</v>
      </c>
      <c r="I230" s="36">
        <v>17276.919999999998</v>
      </c>
      <c r="J230" s="11"/>
    </row>
    <row r="231" spans="1:10" x14ac:dyDescent="0.25">
      <c r="A231" s="12" t="s">
        <v>1403</v>
      </c>
      <c r="B231" s="12">
        <v>1799851</v>
      </c>
      <c r="C231" s="12" t="s">
        <v>182</v>
      </c>
      <c r="D231" s="1">
        <v>62</v>
      </c>
      <c r="E231" s="5">
        <v>1354500</v>
      </c>
      <c r="F231" s="5">
        <v>11557064</v>
      </c>
      <c r="G231" s="9">
        <v>72</v>
      </c>
      <c r="H231" s="4">
        <v>821619.38000000012</v>
      </c>
      <c r="I231" s="36">
        <v>219312.41</v>
      </c>
      <c r="J231" s="11"/>
    </row>
    <row r="232" spans="1:10" x14ac:dyDescent="0.25">
      <c r="A232" s="12" t="s">
        <v>1403</v>
      </c>
      <c r="B232" s="12">
        <v>1066398</v>
      </c>
      <c r="C232" s="12" t="s">
        <v>372</v>
      </c>
      <c r="D232" s="1">
        <v>131</v>
      </c>
      <c r="E232" s="5">
        <v>601600</v>
      </c>
      <c r="F232" s="5">
        <v>2550245</v>
      </c>
      <c r="G232" s="9">
        <v>0</v>
      </c>
      <c r="H232" s="4">
        <v>5000</v>
      </c>
      <c r="I232" s="36">
        <v>10852.86</v>
      </c>
      <c r="J232" s="11"/>
    </row>
    <row r="233" spans="1:10" x14ac:dyDescent="0.25">
      <c r="A233" s="12" t="s">
        <v>1403</v>
      </c>
      <c r="B233" s="12">
        <v>1426013</v>
      </c>
      <c r="C233" s="12" t="s">
        <v>319</v>
      </c>
      <c r="D233" s="1">
        <v>82</v>
      </c>
      <c r="E233" s="5">
        <v>796400</v>
      </c>
      <c r="F233" s="5">
        <v>5821799</v>
      </c>
      <c r="G233" s="9">
        <v>32</v>
      </c>
      <c r="H233" s="4">
        <v>297558.18999999994</v>
      </c>
      <c r="I233" s="36">
        <v>0</v>
      </c>
      <c r="J233" s="11"/>
    </row>
    <row r="234" spans="1:10" x14ac:dyDescent="0.25">
      <c r="A234" s="12" t="s">
        <v>1403</v>
      </c>
      <c r="B234" s="12">
        <v>1709608</v>
      </c>
      <c r="C234" s="12" t="s">
        <v>434</v>
      </c>
      <c r="D234" s="1">
        <v>98</v>
      </c>
      <c r="E234" s="5">
        <v>627530</v>
      </c>
      <c r="F234" s="5">
        <v>2733963</v>
      </c>
      <c r="G234" s="9">
        <v>0</v>
      </c>
      <c r="H234" s="4">
        <v>0</v>
      </c>
      <c r="I234" s="36">
        <v>0</v>
      </c>
      <c r="J234" s="11"/>
    </row>
    <row r="235" spans="1:10" x14ac:dyDescent="0.25">
      <c r="A235" s="12" t="s">
        <v>1403</v>
      </c>
      <c r="B235" s="12">
        <v>1606527</v>
      </c>
      <c r="C235" s="12" t="s">
        <v>84</v>
      </c>
      <c r="D235" s="1">
        <v>174</v>
      </c>
      <c r="E235" s="5">
        <v>990200</v>
      </c>
      <c r="F235" s="5">
        <v>10030874</v>
      </c>
      <c r="G235" s="9">
        <v>200</v>
      </c>
      <c r="H235" s="4">
        <v>836046.42</v>
      </c>
      <c r="I235" s="36">
        <v>767.28</v>
      </c>
      <c r="J235" s="11"/>
    </row>
    <row r="236" spans="1:10" x14ac:dyDescent="0.25">
      <c r="A236" s="12" t="s">
        <v>1403</v>
      </c>
      <c r="B236" s="12">
        <v>1104286</v>
      </c>
      <c r="C236" s="12" t="s">
        <v>230</v>
      </c>
      <c r="D236" s="1">
        <v>167</v>
      </c>
      <c r="E236" s="5">
        <v>816250</v>
      </c>
      <c r="F236" s="5">
        <v>7140319</v>
      </c>
      <c r="G236" s="9">
        <v>125</v>
      </c>
      <c r="H236" s="4">
        <v>477192.45</v>
      </c>
      <c r="I236" s="36">
        <v>0</v>
      </c>
      <c r="J236" s="11"/>
    </row>
    <row r="237" spans="1:10" x14ac:dyDescent="0.25">
      <c r="A237" s="12" t="s">
        <v>1403</v>
      </c>
      <c r="B237" s="12">
        <v>1675953</v>
      </c>
      <c r="C237" s="12" t="s">
        <v>93</v>
      </c>
      <c r="D237" s="1">
        <v>141</v>
      </c>
      <c r="E237" s="5">
        <v>1036450</v>
      </c>
      <c r="F237" s="5">
        <v>11080320</v>
      </c>
      <c r="G237" s="9">
        <v>166</v>
      </c>
      <c r="H237" s="4">
        <v>906656.61999999988</v>
      </c>
      <c r="I237" s="36">
        <v>42576.049999999996</v>
      </c>
      <c r="J237" s="11"/>
    </row>
    <row r="238" spans="1:10" x14ac:dyDescent="0.25">
      <c r="A238" s="12" t="s">
        <v>1403</v>
      </c>
      <c r="B238" s="12">
        <v>1534595</v>
      </c>
      <c r="C238" s="12" t="s">
        <v>369</v>
      </c>
      <c r="D238" s="1">
        <v>49</v>
      </c>
      <c r="E238" s="5">
        <v>924600</v>
      </c>
      <c r="F238" s="5">
        <v>4374097</v>
      </c>
      <c r="G238" s="9">
        <v>3</v>
      </c>
      <c r="H238" s="4">
        <v>49500</v>
      </c>
      <c r="I238" s="36">
        <v>0</v>
      </c>
      <c r="J238" s="11"/>
    </row>
    <row r="239" spans="1:10" x14ac:dyDescent="0.25">
      <c r="A239" s="12" t="s">
        <v>1403</v>
      </c>
      <c r="B239" s="12">
        <v>1327306</v>
      </c>
      <c r="C239" s="12" t="s">
        <v>279</v>
      </c>
      <c r="D239" s="1">
        <v>82</v>
      </c>
      <c r="E239" s="5">
        <v>776700</v>
      </c>
      <c r="F239" s="5">
        <v>5744969</v>
      </c>
      <c r="G239" s="9">
        <v>48</v>
      </c>
      <c r="H239" s="4">
        <v>291919.21999999997</v>
      </c>
      <c r="I239" s="36">
        <v>0</v>
      </c>
      <c r="J239" s="11"/>
    </row>
    <row r="240" spans="1:10" x14ac:dyDescent="0.25">
      <c r="A240" s="12" t="s">
        <v>1403</v>
      </c>
      <c r="B240" s="12">
        <v>1211918</v>
      </c>
      <c r="C240" s="12" t="s">
        <v>280</v>
      </c>
      <c r="D240" s="1">
        <v>143</v>
      </c>
      <c r="E240" s="5">
        <v>794350</v>
      </c>
      <c r="F240" s="5">
        <v>7027415</v>
      </c>
      <c r="G240" s="9">
        <v>90</v>
      </c>
      <c r="H240" s="4">
        <v>472738.44999999995</v>
      </c>
      <c r="I240" s="36">
        <v>0</v>
      </c>
      <c r="J240" s="11"/>
    </row>
    <row r="241" spans="1:10" x14ac:dyDescent="0.25">
      <c r="A241" s="12" t="s">
        <v>1403</v>
      </c>
      <c r="B241" s="12">
        <v>1579879</v>
      </c>
      <c r="C241" s="12" t="s">
        <v>49</v>
      </c>
      <c r="D241" s="1">
        <v>85</v>
      </c>
      <c r="E241" s="5">
        <v>1520000</v>
      </c>
      <c r="F241" s="5">
        <v>16027222</v>
      </c>
      <c r="G241" s="9">
        <v>95</v>
      </c>
      <c r="H241" s="4">
        <v>1364747.8900000004</v>
      </c>
      <c r="I241" s="36">
        <v>210532.86000000004</v>
      </c>
      <c r="J241" s="11"/>
    </row>
    <row r="242" spans="1:10" x14ac:dyDescent="0.25">
      <c r="A242" s="12" t="s">
        <v>1403</v>
      </c>
      <c r="B242" s="12">
        <v>1818647</v>
      </c>
      <c r="C242" s="12" t="s">
        <v>186</v>
      </c>
      <c r="D242" s="1">
        <v>46</v>
      </c>
      <c r="E242" s="5">
        <v>1144400</v>
      </c>
      <c r="F242" s="5">
        <v>9765641</v>
      </c>
      <c r="G242" s="9">
        <v>44</v>
      </c>
      <c r="H242" s="4">
        <v>596475.48</v>
      </c>
      <c r="I242" s="36">
        <v>0</v>
      </c>
      <c r="J242" s="11"/>
    </row>
    <row r="243" spans="1:10" x14ac:dyDescent="0.25">
      <c r="A243" s="12" t="s">
        <v>1403</v>
      </c>
      <c r="B243" s="12">
        <v>1290032</v>
      </c>
      <c r="C243" s="12" t="s">
        <v>162</v>
      </c>
      <c r="D243" s="1">
        <v>126</v>
      </c>
      <c r="E243" s="5">
        <v>1020700</v>
      </c>
      <c r="F243" s="5">
        <v>10174318</v>
      </c>
      <c r="G243" s="9">
        <v>119</v>
      </c>
      <c r="H243" s="4">
        <v>805786.26000000059</v>
      </c>
      <c r="I243" s="36">
        <v>3790.85</v>
      </c>
      <c r="J243" s="11"/>
    </row>
    <row r="244" spans="1:10" x14ac:dyDescent="0.25">
      <c r="A244" s="12" t="s">
        <v>1403</v>
      </c>
      <c r="B244" s="12">
        <v>1575686</v>
      </c>
      <c r="C244" s="12" t="s">
        <v>205</v>
      </c>
      <c r="D244" s="1">
        <v>132</v>
      </c>
      <c r="E244" s="5">
        <v>1044700</v>
      </c>
      <c r="F244" s="5">
        <v>10840078</v>
      </c>
      <c r="G244" s="9">
        <v>127</v>
      </c>
      <c r="H244" s="4">
        <v>965007.2899999998</v>
      </c>
      <c r="I244" s="36">
        <v>5999.85</v>
      </c>
      <c r="J244" s="11"/>
    </row>
    <row r="245" spans="1:10" x14ac:dyDescent="0.25">
      <c r="A245" s="12" t="s">
        <v>1403</v>
      </c>
      <c r="B245" s="12">
        <v>1197159</v>
      </c>
      <c r="C245" s="12" t="s">
        <v>137</v>
      </c>
      <c r="D245" s="1">
        <v>157</v>
      </c>
      <c r="E245" s="5">
        <v>1139600</v>
      </c>
      <c r="F245" s="5">
        <v>11799984</v>
      </c>
      <c r="G245" s="9">
        <v>209</v>
      </c>
      <c r="H245" s="4">
        <v>964476.12</v>
      </c>
      <c r="I245" s="36">
        <v>79801.299999999988</v>
      </c>
      <c r="J245" s="11"/>
    </row>
    <row r="246" spans="1:10" x14ac:dyDescent="0.25">
      <c r="A246" s="12" t="s">
        <v>1403</v>
      </c>
      <c r="B246" s="12">
        <v>1604508</v>
      </c>
      <c r="C246" s="12" t="s">
        <v>133</v>
      </c>
      <c r="D246" s="1">
        <v>90</v>
      </c>
      <c r="E246" s="5">
        <v>1111500</v>
      </c>
      <c r="F246" s="5">
        <v>10590294</v>
      </c>
      <c r="G246" s="9">
        <v>95</v>
      </c>
      <c r="H246" s="4">
        <v>787721.05999999994</v>
      </c>
      <c r="I246" s="36">
        <v>108467.2</v>
      </c>
      <c r="J246" s="11"/>
    </row>
    <row r="247" spans="1:10" x14ac:dyDescent="0.25">
      <c r="A247" s="12" t="s">
        <v>1403</v>
      </c>
      <c r="B247" s="12">
        <v>1658365</v>
      </c>
      <c r="C247" s="12" t="s">
        <v>150</v>
      </c>
      <c r="D247" s="1">
        <v>171</v>
      </c>
      <c r="E247" s="5">
        <v>1130700</v>
      </c>
      <c r="F247" s="5">
        <v>15302572</v>
      </c>
      <c r="G247" s="9">
        <v>246</v>
      </c>
      <c r="H247" s="4">
        <v>1446347.43</v>
      </c>
      <c r="I247" s="36">
        <v>15481.680000000002</v>
      </c>
      <c r="J247" s="11"/>
    </row>
    <row r="248" spans="1:10" x14ac:dyDescent="0.25">
      <c r="A248" s="12" t="s">
        <v>1403</v>
      </c>
      <c r="B248" s="12">
        <v>1700820</v>
      </c>
      <c r="C248" s="12" t="s">
        <v>177</v>
      </c>
      <c r="D248" s="1">
        <v>57</v>
      </c>
      <c r="E248" s="5">
        <v>1267300</v>
      </c>
      <c r="F248" s="5">
        <v>10214293</v>
      </c>
      <c r="G248" s="9">
        <v>47</v>
      </c>
      <c r="H248" s="4">
        <v>760756.84</v>
      </c>
      <c r="I248" s="36">
        <v>0</v>
      </c>
      <c r="J248" s="11"/>
    </row>
    <row r="249" spans="1:10" x14ac:dyDescent="0.25">
      <c r="A249" s="12" t="s">
        <v>1403</v>
      </c>
      <c r="B249" s="12">
        <v>1770628</v>
      </c>
      <c r="C249" s="12" t="s">
        <v>147</v>
      </c>
      <c r="D249" s="1">
        <v>78</v>
      </c>
      <c r="E249" s="5">
        <v>1243300</v>
      </c>
      <c r="F249" s="5">
        <v>13558804</v>
      </c>
      <c r="G249" s="9">
        <v>95</v>
      </c>
      <c r="H249" s="4">
        <v>1148702.4999999995</v>
      </c>
      <c r="I249" s="36">
        <v>25691.61</v>
      </c>
      <c r="J249" s="11"/>
    </row>
    <row r="250" spans="1:10" x14ac:dyDescent="0.25">
      <c r="A250" s="12" t="s">
        <v>1403</v>
      </c>
      <c r="B250" s="12">
        <v>1375083</v>
      </c>
      <c r="C250" s="12" t="s">
        <v>292</v>
      </c>
      <c r="D250" s="1">
        <v>82</v>
      </c>
      <c r="E250" s="5">
        <v>995800</v>
      </c>
      <c r="F250" s="5">
        <v>6104842</v>
      </c>
      <c r="G250" s="9">
        <v>45</v>
      </c>
      <c r="H250" s="4">
        <v>340319.83000000007</v>
      </c>
      <c r="I250" s="36">
        <v>4987.79</v>
      </c>
      <c r="J250" s="11"/>
    </row>
    <row r="251" spans="1:10" x14ac:dyDescent="0.25">
      <c r="A251" s="12" t="s">
        <v>1403</v>
      </c>
      <c r="B251" s="12">
        <v>1641072</v>
      </c>
      <c r="C251" s="12" t="s">
        <v>377</v>
      </c>
      <c r="D251" s="1">
        <v>66</v>
      </c>
      <c r="E251" s="5">
        <v>506700</v>
      </c>
      <c r="F251" s="5">
        <v>2352061</v>
      </c>
      <c r="G251" s="9">
        <v>0</v>
      </c>
      <c r="H251" s="4">
        <v>0</v>
      </c>
      <c r="I251" s="36">
        <v>0</v>
      </c>
      <c r="J251" s="11"/>
    </row>
    <row r="252" spans="1:10" x14ac:dyDescent="0.25">
      <c r="A252" s="12" t="s">
        <v>1403</v>
      </c>
      <c r="B252" s="12">
        <v>1407614</v>
      </c>
      <c r="C252" s="12" t="s">
        <v>312</v>
      </c>
      <c r="D252" s="1">
        <v>68</v>
      </c>
      <c r="E252" s="5">
        <v>1021400</v>
      </c>
      <c r="F252" s="5">
        <v>8915445</v>
      </c>
      <c r="G252" s="9">
        <v>39</v>
      </c>
      <c r="H252" s="4">
        <v>529057.22000000009</v>
      </c>
      <c r="I252" s="36">
        <v>79756.28</v>
      </c>
      <c r="J252" s="11"/>
    </row>
    <row r="253" spans="1:10" x14ac:dyDescent="0.25">
      <c r="A253" s="12" t="s">
        <v>1403</v>
      </c>
      <c r="B253" s="12">
        <v>1525791</v>
      </c>
      <c r="C253" s="12" t="s">
        <v>110</v>
      </c>
      <c r="D253" s="1">
        <v>177</v>
      </c>
      <c r="E253" s="5">
        <v>1141000</v>
      </c>
      <c r="F253" s="5">
        <v>12866838</v>
      </c>
      <c r="G253" s="9">
        <v>229</v>
      </c>
      <c r="H253" s="4">
        <v>1184499.3200000008</v>
      </c>
      <c r="I253" s="36">
        <v>3737.2200000000003</v>
      </c>
      <c r="J253" s="11"/>
    </row>
    <row r="254" spans="1:10" x14ac:dyDescent="0.25">
      <c r="A254" s="12" t="s">
        <v>1403</v>
      </c>
      <c r="B254" s="12">
        <v>1614420</v>
      </c>
      <c r="C254" s="12" t="s">
        <v>135</v>
      </c>
      <c r="D254" s="1">
        <v>86</v>
      </c>
      <c r="E254" s="5">
        <v>1602800</v>
      </c>
      <c r="F254" s="5">
        <v>18624362</v>
      </c>
      <c r="G254" s="9">
        <v>120</v>
      </c>
      <c r="H254" s="4">
        <v>1618862.6500000001</v>
      </c>
      <c r="I254" s="36">
        <v>6418.74</v>
      </c>
      <c r="J254" s="11"/>
    </row>
    <row r="255" spans="1:10" x14ac:dyDescent="0.25">
      <c r="A255" s="12" t="s">
        <v>1403</v>
      </c>
      <c r="B255" s="12">
        <v>1541601</v>
      </c>
      <c r="C255" s="12" t="s">
        <v>184</v>
      </c>
      <c r="D255" s="1">
        <v>60</v>
      </c>
      <c r="E255" s="5">
        <v>1024000</v>
      </c>
      <c r="F255" s="5">
        <v>9665646</v>
      </c>
      <c r="G255" s="9">
        <v>49</v>
      </c>
      <c r="H255" s="4">
        <v>765972.65999999992</v>
      </c>
      <c r="I255" s="36">
        <v>1508.16</v>
      </c>
      <c r="J255" s="11"/>
    </row>
    <row r="256" spans="1:10" x14ac:dyDescent="0.25">
      <c r="A256" s="12" t="s">
        <v>1403</v>
      </c>
      <c r="B256" s="12">
        <v>1684342</v>
      </c>
      <c r="C256" s="12" t="s">
        <v>282</v>
      </c>
      <c r="D256" s="1">
        <v>45</v>
      </c>
      <c r="E256" s="5">
        <v>891700</v>
      </c>
      <c r="F256" s="5">
        <v>7359401</v>
      </c>
      <c r="G256" s="9">
        <v>23</v>
      </c>
      <c r="H256" s="4">
        <v>511579.33999999997</v>
      </c>
      <c r="I256" s="36">
        <v>0</v>
      </c>
      <c r="J256" s="11"/>
    </row>
    <row r="257" spans="1:10" x14ac:dyDescent="0.25">
      <c r="A257" s="12" t="s">
        <v>1403</v>
      </c>
      <c r="B257" s="12">
        <v>1308187</v>
      </c>
      <c r="C257" s="12" t="s">
        <v>260</v>
      </c>
      <c r="D257" s="1">
        <v>51</v>
      </c>
      <c r="E257" s="5">
        <v>1139000</v>
      </c>
      <c r="F257" s="5">
        <v>9381903</v>
      </c>
      <c r="G257" s="9">
        <v>64</v>
      </c>
      <c r="H257" s="4">
        <v>687849.71000000008</v>
      </c>
      <c r="I257" s="36">
        <v>24817.890000000003</v>
      </c>
      <c r="J257" s="11"/>
    </row>
    <row r="258" spans="1:10" x14ac:dyDescent="0.25">
      <c r="A258" s="12" t="s">
        <v>1403</v>
      </c>
      <c r="B258" s="12">
        <v>1196650</v>
      </c>
      <c r="C258" s="12" t="s">
        <v>284</v>
      </c>
      <c r="D258" s="1">
        <v>133</v>
      </c>
      <c r="E258" s="5">
        <v>699500</v>
      </c>
      <c r="F258" s="5">
        <v>5824105</v>
      </c>
      <c r="G258" s="9">
        <v>105</v>
      </c>
      <c r="H258" s="4">
        <v>399132.2</v>
      </c>
      <c r="I258" s="36">
        <v>0</v>
      </c>
      <c r="J258" s="11"/>
    </row>
    <row r="259" spans="1:10" x14ac:dyDescent="0.25">
      <c r="A259" s="12" t="s">
        <v>1403</v>
      </c>
      <c r="B259" s="12">
        <v>1640824</v>
      </c>
      <c r="C259" s="12" t="s">
        <v>159</v>
      </c>
      <c r="D259" s="1">
        <v>58</v>
      </c>
      <c r="E259" s="5">
        <v>1642600</v>
      </c>
      <c r="F259" s="5">
        <v>18847258</v>
      </c>
      <c r="G259" s="9">
        <v>82</v>
      </c>
      <c r="H259" s="4">
        <v>1825268.27</v>
      </c>
      <c r="I259" s="36">
        <v>192108.24</v>
      </c>
      <c r="J259" s="11"/>
    </row>
    <row r="260" spans="1:10" x14ac:dyDescent="0.25">
      <c r="A260" s="12" t="s">
        <v>1403</v>
      </c>
      <c r="B260" s="12">
        <v>1763991</v>
      </c>
      <c r="C260" s="12" t="s">
        <v>94</v>
      </c>
      <c r="D260" s="1">
        <v>129</v>
      </c>
      <c r="E260" s="5">
        <v>1120300</v>
      </c>
      <c r="F260" s="5">
        <v>11436341</v>
      </c>
      <c r="G260" s="9">
        <v>145</v>
      </c>
      <c r="H260" s="4">
        <v>980274.58000000019</v>
      </c>
      <c r="I260" s="36">
        <v>180579.88</v>
      </c>
      <c r="J260" s="11"/>
    </row>
    <row r="261" spans="1:10" x14ac:dyDescent="0.25">
      <c r="A261" s="12" t="s">
        <v>1403</v>
      </c>
      <c r="B261" s="12">
        <v>1794861</v>
      </c>
      <c r="C261" s="12" t="s">
        <v>106</v>
      </c>
      <c r="D261" s="1">
        <v>66</v>
      </c>
      <c r="E261" s="5">
        <v>1450700</v>
      </c>
      <c r="F261" s="5">
        <v>16947344</v>
      </c>
      <c r="G261" s="9">
        <v>84</v>
      </c>
      <c r="H261" s="4">
        <v>1616913.2100000002</v>
      </c>
      <c r="I261" s="36">
        <v>22487.34</v>
      </c>
      <c r="J261" s="11"/>
    </row>
    <row r="262" spans="1:10" x14ac:dyDescent="0.25">
      <c r="A262" s="12" t="s">
        <v>1403</v>
      </c>
      <c r="B262" s="12">
        <v>1309522</v>
      </c>
      <c r="C262" s="12" t="s">
        <v>270</v>
      </c>
      <c r="D262" s="1">
        <v>132</v>
      </c>
      <c r="E262" s="5">
        <v>890040</v>
      </c>
      <c r="F262" s="5">
        <v>9192175</v>
      </c>
      <c r="G262" s="9">
        <v>139</v>
      </c>
      <c r="H262" s="4">
        <v>699657.5199999999</v>
      </c>
      <c r="I262" s="36">
        <v>14540.869999999999</v>
      </c>
      <c r="J262" s="11"/>
    </row>
    <row r="263" spans="1:10" x14ac:dyDescent="0.25">
      <c r="A263" s="12" t="s">
        <v>1403</v>
      </c>
      <c r="B263" s="12">
        <v>1674267</v>
      </c>
      <c r="C263" s="12" t="s">
        <v>117</v>
      </c>
      <c r="D263" s="1">
        <v>120</v>
      </c>
      <c r="E263" s="5">
        <v>1030600</v>
      </c>
      <c r="F263" s="5">
        <v>13221181</v>
      </c>
      <c r="G263" s="9">
        <v>188</v>
      </c>
      <c r="H263" s="4">
        <v>1136308.1700000004</v>
      </c>
      <c r="I263" s="36">
        <v>11851.779999999999</v>
      </c>
      <c r="J263" s="11"/>
    </row>
    <row r="264" spans="1:10" x14ac:dyDescent="0.25">
      <c r="A264" s="12" t="s">
        <v>1403</v>
      </c>
      <c r="B264" s="12">
        <v>1361021</v>
      </c>
      <c r="C264" s="12" t="s">
        <v>314</v>
      </c>
      <c r="D264" s="1">
        <v>44</v>
      </c>
      <c r="E264" s="5">
        <v>1022500</v>
      </c>
      <c r="F264" s="5">
        <v>9996317</v>
      </c>
      <c r="G264" s="9">
        <v>33</v>
      </c>
      <c r="H264" s="4">
        <v>740060.71999999986</v>
      </c>
      <c r="I264" s="36">
        <v>0</v>
      </c>
      <c r="J264" s="11"/>
    </row>
    <row r="265" spans="1:10" x14ac:dyDescent="0.25">
      <c r="A265" s="12" t="s">
        <v>1403</v>
      </c>
      <c r="B265" s="12">
        <v>1400727</v>
      </c>
      <c r="C265" s="12" t="s">
        <v>337</v>
      </c>
      <c r="D265" s="1">
        <v>82</v>
      </c>
      <c r="E265" s="5">
        <v>487250</v>
      </c>
      <c r="F265" s="5">
        <v>3029892</v>
      </c>
      <c r="G265" s="9">
        <v>19</v>
      </c>
      <c r="H265" s="4">
        <v>86371.910000000018</v>
      </c>
      <c r="I265" s="36">
        <v>0</v>
      </c>
      <c r="J265" s="11"/>
    </row>
    <row r="266" spans="1:10" x14ac:dyDescent="0.25">
      <c r="A266" s="12" t="s">
        <v>1403</v>
      </c>
      <c r="B266" s="12">
        <v>1094077</v>
      </c>
      <c r="C266" s="12" t="s">
        <v>192</v>
      </c>
      <c r="D266" s="1">
        <v>66</v>
      </c>
      <c r="E266" s="5">
        <v>1317200</v>
      </c>
      <c r="F266" s="5">
        <v>13813297</v>
      </c>
      <c r="G266" s="9">
        <v>71</v>
      </c>
      <c r="H266" s="4">
        <v>1173536.3499999999</v>
      </c>
      <c r="I266" s="36">
        <v>61977.8</v>
      </c>
      <c r="J266" s="11"/>
    </row>
    <row r="267" spans="1:10" x14ac:dyDescent="0.25">
      <c r="A267" s="12" t="s">
        <v>1403</v>
      </c>
      <c r="B267" s="12">
        <v>1777821</v>
      </c>
      <c r="C267" s="12" t="s">
        <v>412</v>
      </c>
      <c r="D267" s="1">
        <v>94</v>
      </c>
      <c r="E267" s="5">
        <v>516300</v>
      </c>
      <c r="F267" s="5">
        <v>1772610</v>
      </c>
      <c r="G267" s="9">
        <v>0</v>
      </c>
      <c r="H267" s="4">
        <v>0</v>
      </c>
      <c r="I267" s="36">
        <v>0</v>
      </c>
      <c r="J267" s="11"/>
    </row>
    <row r="268" spans="1:10" x14ac:dyDescent="0.25">
      <c r="A268" s="12" t="s">
        <v>1403</v>
      </c>
      <c r="B268" s="12">
        <v>1402394</v>
      </c>
      <c r="C268" s="12" t="s">
        <v>329</v>
      </c>
      <c r="D268" s="1">
        <v>69</v>
      </c>
      <c r="E268" s="5">
        <v>548490</v>
      </c>
      <c r="F268" s="5">
        <v>4382726</v>
      </c>
      <c r="G268" s="9">
        <v>20</v>
      </c>
      <c r="H268" s="4">
        <v>175661.26</v>
      </c>
      <c r="I268" s="36">
        <v>0</v>
      </c>
      <c r="J268" s="11"/>
    </row>
    <row r="269" spans="1:10" x14ac:dyDescent="0.25">
      <c r="A269" s="12" t="s">
        <v>1403</v>
      </c>
      <c r="B269" s="12">
        <v>1558293</v>
      </c>
      <c r="C269" s="12" t="s">
        <v>38</v>
      </c>
      <c r="D269" s="1">
        <v>51</v>
      </c>
      <c r="E269" s="5">
        <v>1417450</v>
      </c>
      <c r="F269" s="5">
        <v>11863679</v>
      </c>
      <c r="G269" s="9">
        <v>55</v>
      </c>
      <c r="H269" s="4">
        <v>1012580.04</v>
      </c>
      <c r="I269" s="36">
        <v>0</v>
      </c>
      <c r="J269" s="11"/>
    </row>
    <row r="270" spans="1:10" x14ac:dyDescent="0.25">
      <c r="A270" s="12" t="s">
        <v>1403</v>
      </c>
      <c r="B270" s="12">
        <v>1309478</v>
      </c>
      <c r="C270" s="12" t="s">
        <v>188</v>
      </c>
      <c r="D270" s="1">
        <v>41</v>
      </c>
      <c r="E270" s="5">
        <v>975800</v>
      </c>
      <c r="F270" s="5">
        <v>12160565</v>
      </c>
      <c r="G270" s="9">
        <v>53</v>
      </c>
      <c r="H270" s="4">
        <v>1006926.32</v>
      </c>
      <c r="I270" s="36">
        <v>0</v>
      </c>
      <c r="J270" s="11"/>
    </row>
    <row r="271" spans="1:10" x14ac:dyDescent="0.25">
      <c r="A271" s="12" t="s">
        <v>1403</v>
      </c>
      <c r="B271" s="12">
        <v>1958702</v>
      </c>
      <c r="C271" s="12" t="s">
        <v>436</v>
      </c>
      <c r="D271" s="1">
        <v>69</v>
      </c>
      <c r="E271" s="5">
        <v>524670</v>
      </c>
      <c r="F271" s="5">
        <v>2327822</v>
      </c>
      <c r="G271" s="9">
        <v>0</v>
      </c>
      <c r="H271" s="4">
        <v>0</v>
      </c>
      <c r="I271" s="36">
        <v>0</v>
      </c>
      <c r="J271" s="11"/>
    </row>
    <row r="272" spans="1:10" x14ac:dyDescent="0.25">
      <c r="A272" s="12" t="s">
        <v>1403</v>
      </c>
      <c r="B272" s="12">
        <v>1708108</v>
      </c>
      <c r="C272" s="12" t="s">
        <v>401</v>
      </c>
      <c r="D272" s="1">
        <v>65</v>
      </c>
      <c r="E272" s="5">
        <v>584050</v>
      </c>
      <c r="F272" s="5">
        <v>2318142</v>
      </c>
      <c r="G272" s="9">
        <v>0</v>
      </c>
      <c r="H272" s="4">
        <v>0</v>
      </c>
      <c r="I272" s="36">
        <v>0</v>
      </c>
      <c r="J272" s="11"/>
    </row>
    <row r="273" spans="1:10" x14ac:dyDescent="0.25">
      <c r="A273" s="12" t="s">
        <v>1403</v>
      </c>
      <c r="B273" s="12">
        <v>1655590</v>
      </c>
      <c r="C273" s="12" t="s">
        <v>331</v>
      </c>
      <c r="D273" s="1">
        <v>63</v>
      </c>
      <c r="E273" s="5">
        <v>725500</v>
      </c>
      <c r="F273" s="5">
        <v>5140995</v>
      </c>
      <c r="G273" s="9">
        <v>11</v>
      </c>
      <c r="H273" s="4">
        <v>173918.42</v>
      </c>
      <c r="I273" s="36">
        <v>0</v>
      </c>
      <c r="J273" s="11"/>
    </row>
    <row r="274" spans="1:10" x14ac:dyDescent="0.25">
      <c r="A274" s="12" t="s">
        <v>1403</v>
      </c>
      <c r="B274" s="12">
        <v>1776819</v>
      </c>
      <c r="C274" s="12" t="s">
        <v>415</v>
      </c>
      <c r="D274" s="1">
        <v>87</v>
      </c>
      <c r="E274" s="5">
        <v>469300</v>
      </c>
      <c r="F274" s="5">
        <v>1822827</v>
      </c>
      <c r="G274" s="9">
        <v>0</v>
      </c>
      <c r="H274" s="4">
        <v>0</v>
      </c>
      <c r="I274" s="36">
        <v>0</v>
      </c>
      <c r="J274" s="11"/>
    </row>
    <row r="275" spans="1:10" x14ac:dyDescent="0.25">
      <c r="A275" s="12" t="s">
        <v>1403</v>
      </c>
      <c r="B275" s="12">
        <v>1297556</v>
      </c>
      <c r="C275" s="12" t="s">
        <v>277</v>
      </c>
      <c r="D275" s="1">
        <v>80</v>
      </c>
      <c r="E275" s="5">
        <v>666400</v>
      </c>
      <c r="F275" s="5">
        <v>4990164</v>
      </c>
      <c r="G275" s="9">
        <v>53</v>
      </c>
      <c r="H275" s="4">
        <v>283648.67</v>
      </c>
      <c r="I275" s="36">
        <v>0</v>
      </c>
      <c r="J275" s="11"/>
    </row>
    <row r="276" spans="1:10" x14ac:dyDescent="0.25">
      <c r="A276" s="12" t="s">
        <v>1403</v>
      </c>
      <c r="B276" s="12">
        <v>1945593</v>
      </c>
      <c r="C276" s="12" t="s">
        <v>209</v>
      </c>
      <c r="D276" s="1">
        <v>138</v>
      </c>
      <c r="E276" s="5">
        <v>740400</v>
      </c>
      <c r="F276" s="5">
        <v>7827209</v>
      </c>
      <c r="G276" s="9">
        <v>136</v>
      </c>
      <c r="H276" s="4">
        <v>625015.97</v>
      </c>
      <c r="I276" s="36">
        <v>0</v>
      </c>
      <c r="J276" s="11"/>
    </row>
    <row r="277" spans="1:10" x14ac:dyDescent="0.25">
      <c r="A277" s="12" t="s">
        <v>1403</v>
      </c>
      <c r="B277" s="12">
        <v>1171693</v>
      </c>
      <c r="C277" s="12" t="s">
        <v>430</v>
      </c>
      <c r="D277" s="1">
        <v>92</v>
      </c>
      <c r="E277" s="5">
        <v>393880</v>
      </c>
      <c r="F277" s="5">
        <v>1564882</v>
      </c>
      <c r="G277" s="9">
        <v>0</v>
      </c>
      <c r="H277" s="4">
        <v>0</v>
      </c>
      <c r="I277" s="36">
        <v>0</v>
      </c>
      <c r="J277" s="11"/>
    </row>
    <row r="278" spans="1:10" x14ac:dyDescent="0.25">
      <c r="A278" s="12" t="s">
        <v>1403</v>
      </c>
      <c r="B278" s="12">
        <v>1291164</v>
      </c>
      <c r="C278" s="12" t="s">
        <v>263</v>
      </c>
      <c r="D278" s="1">
        <v>106</v>
      </c>
      <c r="E278" s="5">
        <v>624100</v>
      </c>
      <c r="F278" s="5">
        <v>4981361</v>
      </c>
      <c r="G278" s="9">
        <v>72</v>
      </c>
      <c r="H278" s="4">
        <v>275657.42999999988</v>
      </c>
      <c r="I278" s="36">
        <v>8580.6</v>
      </c>
      <c r="J278" s="11"/>
    </row>
    <row r="279" spans="1:10" x14ac:dyDescent="0.25">
      <c r="A279" s="12" t="s">
        <v>1403</v>
      </c>
      <c r="B279" s="12">
        <v>1941528</v>
      </c>
      <c r="C279" s="12" t="s">
        <v>197</v>
      </c>
      <c r="D279" s="1">
        <v>52</v>
      </c>
      <c r="E279" s="5">
        <v>1023500</v>
      </c>
      <c r="F279" s="5">
        <v>9680517</v>
      </c>
      <c r="G279" s="9">
        <v>54</v>
      </c>
      <c r="H279" s="4">
        <v>818229.41999999969</v>
      </c>
      <c r="I279" s="36">
        <v>8917.23</v>
      </c>
      <c r="J279" s="11"/>
    </row>
    <row r="280" spans="1:10" x14ac:dyDescent="0.25">
      <c r="A280" s="12" t="s">
        <v>1403</v>
      </c>
      <c r="B280" s="12">
        <v>1761425</v>
      </c>
      <c r="C280" s="12" t="s">
        <v>119</v>
      </c>
      <c r="D280" s="1">
        <v>123</v>
      </c>
      <c r="E280" s="5">
        <v>961800</v>
      </c>
      <c r="F280" s="5">
        <v>10756567</v>
      </c>
      <c r="G280" s="9">
        <v>158</v>
      </c>
      <c r="H280" s="4">
        <v>886504.40999999992</v>
      </c>
      <c r="I280" s="36">
        <v>0</v>
      </c>
      <c r="J280" s="11"/>
    </row>
    <row r="281" spans="1:10" x14ac:dyDescent="0.25">
      <c r="A281" s="12" t="s">
        <v>1403</v>
      </c>
      <c r="B281" s="12">
        <v>1313111</v>
      </c>
      <c r="C281" s="12" t="s">
        <v>265</v>
      </c>
      <c r="D281" s="1">
        <v>120</v>
      </c>
      <c r="E281" s="5">
        <v>672818.23</v>
      </c>
      <c r="F281" s="5">
        <v>5827886</v>
      </c>
      <c r="G281" s="9">
        <v>102</v>
      </c>
      <c r="H281" s="4">
        <v>471005.60000000021</v>
      </c>
      <c r="I281" s="36">
        <v>0</v>
      </c>
      <c r="J281" s="11"/>
    </row>
    <row r="282" spans="1:10" x14ac:dyDescent="0.25">
      <c r="A282" s="12" t="s">
        <v>1403</v>
      </c>
      <c r="B282" s="12">
        <v>1157242</v>
      </c>
      <c r="C282" s="12" t="s">
        <v>193</v>
      </c>
      <c r="D282" s="1">
        <v>49</v>
      </c>
      <c r="E282" s="5">
        <v>1078300</v>
      </c>
      <c r="F282" s="5">
        <v>12362253</v>
      </c>
      <c r="G282" s="9">
        <v>47</v>
      </c>
      <c r="H282" s="4">
        <v>1013512.8499999997</v>
      </c>
      <c r="I282" s="36">
        <v>0</v>
      </c>
      <c r="J282" s="11"/>
    </row>
    <row r="283" spans="1:10" x14ac:dyDescent="0.25">
      <c r="A283" s="12" t="s">
        <v>1403</v>
      </c>
      <c r="B283" s="12">
        <v>1379021</v>
      </c>
      <c r="C283" s="12" t="s">
        <v>289</v>
      </c>
      <c r="D283" s="1">
        <v>73</v>
      </c>
      <c r="E283" s="5">
        <v>563200</v>
      </c>
      <c r="F283" s="5">
        <v>3887908</v>
      </c>
      <c r="G283" s="9">
        <v>24</v>
      </c>
      <c r="H283" s="4">
        <v>136855.59</v>
      </c>
      <c r="I283" s="36">
        <v>1528.17</v>
      </c>
      <c r="J283" s="11"/>
    </row>
    <row r="284" spans="1:10" x14ac:dyDescent="0.25">
      <c r="A284" s="12" t="s">
        <v>1403</v>
      </c>
      <c r="B284" s="12">
        <v>1883068</v>
      </c>
      <c r="C284" s="12" t="s">
        <v>447</v>
      </c>
      <c r="D284" s="1">
        <v>42</v>
      </c>
      <c r="E284" s="5">
        <v>493000</v>
      </c>
      <c r="F284" s="5">
        <v>1524075</v>
      </c>
      <c r="G284" s="9">
        <v>0</v>
      </c>
      <c r="H284" s="4">
        <v>0</v>
      </c>
      <c r="I284" s="36">
        <v>0</v>
      </c>
      <c r="J284" s="11"/>
    </row>
    <row r="285" spans="1:10" x14ac:dyDescent="0.25">
      <c r="A285" s="12" t="s">
        <v>1403</v>
      </c>
      <c r="B285" s="12">
        <v>1683361</v>
      </c>
      <c r="C285" s="12" t="s">
        <v>274</v>
      </c>
      <c r="D285" s="1">
        <v>49</v>
      </c>
      <c r="E285" s="5">
        <v>1169700</v>
      </c>
      <c r="F285" s="5">
        <v>10629241</v>
      </c>
      <c r="G285" s="9">
        <v>41</v>
      </c>
      <c r="H285" s="4">
        <v>708611.82</v>
      </c>
      <c r="I285" s="36">
        <v>108926.99</v>
      </c>
      <c r="J285" s="11"/>
    </row>
    <row r="286" spans="1:10" x14ac:dyDescent="0.25">
      <c r="A286" s="12" t="s">
        <v>1403</v>
      </c>
      <c r="B286" s="12">
        <v>1380013</v>
      </c>
      <c r="C286" s="12" t="s">
        <v>317</v>
      </c>
      <c r="D286" s="1">
        <v>69</v>
      </c>
      <c r="E286" s="5">
        <v>639300</v>
      </c>
      <c r="F286" s="5">
        <v>3520923</v>
      </c>
      <c r="G286" s="9">
        <v>20</v>
      </c>
      <c r="H286" s="4">
        <v>125965.52999999998</v>
      </c>
      <c r="I286" s="36">
        <v>0</v>
      </c>
      <c r="J286" s="11"/>
    </row>
    <row r="287" spans="1:10" x14ac:dyDescent="0.25">
      <c r="A287" s="12" t="s">
        <v>1403</v>
      </c>
      <c r="B287" s="12">
        <v>1196561</v>
      </c>
      <c r="C287" s="12" t="s">
        <v>207</v>
      </c>
      <c r="D287" s="1">
        <v>88</v>
      </c>
      <c r="E287" s="5">
        <v>660300</v>
      </c>
      <c r="F287" s="5">
        <v>5772202</v>
      </c>
      <c r="G287" s="9">
        <v>82</v>
      </c>
      <c r="H287" s="4">
        <v>470969.23</v>
      </c>
      <c r="I287" s="36">
        <v>6612.72</v>
      </c>
      <c r="J287" s="11"/>
    </row>
    <row r="288" spans="1:10" x14ac:dyDescent="0.25">
      <c r="A288" s="12" t="s">
        <v>1403</v>
      </c>
      <c r="B288" s="12">
        <v>1164699</v>
      </c>
      <c r="C288" s="12" t="s">
        <v>471</v>
      </c>
      <c r="D288" s="1">
        <v>62</v>
      </c>
      <c r="E288" s="5">
        <v>428100</v>
      </c>
      <c r="F288" s="5">
        <v>1318546</v>
      </c>
      <c r="G288" s="9">
        <v>0</v>
      </c>
      <c r="H288" s="4">
        <v>0</v>
      </c>
      <c r="I288" s="36">
        <v>0</v>
      </c>
      <c r="J288" s="11"/>
    </row>
    <row r="289" spans="1:10" x14ac:dyDescent="0.25">
      <c r="A289" s="12" t="s">
        <v>1403</v>
      </c>
      <c r="B289" s="12">
        <v>1320683</v>
      </c>
      <c r="C289" s="12" t="s">
        <v>419</v>
      </c>
      <c r="D289" s="1">
        <v>28</v>
      </c>
      <c r="E289" s="5">
        <v>640000</v>
      </c>
      <c r="F289" s="5">
        <v>2046848</v>
      </c>
      <c r="G289" s="9">
        <v>0</v>
      </c>
      <c r="H289" s="4">
        <v>0</v>
      </c>
      <c r="I289" s="36">
        <v>0</v>
      </c>
      <c r="J289" s="11"/>
    </row>
    <row r="290" spans="1:10" x14ac:dyDescent="0.25">
      <c r="A290" s="12" t="s">
        <v>1403</v>
      </c>
      <c r="B290" s="12">
        <v>1883076</v>
      </c>
      <c r="C290" s="12" t="s">
        <v>459</v>
      </c>
      <c r="D290" s="1">
        <v>35</v>
      </c>
      <c r="E290" s="5">
        <v>561000</v>
      </c>
      <c r="F290" s="5">
        <v>2823062</v>
      </c>
      <c r="G290" s="9">
        <v>0</v>
      </c>
      <c r="H290" s="4">
        <v>0</v>
      </c>
      <c r="I290" s="36">
        <v>0</v>
      </c>
      <c r="J290" s="11"/>
    </row>
    <row r="291" spans="1:10" x14ac:dyDescent="0.25">
      <c r="A291" s="12" t="s">
        <v>1403</v>
      </c>
      <c r="B291" s="12">
        <v>1297693</v>
      </c>
      <c r="C291" s="12" t="s">
        <v>281</v>
      </c>
      <c r="D291" s="1">
        <v>73</v>
      </c>
      <c r="E291" s="5">
        <v>734200</v>
      </c>
      <c r="F291" s="5">
        <v>5664847</v>
      </c>
      <c r="G291" s="9">
        <v>60</v>
      </c>
      <c r="H291" s="4">
        <v>422981.14999999997</v>
      </c>
      <c r="I291" s="36">
        <v>0</v>
      </c>
      <c r="J291" s="11"/>
    </row>
    <row r="292" spans="1:10" x14ac:dyDescent="0.25">
      <c r="A292" s="12" t="s">
        <v>1403</v>
      </c>
      <c r="B292" s="12">
        <v>1883078</v>
      </c>
      <c r="C292" s="12" t="s">
        <v>489</v>
      </c>
      <c r="D292" s="1">
        <v>47</v>
      </c>
      <c r="E292" s="5">
        <v>464300</v>
      </c>
      <c r="F292" s="5">
        <v>2122185</v>
      </c>
      <c r="G292" s="9">
        <v>0</v>
      </c>
      <c r="H292" s="4">
        <v>0</v>
      </c>
      <c r="I292" s="36">
        <v>0</v>
      </c>
      <c r="J292" s="11"/>
    </row>
    <row r="293" spans="1:10" x14ac:dyDescent="0.25">
      <c r="A293" s="12" t="s">
        <v>1403</v>
      </c>
      <c r="B293" s="12">
        <v>1791609</v>
      </c>
      <c r="C293" s="12" t="s">
        <v>134</v>
      </c>
      <c r="D293" s="1">
        <v>40</v>
      </c>
      <c r="E293" s="5">
        <v>1139500</v>
      </c>
      <c r="F293" s="5">
        <v>12225439</v>
      </c>
      <c r="G293" s="9">
        <v>56</v>
      </c>
      <c r="H293" s="4">
        <v>1171818.4000000004</v>
      </c>
      <c r="I293" s="36">
        <v>0</v>
      </c>
      <c r="J293" s="11"/>
    </row>
    <row r="294" spans="1:10" x14ac:dyDescent="0.25">
      <c r="A294" s="12" t="s">
        <v>1403</v>
      </c>
      <c r="B294" s="12">
        <v>1776983</v>
      </c>
      <c r="C294" s="12" t="s">
        <v>409</v>
      </c>
      <c r="D294" s="1">
        <v>82</v>
      </c>
      <c r="E294" s="5">
        <v>320700</v>
      </c>
      <c r="F294" s="5">
        <v>1185711</v>
      </c>
      <c r="G294" s="9">
        <v>0</v>
      </c>
      <c r="H294" s="4">
        <v>0</v>
      </c>
      <c r="I294" s="36">
        <v>0</v>
      </c>
      <c r="J294" s="11"/>
    </row>
    <row r="295" spans="1:10" x14ac:dyDescent="0.25">
      <c r="A295" s="12" t="s">
        <v>1403</v>
      </c>
      <c r="B295" s="12">
        <v>1939868</v>
      </c>
      <c r="C295" s="12" t="s">
        <v>479</v>
      </c>
      <c r="D295" s="1">
        <v>32</v>
      </c>
      <c r="E295" s="5">
        <v>460500</v>
      </c>
      <c r="F295" s="5">
        <v>1485470</v>
      </c>
      <c r="G295" s="9">
        <v>0</v>
      </c>
      <c r="H295" s="4">
        <v>0</v>
      </c>
      <c r="I295" s="36">
        <v>0</v>
      </c>
      <c r="J295" s="11"/>
    </row>
    <row r="296" spans="1:10" x14ac:dyDescent="0.25">
      <c r="A296" s="12" t="s">
        <v>1403</v>
      </c>
      <c r="B296" s="12">
        <v>1883242</v>
      </c>
      <c r="C296" s="12" t="s">
        <v>455</v>
      </c>
      <c r="D296" s="1">
        <v>32</v>
      </c>
      <c r="E296" s="5">
        <v>573400</v>
      </c>
      <c r="F296" s="5">
        <v>3039268</v>
      </c>
      <c r="G296" s="9">
        <v>0</v>
      </c>
      <c r="H296" s="4">
        <v>0</v>
      </c>
      <c r="I296" s="36">
        <v>0</v>
      </c>
      <c r="J296" s="11"/>
    </row>
    <row r="297" spans="1:10" x14ac:dyDescent="0.25">
      <c r="A297" s="12" t="s">
        <v>1403</v>
      </c>
      <c r="B297" s="12">
        <v>1937132</v>
      </c>
      <c r="C297" s="12" t="s">
        <v>178</v>
      </c>
      <c r="D297" s="1">
        <v>54</v>
      </c>
      <c r="E297" s="5">
        <v>1352200</v>
      </c>
      <c r="F297" s="5">
        <v>13906710</v>
      </c>
      <c r="G297" s="9">
        <v>74</v>
      </c>
      <c r="H297" s="4">
        <v>1181112.8299999996</v>
      </c>
      <c r="I297" s="36">
        <v>8342.25</v>
      </c>
      <c r="J297" s="11"/>
    </row>
    <row r="298" spans="1:10" x14ac:dyDescent="0.25">
      <c r="A298" s="12" t="s">
        <v>1403</v>
      </c>
      <c r="B298" s="12">
        <v>1618073</v>
      </c>
      <c r="C298" s="12" t="s">
        <v>196</v>
      </c>
      <c r="D298" s="1">
        <v>41</v>
      </c>
      <c r="E298" s="5">
        <v>1263450</v>
      </c>
      <c r="F298" s="5">
        <v>12636851</v>
      </c>
      <c r="G298" s="9">
        <v>45</v>
      </c>
      <c r="H298" s="4">
        <v>1056474.67</v>
      </c>
      <c r="I298" s="36">
        <v>283489.67000000004</v>
      </c>
      <c r="J298" s="11"/>
    </row>
    <row r="299" spans="1:10" x14ac:dyDescent="0.25">
      <c r="A299" s="12" t="s">
        <v>1403</v>
      </c>
      <c r="B299" s="12">
        <v>1441622</v>
      </c>
      <c r="C299" s="12" t="s">
        <v>451</v>
      </c>
      <c r="D299" s="1">
        <v>42</v>
      </c>
      <c r="E299" s="5">
        <v>484200</v>
      </c>
      <c r="F299" s="5">
        <v>1366055</v>
      </c>
      <c r="G299" s="9">
        <v>0</v>
      </c>
      <c r="H299" s="4">
        <v>0</v>
      </c>
      <c r="I299" s="36">
        <v>0</v>
      </c>
      <c r="J299" s="11"/>
    </row>
    <row r="300" spans="1:10" x14ac:dyDescent="0.25">
      <c r="A300" s="12" t="s">
        <v>1403</v>
      </c>
      <c r="B300" s="12">
        <v>1883054</v>
      </c>
      <c r="C300" s="12" t="s">
        <v>373</v>
      </c>
      <c r="D300" s="1">
        <v>45</v>
      </c>
      <c r="E300" s="5">
        <v>494300</v>
      </c>
      <c r="F300" s="5">
        <v>2181371</v>
      </c>
      <c r="G300" s="9">
        <v>0</v>
      </c>
      <c r="H300" s="4">
        <v>28500</v>
      </c>
      <c r="I300" s="36">
        <v>0</v>
      </c>
      <c r="J300" s="11"/>
    </row>
    <row r="301" spans="1:10" x14ac:dyDescent="0.25">
      <c r="A301" s="12" t="s">
        <v>1403</v>
      </c>
      <c r="B301" s="12">
        <v>1297708</v>
      </c>
      <c r="C301" s="12" t="s">
        <v>367</v>
      </c>
      <c r="D301" s="1">
        <v>73</v>
      </c>
      <c r="E301" s="5">
        <v>939700</v>
      </c>
      <c r="F301" s="5">
        <v>7266019</v>
      </c>
      <c r="G301" s="9">
        <v>59</v>
      </c>
      <c r="H301" s="4">
        <v>515292.56999999995</v>
      </c>
      <c r="I301" s="36">
        <v>107792.25000000003</v>
      </c>
      <c r="J301" s="11"/>
    </row>
    <row r="302" spans="1:10" x14ac:dyDescent="0.25">
      <c r="A302" s="12" t="s">
        <v>1403</v>
      </c>
      <c r="B302" s="12">
        <v>1298124</v>
      </c>
      <c r="C302" s="12" t="s">
        <v>223</v>
      </c>
      <c r="D302" s="1">
        <v>88</v>
      </c>
      <c r="E302" s="5">
        <v>533850</v>
      </c>
      <c r="F302" s="5">
        <v>5654287</v>
      </c>
      <c r="G302" s="9">
        <v>69</v>
      </c>
      <c r="H302" s="4">
        <v>435924.91000000009</v>
      </c>
      <c r="I302" s="36">
        <v>8418.0400000000009</v>
      </c>
      <c r="J302" s="11"/>
    </row>
    <row r="303" spans="1:10" x14ac:dyDescent="0.25">
      <c r="A303" s="12" t="s">
        <v>1403</v>
      </c>
      <c r="B303" s="12">
        <v>1157339</v>
      </c>
      <c r="C303" s="12" t="s">
        <v>442</v>
      </c>
      <c r="D303" s="1">
        <v>62</v>
      </c>
      <c r="E303" s="5">
        <v>344800</v>
      </c>
      <c r="F303" s="5">
        <v>905848</v>
      </c>
      <c r="G303" s="9">
        <v>0</v>
      </c>
      <c r="H303" s="4">
        <v>0</v>
      </c>
      <c r="I303" s="36">
        <v>0</v>
      </c>
      <c r="J303" s="11"/>
    </row>
    <row r="304" spans="1:10" x14ac:dyDescent="0.25">
      <c r="A304" s="12" t="s">
        <v>1403</v>
      </c>
      <c r="B304" s="12">
        <v>1374857</v>
      </c>
      <c r="C304" s="12" t="s">
        <v>296</v>
      </c>
      <c r="D304" s="1">
        <v>107</v>
      </c>
      <c r="E304" s="5">
        <v>465000</v>
      </c>
      <c r="F304" s="5">
        <v>3342720</v>
      </c>
      <c r="G304" s="9">
        <v>59</v>
      </c>
      <c r="H304" s="4">
        <v>229335.71000000008</v>
      </c>
      <c r="I304" s="36">
        <v>15057.96</v>
      </c>
      <c r="J304" s="11"/>
    </row>
    <row r="305" spans="1:10" x14ac:dyDescent="0.25">
      <c r="A305" s="12" t="s">
        <v>1403</v>
      </c>
      <c r="B305" s="12">
        <v>1534371</v>
      </c>
      <c r="C305" s="12" t="s">
        <v>340</v>
      </c>
      <c r="D305" s="1">
        <v>51</v>
      </c>
      <c r="E305" s="5">
        <v>431800</v>
      </c>
      <c r="F305" s="5">
        <v>2057619</v>
      </c>
      <c r="G305" s="9">
        <v>6</v>
      </c>
      <c r="H305" s="4">
        <v>38000</v>
      </c>
      <c r="I305" s="36">
        <v>0</v>
      </c>
      <c r="J305" s="11"/>
    </row>
    <row r="306" spans="1:10" x14ac:dyDescent="0.25">
      <c r="A306" s="12" t="s">
        <v>1403</v>
      </c>
      <c r="B306" s="12">
        <v>1196946</v>
      </c>
      <c r="C306" s="12" t="s">
        <v>191</v>
      </c>
      <c r="D306" s="1">
        <v>38</v>
      </c>
      <c r="E306" s="5">
        <v>767500</v>
      </c>
      <c r="F306" s="5">
        <v>8667570</v>
      </c>
      <c r="G306" s="9">
        <v>54</v>
      </c>
      <c r="H306" s="4">
        <v>633204.52999999991</v>
      </c>
      <c r="I306" s="36">
        <v>0</v>
      </c>
      <c r="J306" s="11"/>
    </row>
    <row r="307" spans="1:10" x14ac:dyDescent="0.25">
      <c r="A307" s="12" t="s">
        <v>1403</v>
      </c>
      <c r="B307" s="12">
        <v>1350095</v>
      </c>
      <c r="C307" s="12" t="s">
        <v>374</v>
      </c>
      <c r="D307" s="1">
        <v>37</v>
      </c>
      <c r="E307" s="5">
        <v>332600</v>
      </c>
      <c r="F307" s="5">
        <v>1091111</v>
      </c>
      <c r="G307" s="9">
        <v>0</v>
      </c>
      <c r="H307" s="4">
        <v>0</v>
      </c>
      <c r="I307" s="36">
        <v>0</v>
      </c>
      <c r="J307" s="11"/>
    </row>
    <row r="308" spans="1:10" x14ac:dyDescent="0.25">
      <c r="A308" s="12" t="s">
        <v>1403</v>
      </c>
      <c r="B308" s="12">
        <v>1398039</v>
      </c>
      <c r="C308" s="12" t="s">
        <v>426</v>
      </c>
      <c r="D308" s="1">
        <v>48</v>
      </c>
      <c r="E308" s="5">
        <v>405210</v>
      </c>
      <c r="F308" s="5">
        <v>1494360</v>
      </c>
      <c r="G308" s="9">
        <v>0</v>
      </c>
      <c r="H308" s="4">
        <v>0</v>
      </c>
      <c r="I308" s="36">
        <v>0</v>
      </c>
      <c r="J308" s="11"/>
    </row>
    <row r="309" spans="1:10" x14ac:dyDescent="0.25">
      <c r="A309" s="12" t="s">
        <v>1403</v>
      </c>
      <c r="B309" s="12">
        <v>1436670</v>
      </c>
      <c r="C309" s="12" t="s">
        <v>445</v>
      </c>
      <c r="D309" s="1">
        <v>48</v>
      </c>
      <c r="E309" s="5">
        <v>283730</v>
      </c>
      <c r="F309" s="5">
        <v>608113</v>
      </c>
      <c r="G309" s="9">
        <v>0</v>
      </c>
      <c r="H309" s="4">
        <v>0</v>
      </c>
      <c r="I309" s="36">
        <v>0</v>
      </c>
      <c r="J309" s="11"/>
    </row>
    <row r="310" spans="1:10" x14ac:dyDescent="0.25">
      <c r="A310" s="12" t="s">
        <v>1403</v>
      </c>
      <c r="B310" s="12">
        <v>1777766</v>
      </c>
      <c r="C310" s="12" t="s">
        <v>414</v>
      </c>
      <c r="D310" s="1">
        <v>67</v>
      </c>
      <c r="E310" s="5">
        <v>377800</v>
      </c>
      <c r="F310" s="5">
        <v>1482226</v>
      </c>
      <c r="G310" s="9">
        <v>0</v>
      </c>
      <c r="H310" s="4">
        <v>0</v>
      </c>
      <c r="I310" s="36">
        <v>0</v>
      </c>
      <c r="J310" s="11"/>
    </row>
    <row r="311" spans="1:10" x14ac:dyDescent="0.25">
      <c r="A311" s="12" t="s">
        <v>1403</v>
      </c>
      <c r="B311" s="12">
        <v>1302220</v>
      </c>
      <c r="C311" s="12" t="s">
        <v>187</v>
      </c>
      <c r="D311" s="1">
        <v>66</v>
      </c>
      <c r="E311" s="5">
        <v>868500</v>
      </c>
      <c r="F311" s="5">
        <v>7862468</v>
      </c>
      <c r="G311" s="9">
        <v>69</v>
      </c>
      <c r="H311" s="4">
        <v>604521.20999999973</v>
      </c>
      <c r="I311" s="36">
        <v>9453.27</v>
      </c>
      <c r="J311" s="11"/>
    </row>
    <row r="312" spans="1:10" x14ac:dyDescent="0.25">
      <c r="A312" s="12" t="s">
        <v>1403</v>
      </c>
      <c r="B312" s="12">
        <v>1305184</v>
      </c>
      <c r="C312" s="12" t="s">
        <v>496</v>
      </c>
      <c r="D312" s="1">
        <v>39</v>
      </c>
      <c r="E312" s="5">
        <v>314100</v>
      </c>
      <c r="F312" s="5">
        <v>944875</v>
      </c>
      <c r="G312" s="9">
        <v>0</v>
      </c>
      <c r="H312" s="4">
        <v>0</v>
      </c>
      <c r="I312" s="36">
        <v>0</v>
      </c>
      <c r="J312" s="11"/>
    </row>
    <row r="313" spans="1:10" x14ac:dyDescent="0.25">
      <c r="A313" s="12" t="s">
        <v>1403</v>
      </c>
      <c r="B313" s="12">
        <v>1256565</v>
      </c>
      <c r="C313" s="12" t="s">
        <v>273</v>
      </c>
      <c r="D313" s="1">
        <v>41</v>
      </c>
      <c r="E313" s="5">
        <v>794950</v>
      </c>
      <c r="F313" s="5">
        <v>8509931</v>
      </c>
      <c r="G313" s="9">
        <v>37</v>
      </c>
      <c r="H313" s="4">
        <v>727442.27</v>
      </c>
      <c r="I313" s="36">
        <v>580.91999999999996</v>
      </c>
      <c r="J313" s="11"/>
    </row>
    <row r="314" spans="1:10" x14ac:dyDescent="0.25">
      <c r="A314" s="12" t="s">
        <v>1403</v>
      </c>
      <c r="B314" s="12">
        <v>1168558</v>
      </c>
      <c r="C314" s="12" t="s">
        <v>481</v>
      </c>
      <c r="D314" s="1">
        <v>23</v>
      </c>
      <c r="E314" s="5">
        <v>308550</v>
      </c>
      <c r="F314" s="5">
        <v>1080026</v>
      </c>
      <c r="G314" s="9">
        <v>0</v>
      </c>
      <c r="H314" s="4">
        <v>0</v>
      </c>
      <c r="I314" s="36">
        <v>0</v>
      </c>
      <c r="J314" s="11"/>
    </row>
    <row r="315" spans="1:10" x14ac:dyDescent="0.25">
      <c r="A315" s="12" t="s">
        <v>1403</v>
      </c>
      <c r="B315" s="12">
        <v>1164619</v>
      </c>
      <c r="C315" s="12" t="s">
        <v>446</v>
      </c>
      <c r="D315" s="1">
        <v>55</v>
      </c>
      <c r="E315" s="5">
        <v>303750</v>
      </c>
      <c r="F315" s="5">
        <v>1123998</v>
      </c>
      <c r="G315" s="9">
        <v>0</v>
      </c>
      <c r="H315" s="4">
        <v>0</v>
      </c>
      <c r="I315" s="36">
        <v>0</v>
      </c>
      <c r="J315" s="11"/>
    </row>
    <row r="316" spans="1:10" x14ac:dyDescent="0.25">
      <c r="A316" s="12" t="s">
        <v>1403</v>
      </c>
      <c r="B316" s="12">
        <v>1429630</v>
      </c>
      <c r="C316" s="12" t="s">
        <v>472</v>
      </c>
      <c r="D316" s="1">
        <v>56</v>
      </c>
      <c r="E316" s="5">
        <v>218200</v>
      </c>
      <c r="F316" s="5">
        <v>464614</v>
      </c>
      <c r="G316" s="9">
        <v>0</v>
      </c>
      <c r="H316" s="4">
        <v>0</v>
      </c>
      <c r="I316" s="36">
        <v>0</v>
      </c>
      <c r="J316" s="11"/>
    </row>
    <row r="317" spans="1:10" x14ac:dyDescent="0.25">
      <c r="A317" s="12" t="s">
        <v>1403</v>
      </c>
      <c r="B317" s="12">
        <v>1761336</v>
      </c>
      <c r="C317" s="12" t="s">
        <v>168</v>
      </c>
      <c r="D317" s="1">
        <v>66</v>
      </c>
      <c r="E317" s="5">
        <v>917200</v>
      </c>
      <c r="F317" s="5">
        <v>8690588</v>
      </c>
      <c r="G317" s="9">
        <v>61</v>
      </c>
      <c r="H317" s="4">
        <v>661829.43999999983</v>
      </c>
      <c r="I317" s="36">
        <v>97395.99000000002</v>
      </c>
      <c r="J317" s="11"/>
    </row>
    <row r="318" spans="1:10" x14ac:dyDescent="0.25">
      <c r="A318" s="12" t="s">
        <v>1403</v>
      </c>
      <c r="B318" s="12">
        <v>1587550</v>
      </c>
      <c r="C318" s="12" t="s">
        <v>403</v>
      </c>
      <c r="D318" s="1">
        <v>17</v>
      </c>
      <c r="E318" s="5">
        <v>276700</v>
      </c>
      <c r="F318" s="5">
        <v>606539</v>
      </c>
      <c r="G318" s="9">
        <v>0</v>
      </c>
      <c r="H318" s="4">
        <v>0</v>
      </c>
      <c r="I318" s="36">
        <v>0</v>
      </c>
      <c r="J318" s="11"/>
    </row>
    <row r="319" spans="1:10" x14ac:dyDescent="0.25">
      <c r="A319" s="12" t="s">
        <v>1403</v>
      </c>
      <c r="B319" s="12">
        <v>1165667</v>
      </c>
      <c r="C319" s="12" t="s">
        <v>383</v>
      </c>
      <c r="D319" s="1">
        <v>37</v>
      </c>
      <c r="E319" s="5">
        <v>325800</v>
      </c>
      <c r="F319" s="5">
        <v>1031002</v>
      </c>
      <c r="G319" s="9">
        <v>0</v>
      </c>
      <c r="H319" s="4">
        <v>0</v>
      </c>
      <c r="I319" s="36">
        <v>0</v>
      </c>
      <c r="J319" s="11"/>
    </row>
    <row r="320" spans="1:10" x14ac:dyDescent="0.25">
      <c r="A320" s="12" t="s">
        <v>1403</v>
      </c>
      <c r="B320" s="12">
        <v>1166624</v>
      </c>
      <c r="C320" s="12" t="s">
        <v>439</v>
      </c>
      <c r="D320" s="1">
        <v>46</v>
      </c>
      <c r="E320" s="5">
        <v>244700</v>
      </c>
      <c r="F320" s="5">
        <v>725923</v>
      </c>
      <c r="G320" s="9">
        <v>0</v>
      </c>
      <c r="H320" s="4">
        <v>0</v>
      </c>
      <c r="I320" s="36">
        <v>0</v>
      </c>
      <c r="J320" s="11"/>
    </row>
    <row r="321" spans="1:10" x14ac:dyDescent="0.25">
      <c r="A321" s="12" t="s">
        <v>1403</v>
      </c>
      <c r="B321" s="12">
        <v>1395494</v>
      </c>
      <c r="C321" s="12" t="s">
        <v>454</v>
      </c>
      <c r="D321" s="1">
        <v>31</v>
      </c>
      <c r="E321" s="5">
        <v>272500</v>
      </c>
      <c r="F321" s="5">
        <v>679035</v>
      </c>
      <c r="G321" s="9">
        <v>0</v>
      </c>
      <c r="H321" s="4">
        <v>0</v>
      </c>
      <c r="I321" s="36">
        <v>0</v>
      </c>
      <c r="J321" s="11"/>
    </row>
    <row r="322" spans="1:10" x14ac:dyDescent="0.25">
      <c r="A322" s="12" t="s">
        <v>1403</v>
      </c>
      <c r="B322" s="12">
        <v>1168555</v>
      </c>
      <c r="C322" s="12" t="s">
        <v>480</v>
      </c>
      <c r="D322" s="1">
        <v>21</v>
      </c>
      <c r="E322" s="5">
        <v>227900</v>
      </c>
      <c r="F322" s="5">
        <v>867198</v>
      </c>
      <c r="G322" s="9">
        <v>0</v>
      </c>
      <c r="H322" s="4">
        <v>0</v>
      </c>
      <c r="I322" s="36">
        <v>0</v>
      </c>
      <c r="J322" s="11"/>
    </row>
    <row r="323" spans="1:10" x14ac:dyDescent="0.25">
      <c r="A323" s="12" t="s">
        <v>1403</v>
      </c>
      <c r="B323" s="12">
        <v>1291990</v>
      </c>
      <c r="C323" s="12" t="s">
        <v>461</v>
      </c>
      <c r="D323" s="1">
        <v>29</v>
      </c>
      <c r="E323" s="5">
        <v>349200</v>
      </c>
      <c r="F323" s="5">
        <v>1330097</v>
      </c>
      <c r="G323" s="9">
        <v>0</v>
      </c>
      <c r="H323" s="4">
        <v>0</v>
      </c>
      <c r="I323" s="36">
        <v>0</v>
      </c>
      <c r="J323" s="11"/>
    </row>
    <row r="324" spans="1:10" x14ac:dyDescent="0.25">
      <c r="A324" s="12" t="s">
        <v>1403</v>
      </c>
      <c r="B324" s="12">
        <v>1166384</v>
      </c>
      <c r="C324" s="12" t="s">
        <v>505</v>
      </c>
      <c r="D324" s="1">
        <v>42</v>
      </c>
      <c r="E324" s="5">
        <v>175200</v>
      </c>
      <c r="F324" s="5">
        <v>446279</v>
      </c>
      <c r="G324" s="9">
        <v>0</v>
      </c>
      <c r="H324" s="4">
        <v>0</v>
      </c>
      <c r="I324" s="36">
        <v>0</v>
      </c>
      <c r="J324" s="11"/>
    </row>
    <row r="325" spans="1:10" x14ac:dyDescent="0.25">
      <c r="A325" s="12" t="s">
        <v>1403</v>
      </c>
      <c r="B325" s="12">
        <v>1430941</v>
      </c>
      <c r="C325" s="12" t="s">
        <v>387</v>
      </c>
      <c r="D325" s="1">
        <v>31</v>
      </c>
      <c r="E325" s="5">
        <v>183800</v>
      </c>
      <c r="F325" s="5">
        <v>401029</v>
      </c>
      <c r="G325" s="9">
        <v>0</v>
      </c>
      <c r="H325" s="4">
        <v>0</v>
      </c>
      <c r="I325" s="36">
        <v>0</v>
      </c>
      <c r="J325" s="11"/>
    </row>
    <row r="326" spans="1:10" x14ac:dyDescent="0.25">
      <c r="A326" s="12" t="s">
        <v>1403</v>
      </c>
      <c r="B326" s="12">
        <v>1436494</v>
      </c>
      <c r="C326" s="12" t="s">
        <v>382</v>
      </c>
      <c r="D326" s="1">
        <v>24</v>
      </c>
      <c r="E326" s="5">
        <v>253600</v>
      </c>
      <c r="F326" s="5">
        <v>668131</v>
      </c>
      <c r="G326" s="9">
        <v>0</v>
      </c>
      <c r="H326" s="4">
        <v>0</v>
      </c>
      <c r="I326" s="36">
        <v>0</v>
      </c>
      <c r="J326" s="11"/>
    </row>
    <row r="327" spans="1:10" x14ac:dyDescent="0.25">
      <c r="A327" s="12" t="s">
        <v>1403</v>
      </c>
      <c r="B327" s="12">
        <v>1156827</v>
      </c>
      <c r="C327" s="12" t="s">
        <v>431</v>
      </c>
      <c r="D327" s="1">
        <v>34</v>
      </c>
      <c r="E327" s="5">
        <v>201450</v>
      </c>
      <c r="F327" s="5">
        <v>690901</v>
      </c>
      <c r="G327" s="9">
        <v>0</v>
      </c>
      <c r="H327" s="4">
        <v>0</v>
      </c>
      <c r="I327" s="36">
        <v>0</v>
      </c>
      <c r="J327" s="11"/>
    </row>
    <row r="328" spans="1:10" x14ac:dyDescent="0.25">
      <c r="A328" s="12" t="s">
        <v>1403</v>
      </c>
      <c r="B328" s="12">
        <v>1432381</v>
      </c>
      <c r="C328" s="12" t="s">
        <v>478</v>
      </c>
      <c r="D328" s="1">
        <v>11</v>
      </c>
      <c r="E328" s="5">
        <v>208000</v>
      </c>
      <c r="F328" s="5">
        <v>543490</v>
      </c>
      <c r="G328" s="9">
        <v>0</v>
      </c>
      <c r="H328" s="4">
        <v>0</v>
      </c>
      <c r="I328" s="36">
        <v>0</v>
      </c>
      <c r="J328" s="11"/>
    </row>
    <row r="329" spans="1:10" x14ac:dyDescent="0.25">
      <c r="A329" s="12" t="s">
        <v>1403</v>
      </c>
      <c r="B329" s="12">
        <v>1436105</v>
      </c>
      <c r="C329" s="12" t="s">
        <v>477</v>
      </c>
      <c r="D329" s="1">
        <v>17</v>
      </c>
      <c r="E329" s="5">
        <v>215000</v>
      </c>
      <c r="F329" s="5">
        <v>622461</v>
      </c>
      <c r="G329" s="9">
        <v>0</v>
      </c>
      <c r="H329" s="4">
        <v>0</v>
      </c>
      <c r="I329" s="36">
        <v>0</v>
      </c>
      <c r="J329" s="11"/>
    </row>
    <row r="330" spans="1:10" x14ac:dyDescent="0.25">
      <c r="A330" s="12" t="s">
        <v>1403</v>
      </c>
      <c r="B330" s="12">
        <v>1167833</v>
      </c>
      <c r="C330" s="12" t="s">
        <v>441</v>
      </c>
      <c r="D330" s="1">
        <v>35</v>
      </c>
      <c r="E330" s="5">
        <v>187750</v>
      </c>
      <c r="F330" s="5">
        <v>599485</v>
      </c>
      <c r="G330" s="9">
        <v>0</v>
      </c>
      <c r="H330" s="4">
        <v>0</v>
      </c>
      <c r="I330" s="36">
        <v>0</v>
      </c>
      <c r="J330" s="11"/>
    </row>
    <row r="331" spans="1:10" x14ac:dyDescent="0.25">
      <c r="A331" s="12" t="s">
        <v>1403</v>
      </c>
      <c r="B331" s="12">
        <v>1304853</v>
      </c>
      <c r="C331" s="12" t="s">
        <v>490</v>
      </c>
      <c r="D331" s="1">
        <v>29</v>
      </c>
      <c r="E331" s="5">
        <v>205000</v>
      </c>
      <c r="F331" s="5">
        <v>678662</v>
      </c>
      <c r="G331" s="9">
        <v>0</v>
      </c>
      <c r="H331" s="4">
        <v>0</v>
      </c>
      <c r="I331" s="36">
        <v>0</v>
      </c>
      <c r="J331" s="11"/>
    </row>
    <row r="332" spans="1:10" x14ac:dyDescent="0.25">
      <c r="A332" s="12" t="s">
        <v>1403</v>
      </c>
      <c r="B332" s="12">
        <v>1162845</v>
      </c>
      <c r="C332" s="12" t="s">
        <v>457</v>
      </c>
      <c r="D332" s="1">
        <v>13</v>
      </c>
      <c r="E332" s="5">
        <v>168500</v>
      </c>
      <c r="F332" s="5">
        <v>614882</v>
      </c>
      <c r="G332" s="9">
        <v>0</v>
      </c>
      <c r="H332" s="4">
        <v>0</v>
      </c>
      <c r="I332" s="36">
        <v>0</v>
      </c>
      <c r="J332" s="11"/>
    </row>
    <row r="333" spans="1:10" x14ac:dyDescent="0.25">
      <c r="A333" s="12" t="s">
        <v>1403</v>
      </c>
      <c r="B333" s="12">
        <v>1432735</v>
      </c>
      <c r="C333" s="12" t="s">
        <v>476</v>
      </c>
      <c r="D333" s="1">
        <v>12</v>
      </c>
      <c r="E333" s="5">
        <v>158000</v>
      </c>
      <c r="F333" s="5">
        <v>403375</v>
      </c>
      <c r="G333" s="9">
        <v>0</v>
      </c>
      <c r="H333" s="4">
        <v>0</v>
      </c>
      <c r="I333" s="36">
        <v>0</v>
      </c>
      <c r="J333" s="11"/>
    </row>
    <row r="334" spans="1:10" x14ac:dyDescent="0.25">
      <c r="A334" s="12" t="s">
        <v>1403</v>
      </c>
      <c r="B334" s="12">
        <v>1163761</v>
      </c>
      <c r="C334" s="12" t="s">
        <v>443</v>
      </c>
      <c r="D334" s="1">
        <v>21</v>
      </c>
      <c r="E334" s="5">
        <v>138800</v>
      </c>
      <c r="F334" s="5">
        <v>241441</v>
      </c>
      <c r="G334" s="9">
        <v>0</v>
      </c>
      <c r="H334" s="4">
        <v>0</v>
      </c>
      <c r="I334" s="36">
        <v>0</v>
      </c>
      <c r="J334" s="11"/>
    </row>
    <row r="335" spans="1:10" x14ac:dyDescent="0.25">
      <c r="A335" s="12" t="s">
        <v>1403</v>
      </c>
      <c r="B335" s="12">
        <v>1430353</v>
      </c>
      <c r="C335" s="12" t="s">
        <v>422</v>
      </c>
      <c r="D335" s="1">
        <v>23</v>
      </c>
      <c r="E335" s="5">
        <v>115200</v>
      </c>
      <c r="F335" s="5">
        <v>189434</v>
      </c>
      <c r="G335" s="9">
        <v>0</v>
      </c>
      <c r="H335" s="4">
        <v>0</v>
      </c>
      <c r="I335" s="36">
        <v>0</v>
      </c>
      <c r="J335" s="11"/>
    </row>
    <row r="336" spans="1:10" x14ac:dyDescent="0.25">
      <c r="A336" s="12" t="s">
        <v>1403</v>
      </c>
      <c r="B336" s="12">
        <v>1183551</v>
      </c>
      <c r="C336" s="12" t="s">
        <v>486</v>
      </c>
      <c r="D336" s="1">
        <v>25</v>
      </c>
      <c r="E336" s="5">
        <v>132600</v>
      </c>
      <c r="F336" s="5">
        <v>314409</v>
      </c>
      <c r="G336" s="9">
        <v>0</v>
      </c>
      <c r="H336" s="4">
        <v>0</v>
      </c>
      <c r="I336" s="36">
        <v>0</v>
      </c>
      <c r="J336" s="11"/>
    </row>
    <row r="337" spans="1:10" x14ac:dyDescent="0.25">
      <c r="A337" s="12" t="s">
        <v>1403</v>
      </c>
      <c r="B337" s="12">
        <v>1163080</v>
      </c>
      <c r="C337" s="12" t="s">
        <v>396</v>
      </c>
      <c r="D337" s="1">
        <v>10</v>
      </c>
      <c r="E337" s="5">
        <v>158000</v>
      </c>
      <c r="F337" s="5">
        <v>351582</v>
      </c>
      <c r="G337" s="9">
        <v>0</v>
      </c>
      <c r="H337" s="4">
        <v>0</v>
      </c>
      <c r="I337" s="36">
        <v>0</v>
      </c>
      <c r="J337" s="11"/>
    </row>
    <row r="338" spans="1:10" x14ac:dyDescent="0.25">
      <c r="A338" s="12" t="s">
        <v>1403</v>
      </c>
      <c r="B338" s="12">
        <v>1597461</v>
      </c>
      <c r="C338" s="12" t="s">
        <v>433</v>
      </c>
      <c r="D338" s="1">
        <v>19</v>
      </c>
      <c r="E338" s="5">
        <v>105200</v>
      </c>
      <c r="F338" s="5">
        <v>239815</v>
      </c>
      <c r="G338" s="9">
        <v>0</v>
      </c>
      <c r="H338" s="4">
        <v>0</v>
      </c>
      <c r="I338" s="36">
        <v>0</v>
      </c>
      <c r="J338" s="11"/>
    </row>
    <row r="339" spans="1:10" x14ac:dyDescent="0.25">
      <c r="A339" s="12" t="s">
        <v>1403</v>
      </c>
      <c r="B339" s="12">
        <v>1429977</v>
      </c>
      <c r="C339" s="12" t="s">
        <v>463</v>
      </c>
      <c r="D339" s="1">
        <v>24</v>
      </c>
      <c r="E339" s="5">
        <v>80900</v>
      </c>
      <c r="F339" s="5">
        <v>165846</v>
      </c>
      <c r="G339" s="9">
        <v>0</v>
      </c>
      <c r="H339" s="4">
        <v>0</v>
      </c>
      <c r="I339" s="36">
        <v>0</v>
      </c>
      <c r="J339" s="11"/>
    </row>
    <row r="340" spans="1:10" x14ac:dyDescent="0.25">
      <c r="A340" s="12" t="s">
        <v>1403</v>
      </c>
      <c r="B340" s="12">
        <v>1292827</v>
      </c>
      <c r="C340" s="12" t="s">
        <v>423</v>
      </c>
      <c r="D340" s="1">
        <v>5</v>
      </c>
      <c r="E340" s="5">
        <v>70000</v>
      </c>
      <c r="F340" s="5">
        <v>70000</v>
      </c>
      <c r="G340" s="9">
        <v>0</v>
      </c>
      <c r="H340" s="4">
        <v>0</v>
      </c>
      <c r="I340" s="36">
        <v>0</v>
      </c>
      <c r="J340" s="11"/>
    </row>
    <row r="341" spans="1:10" x14ac:dyDescent="0.25">
      <c r="A341" s="12" t="s">
        <v>1403</v>
      </c>
      <c r="B341" s="12">
        <v>1714963</v>
      </c>
      <c r="C341" s="12" t="s">
        <v>467</v>
      </c>
      <c r="D341" s="1">
        <v>14</v>
      </c>
      <c r="E341" s="5">
        <v>93200</v>
      </c>
      <c r="F341" s="5">
        <v>170110</v>
      </c>
      <c r="G341" s="9">
        <v>0</v>
      </c>
      <c r="H341" s="4">
        <v>0</v>
      </c>
      <c r="I341" s="36">
        <v>0</v>
      </c>
      <c r="J341" s="11"/>
    </row>
    <row r="342" spans="1:10" x14ac:dyDescent="0.25">
      <c r="A342" s="12" t="s">
        <v>1403</v>
      </c>
      <c r="B342" s="12">
        <v>1558648</v>
      </c>
      <c r="C342" s="12" t="s">
        <v>427</v>
      </c>
      <c r="D342" s="1">
        <v>11</v>
      </c>
      <c r="E342" s="5">
        <v>133800</v>
      </c>
      <c r="F342" s="5">
        <v>418099</v>
      </c>
      <c r="G342" s="9">
        <v>0</v>
      </c>
      <c r="H342" s="4">
        <v>0</v>
      </c>
      <c r="I342" s="36">
        <v>0</v>
      </c>
      <c r="J342" s="11"/>
    </row>
    <row r="343" spans="1:10" x14ac:dyDescent="0.25">
      <c r="A343" s="12" t="s">
        <v>1403</v>
      </c>
      <c r="B343" s="12">
        <v>1374998</v>
      </c>
      <c r="C343" s="12" t="s">
        <v>288</v>
      </c>
      <c r="D343" s="1">
        <v>47</v>
      </c>
      <c r="E343" s="5">
        <v>522700</v>
      </c>
      <c r="F343" s="5">
        <v>4498489</v>
      </c>
      <c r="G343" s="9">
        <v>21</v>
      </c>
      <c r="H343" s="4">
        <v>265842.67</v>
      </c>
      <c r="I343" s="36">
        <v>167179.22</v>
      </c>
      <c r="J343" s="11"/>
    </row>
    <row r="344" spans="1:10" x14ac:dyDescent="0.25">
      <c r="A344" s="12" t="s">
        <v>1403</v>
      </c>
      <c r="B344" s="12">
        <v>1537631</v>
      </c>
      <c r="C344" s="12" t="s">
        <v>406</v>
      </c>
      <c r="D344" s="1">
        <v>13</v>
      </c>
      <c r="E344" s="5">
        <v>53000</v>
      </c>
      <c r="F344" s="5">
        <v>70595</v>
      </c>
      <c r="G344" s="9">
        <v>0</v>
      </c>
      <c r="H344" s="4">
        <v>0</v>
      </c>
      <c r="I344" s="36">
        <v>0</v>
      </c>
      <c r="J344" s="11"/>
    </row>
    <row r="345" spans="1:10" x14ac:dyDescent="0.25">
      <c r="A345" s="12" t="s">
        <v>1403</v>
      </c>
      <c r="B345" s="12">
        <v>1722978</v>
      </c>
      <c r="C345" s="12" t="s">
        <v>488</v>
      </c>
      <c r="D345" s="1">
        <v>9</v>
      </c>
      <c r="E345" s="5">
        <v>63500</v>
      </c>
      <c r="F345" s="5">
        <v>82696</v>
      </c>
      <c r="G345" s="9">
        <v>0</v>
      </c>
      <c r="H345" s="4">
        <v>0</v>
      </c>
      <c r="I345" s="36">
        <v>0</v>
      </c>
      <c r="J345" s="11"/>
    </row>
    <row r="346" spans="1:10" x14ac:dyDescent="0.25">
      <c r="A346" s="12" t="s">
        <v>1403</v>
      </c>
      <c r="B346" s="12">
        <v>1171057</v>
      </c>
      <c r="C346" s="12" t="s">
        <v>482</v>
      </c>
      <c r="D346" s="1">
        <v>14</v>
      </c>
      <c r="E346" s="5">
        <v>50100</v>
      </c>
      <c r="F346" s="5">
        <v>75984</v>
      </c>
      <c r="G346" s="9">
        <v>0</v>
      </c>
      <c r="H346" s="4">
        <v>0</v>
      </c>
      <c r="I346" s="36">
        <v>0</v>
      </c>
      <c r="J346" s="11"/>
    </row>
    <row r="347" spans="1:10" x14ac:dyDescent="0.25">
      <c r="A347" s="12" t="s">
        <v>1403</v>
      </c>
      <c r="B347" s="12">
        <v>1722976</v>
      </c>
      <c r="C347" s="12" t="s">
        <v>460</v>
      </c>
      <c r="D347" s="1">
        <v>8</v>
      </c>
      <c r="E347" s="5">
        <v>73500</v>
      </c>
      <c r="F347" s="5">
        <v>178668</v>
      </c>
      <c r="G347" s="9">
        <v>0</v>
      </c>
      <c r="H347" s="4">
        <v>0</v>
      </c>
      <c r="I347" s="36">
        <v>0</v>
      </c>
      <c r="J347" s="11"/>
    </row>
    <row r="348" spans="1:10" x14ac:dyDescent="0.25">
      <c r="A348" s="12" t="s">
        <v>1403</v>
      </c>
      <c r="B348" s="12">
        <v>1431399</v>
      </c>
      <c r="C348" s="12" t="s">
        <v>484</v>
      </c>
      <c r="D348" s="1">
        <v>6</v>
      </c>
      <c r="E348" s="5">
        <v>71000</v>
      </c>
      <c r="F348" s="5">
        <v>177236</v>
      </c>
      <c r="G348" s="9">
        <v>0</v>
      </c>
      <c r="H348" s="4">
        <v>0</v>
      </c>
      <c r="I348" s="36">
        <v>0</v>
      </c>
      <c r="J348" s="11"/>
    </row>
    <row r="349" spans="1:10" x14ac:dyDescent="0.25">
      <c r="A349" s="12" t="s">
        <v>1403</v>
      </c>
      <c r="B349" s="12">
        <v>1628017</v>
      </c>
      <c r="C349" s="12" t="s">
        <v>444</v>
      </c>
      <c r="D349" s="1">
        <v>9</v>
      </c>
      <c r="E349" s="5">
        <v>55185</v>
      </c>
      <c r="F349" s="5">
        <v>111426</v>
      </c>
      <c r="G349" s="9">
        <v>0</v>
      </c>
      <c r="H349" s="4">
        <v>0</v>
      </c>
      <c r="I349" s="36">
        <v>0</v>
      </c>
      <c r="J349" s="11"/>
    </row>
    <row r="350" spans="1:10" x14ac:dyDescent="0.25">
      <c r="A350" s="12" t="s">
        <v>1403</v>
      </c>
      <c r="B350" s="12">
        <v>1163204</v>
      </c>
      <c r="C350" s="12" t="s">
        <v>428</v>
      </c>
      <c r="D350" s="1">
        <v>35</v>
      </c>
      <c r="E350" s="5">
        <v>137950</v>
      </c>
      <c r="F350" s="5">
        <v>515401</v>
      </c>
      <c r="G350" s="9">
        <v>0</v>
      </c>
      <c r="H350" s="4">
        <v>0</v>
      </c>
      <c r="I350" s="36">
        <v>9745.26</v>
      </c>
      <c r="J350" s="11"/>
    </row>
    <row r="351" spans="1:10" x14ac:dyDescent="0.25">
      <c r="A351" s="12" t="s">
        <v>1403</v>
      </c>
      <c r="B351" s="12">
        <v>1593520</v>
      </c>
      <c r="C351" s="12" t="s">
        <v>458</v>
      </c>
      <c r="D351" s="1">
        <v>3</v>
      </c>
      <c r="E351" s="5">
        <v>45500</v>
      </c>
      <c r="F351" s="5">
        <v>88834</v>
      </c>
      <c r="G351" s="9">
        <v>0</v>
      </c>
      <c r="H351" s="4">
        <v>0</v>
      </c>
      <c r="I351" s="36">
        <v>0</v>
      </c>
      <c r="J351" s="11"/>
    </row>
    <row r="352" spans="1:10" x14ac:dyDescent="0.25">
      <c r="A352" s="12" t="s">
        <v>1403</v>
      </c>
      <c r="B352" s="12">
        <v>1979105</v>
      </c>
      <c r="C352" s="12" t="s">
        <v>503</v>
      </c>
      <c r="D352" s="1">
        <v>5</v>
      </c>
      <c r="E352" s="5">
        <v>14000</v>
      </c>
      <c r="F352" s="5">
        <v>14000</v>
      </c>
      <c r="G352" s="9">
        <v>0</v>
      </c>
      <c r="H352" s="4">
        <v>0</v>
      </c>
      <c r="I352" s="36">
        <v>0</v>
      </c>
      <c r="J352" s="11"/>
    </row>
    <row r="353" spans="1:10" x14ac:dyDescent="0.25">
      <c r="A353" s="12" t="s">
        <v>1403</v>
      </c>
      <c r="B353" s="12">
        <v>1350626</v>
      </c>
      <c r="C353" s="12" t="s">
        <v>417</v>
      </c>
      <c r="D353" s="1">
        <v>0</v>
      </c>
      <c r="E353" s="5">
        <v>0</v>
      </c>
      <c r="F353" s="5">
        <v>0</v>
      </c>
      <c r="G353" s="9">
        <v>0</v>
      </c>
      <c r="H353" s="4">
        <v>0</v>
      </c>
      <c r="I353" s="36">
        <v>0</v>
      </c>
      <c r="J353" s="11"/>
    </row>
    <row r="354" spans="1:10" x14ac:dyDescent="0.25">
      <c r="A354" s="12" t="s">
        <v>1403</v>
      </c>
      <c r="B354" s="12">
        <v>1992649</v>
      </c>
      <c r="C354" s="12" t="s">
        <v>453</v>
      </c>
      <c r="D354" s="1">
        <v>1</v>
      </c>
      <c r="E354" s="5">
        <v>5000</v>
      </c>
      <c r="F354" s="5">
        <v>5000</v>
      </c>
      <c r="G354" s="9">
        <v>0</v>
      </c>
      <c r="H354" s="4">
        <v>0</v>
      </c>
      <c r="I354" s="36">
        <v>0</v>
      </c>
      <c r="J354" s="11"/>
    </row>
    <row r="356" spans="1:10" x14ac:dyDescent="0.25">
      <c r="A356" s="12" t="s">
        <v>1402</v>
      </c>
      <c r="B356" s="12">
        <v>1378960</v>
      </c>
      <c r="C356" s="12" t="s">
        <v>287</v>
      </c>
      <c r="D356" s="1">
        <v>3</v>
      </c>
      <c r="E356" s="5">
        <v>56000</v>
      </c>
      <c r="F356" s="5">
        <v>930926.31</v>
      </c>
      <c r="G356" s="9">
        <v>70</v>
      </c>
      <c r="H356" s="4">
        <v>930926.31</v>
      </c>
      <c r="I356" s="36">
        <v>0</v>
      </c>
    </row>
    <row r="357" spans="1:10" x14ac:dyDescent="0.25">
      <c r="A357" s="12" t="s">
        <v>1402</v>
      </c>
      <c r="B357" s="12">
        <v>1500635</v>
      </c>
      <c r="C357" s="12" t="s">
        <v>378</v>
      </c>
      <c r="D357" s="1">
        <v>0</v>
      </c>
      <c r="E357" s="5">
        <v>0</v>
      </c>
      <c r="F357" s="5">
        <v>727068.73</v>
      </c>
      <c r="G357" s="9">
        <v>59</v>
      </c>
      <c r="H357" s="4">
        <v>727068.73</v>
      </c>
      <c r="I357" s="36">
        <v>35127.96</v>
      </c>
    </row>
    <row r="358" spans="1:10" x14ac:dyDescent="0.25">
      <c r="A358" s="12" t="s">
        <v>1402</v>
      </c>
      <c r="B358" s="12">
        <v>1534340</v>
      </c>
      <c r="C358" s="12" t="s">
        <v>325</v>
      </c>
      <c r="D358" s="1">
        <v>4</v>
      </c>
      <c r="E358" s="5">
        <v>44500</v>
      </c>
      <c r="F358" s="5">
        <v>836299.46</v>
      </c>
      <c r="G358" s="9">
        <v>65</v>
      </c>
      <c r="H358" s="4">
        <v>836299.46</v>
      </c>
      <c r="I358" s="36">
        <v>0</v>
      </c>
    </row>
    <row r="359" spans="1:10" x14ac:dyDescent="0.25">
      <c r="A359" s="12" t="s">
        <v>1402</v>
      </c>
      <c r="B359" s="12">
        <v>1700820</v>
      </c>
      <c r="C359" s="12" t="s">
        <v>177</v>
      </c>
      <c r="D359" s="1">
        <v>0</v>
      </c>
      <c r="E359" s="5">
        <v>0</v>
      </c>
      <c r="F359" s="5">
        <v>1055186.97</v>
      </c>
      <c r="G359" s="9">
        <v>53</v>
      </c>
      <c r="H359" s="4">
        <v>1055186.97</v>
      </c>
      <c r="I359" s="36">
        <v>0</v>
      </c>
    </row>
    <row r="360" spans="1:10" x14ac:dyDescent="0.25">
      <c r="A360" s="12" t="s">
        <v>1402</v>
      </c>
      <c r="B360" s="12">
        <v>1745613</v>
      </c>
      <c r="C360" s="12" t="s">
        <v>47</v>
      </c>
      <c r="D360" s="1">
        <v>3</v>
      </c>
      <c r="E360" s="5">
        <v>75000</v>
      </c>
      <c r="F360" s="5">
        <v>2359021.6800000002</v>
      </c>
      <c r="G360" s="9">
        <v>104</v>
      </c>
      <c r="H360" s="4">
        <v>2359021.6800000002</v>
      </c>
      <c r="I360" s="36">
        <v>37599.410000000003</v>
      </c>
    </row>
    <row r="361" spans="1:10" x14ac:dyDescent="0.25">
      <c r="A361" s="12" t="s">
        <v>1402</v>
      </c>
      <c r="B361" s="12">
        <v>1799635</v>
      </c>
      <c r="C361" s="12" t="s">
        <v>1404</v>
      </c>
      <c r="D361" s="1">
        <v>6</v>
      </c>
      <c r="E361" s="5">
        <v>161000</v>
      </c>
      <c r="F361" s="5">
        <v>2392660.21</v>
      </c>
      <c r="G361" s="9">
        <v>117</v>
      </c>
      <c r="H361" s="4">
        <v>2392660.21</v>
      </c>
      <c r="I361" s="36">
        <v>44736.13</v>
      </c>
    </row>
    <row r="362" spans="1:10" x14ac:dyDescent="0.25">
      <c r="A362" s="12" t="s">
        <v>1402</v>
      </c>
      <c r="B362" s="12">
        <v>1937132</v>
      </c>
      <c r="C362" s="12" t="s">
        <v>178</v>
      </c>
      <c r="D362" s="1">
        <v>0</v>
      </c>
      <c r="E362" s="5">
        <v>0</v>
      </c>
      <c r="F362" s="5">
        <v>1164487.08</v>
      </c>
      <c r="G362" s="9">
        <v>65</v>
      </c>
      <c r="H362" s="4">
        <v>1164487.08</v>
      </c>
      <c r="I362" s="36">
        <v>3016.46</v>
      </c>
    </row>
    <row r="363" spans="1:10" x14ac:dyDescent="0.25">
      <c r="A363" s="12" t="s">
        <v>1402</v>
      </c>
      <c r="B363" s="12">
        <v>1071952</v>
      </c>
      <c r="C363" s="12" t="s">
        <v>379</v>
      </c>
      <c r="D363" s="1">
        <v>0</v>
      </c>
      <c r="E363" s="5">
        <v>0</v>
      </c>
      <c r="F363" s="5">
        <v>124281.45</v>
      </c>
      <c r="G363" s="9">
        <v>29</v>
      </c>
      <c r="H363" s="4">
        <v>124281.45</v>
      </c>
      <c r="I363" s="36">
        <v>0</v>
      </c>
    </row>
    <row r="364" spans="1:10" x14ac:dyDescent="0.25">
      <c r="A364" s="12" t="s">
        <v>1402</v>
      </c>
      <c r="B364" s="12">
        <v>1196470</v>
      </c>
      <c r="C364" s="12" t="s">
        <v>180</v>
      </c>
      <c r="D364" s="1">
        <v>3</v>
      </c>
      <c r="E364" s="5">
        <v>59500</v>
      </c>
      <c r="F364" s="5">
        <v>1585981.85</v>
      </c>
      <c r="G364" s="9">
        <v>95</v>
      </c>
      <c r="H364" s="4">
        <v>1585981.85</v>
      </c>
      <c r="I364" s="36">
        <v>16866.53</v>
      </c>
    </row>
    <row r="365" spans="1:10" x14ac:dyDescent="0.25">
      <c r="A365" s="12" t="s">
        <v>1402</v>
      </c>
      <c r="B365" s="12">
        <v>1291155</v>
      </c>
      <c r="C365" s="12" t="s">
        <v>254</v>
      </c>
      <c r="D365" s="1">
        <v>3</v>
      </c>
      <c r="E365" s="5">
        <v>27000</v>
      </c>
      <c r="F365" s="5">
        <v>1426009.07</v>
      </c>
      <c r="G365" s="9">
        <v>102</v>
      </c>
      <c r="H365" s="4">
        <v>1426009.07</v>
      </c>
      <c r="I365" s="36">
        <v>10361.19</v>
      </c>
    </row>
    <row r="366" spans="1:10" x14ac:dyDescent="0.25">
      <c r="A366" s="12" t="s">
        <v>1402</v>
      </c>
      <c r="B366" s="12">
        <v>1374998</v>
      </c>
      <c r="C366" s="12" t="s">
        <v>288</v>
      </c>
      <c r="D366" s="1">
        <v>0</v>
      </c>
      <c r="E366" s="5">
        <v>0</v>
      </c>
      <c r="F366" s="5">
        <v>454112.13</v>
      </c>
      <c r="G366" s="9">
        <v>45</v>
      </c>
      <c r="H366" s="4">
        <v>454112.13</v>
      </c>
      <c r="I366" s="36">
        <v>24108.16</v>
      </c>
    </row>
    <row r="367" spans="1:10" x14ac:dyDescent="0.25">
      <c r="A367" s="12" t="s">
        <v>1402</v>
      </c>
      <c r="B367" s="12">
        <v>1579879</v>
      </c>
      <c r="C367" s="12" t="s">
        <v>49</v>
      </c>
      <c r="D367" s="1">
        <v>1</v>
      </c>
      <c r="E367" s="5">
        <v>30000</v>
      </c>
      <c r="F367" s="5">
        <v>1466801.29</v>
      </c>
      <c r="G367" s="9">
        <v>103</v>
      </c>
      <c r="H367" s="4">
        <v>1466801.29</v>
      </c>
      <c r="I367" s="36">
        <v>23489.53</v>
      </c>
    </row>
    <row r="368" spans="1:10" x14ac:dyDescent="0.25">
      <c r="A368" s="12" t="s">
        <v>1402</v>
      </c>
      <c r="B368" s="12">
        <v>1708378</v>
      </c>
      <c r="C368" s="12" t="s">
        <v>50</v>
      </c>
      <c r="D368" s="1">
        <v>5</v>
      </c>
      <c r="E368" s="5">
        <v>71000</v>
      </c>
      <c r="F368" s="5">
        <v>1899476.99</v>
      </c>
      <c r="G368" s="9">
        <v>95</v>
      </c>
      <c r="H368" s="4">
        <v>1899476.99</v>
      </c>
      <c r="I368" s="36">
        <v>0</v>
      </c>
    </row>
    <row r="369" spans="1:9" x14ac:dyDescent="0.25">
      <c r="A369" s="12" t="s">
        <v>1402</v>
      </c>
      <c r="B369" s="12">
        <v>1229845</v>
      </c>
      <c r="C369" s="12" t="s">
        <v>51</v>
      </c>
      <c r="D369" s="1">
        <v>6</v>
      </c>
      <c r="E369" s="5">
        <v>94000</v>
      </c>
      <c r="F369" s="5">
        <v>2249980.17</v>
      </c>
      <c r="G369" s="9">
        <v>150</v>
      </c>
      <c r="H369" s="4">
        <v>2249980.17</v>
      </c>
      <c r="I369" s="36">
        <v>7361.52</v>
      </c>
    </row>
    <row r="370" spans="1:9" x14ac:dyDescent="0.25">
      <c r="A370" s="12" t="s">
        <v>1402</v>
      </c>
      <c r="B370" s="12">
        <v>1291124</v>
      </c>
      <c r="C370" s="12" t="s">
        <v>181</v>
      </c>
      <c r="D370" s="1">
        <v>3</v>
      </c>
      <c r="E370" s="5">
        <v>47000</v>
      </c>
      <c r="F370" s="5">
        <v>1338821.57</v>
      </c>
      <c r="G370" s="9">
        <v>114</v>
      </c>
      <c r="H370" s="4">
        <v>1338821.57</v>
      </c>
      <c r="I370" s="36">
        <v>1976.02</v>
      </c>
    </row>
    <row r="371" spans="1:9" x14ac:dyDescent="0.25">
      <c r="A371" s="12" t="s">
        <v>1402</v>
      </c>
      <c r="B371" s="12">
        <v>1379021</v>
      </c>
      <c r="C371" s="12" t="s">
        <v>289</v>
      </c>
      <c r="D371" s="1">
        <v>3</v>
      </c>
      <c r="E371" s="5">
        <v>8000</v>
      </c>
      <c r="F371" s="5">
        <v>479311.53</v>
      </c>
      <c r="G371" s="9">
        <v>79</v>
      </c>
      <c r="H371" s="4">
        <v>479311.53</v>
      </c>
      <c r="I371" s="36">
        <v>12077.94</v>
      </c>
    </row>
    <row r="372" spans="1:9" x14ac:dyDescent="0.25">
      <c r="A372" s="12" t="s">
        <v>1402</v>
      </c>
      <c r="B372" s="12">
        <v>1436494</v>
      </c>
      <c r="C372" s="12" t="s">
        <v>382</v>
      </c>
      <c r="D372" s="1">
        <v>2</v>
      </c>
      <c r="E372" s="5">
        <v>20000</v>
      </c>
      <c r="F372" s="5">
        <v>228996.11</v>
      </c>
      <c r="G372" s="9">
        <v>23</v>
      </c>
      <c r="H372" s="4">
        <v>228996.11</v>
      </c>
      <c r="I372" s="36">
        <v>0</v>
      </c>
    </row>
    <row r="373" spans="1:9" x14ac:dyDescent="0.25">
      <c r="A373" s="12" t="s">
        <v>1402</v>
      </c>
      <c r="B373" s="12">
        <v>1569300</v>
      </c>
      <c r="C373" s="12" t="s">
        <v>255</v>
      </c>
      <c r="D373" s="1">
        <v>0</v>
      </c>
      <c r="E373" s="5">
        <v>0</v>
      </c>
      <c r="F373" s="5">
        <v>455.27</v>
      </c>
      <c r="G373" s="9">
        <v>1</v>
      </c>
      <c r="H373" s="4">
        <v>455.27</v>
      </c>
      <c r="I373" s="36">
        <v>0</v>
      </c>
    </row>
    <row r="374" spans="1:9" x14ac:dyDescent="0.25">
      <c r="A374" s="12" t="s">
        <v>1402</v>
      </c>
      <c r="B374" s="12">
        <v>1604508</v>
      </c>
      <c r="C374" s="12" t="s">
        <v>133</v>
      </c>
      <c r="D374" s="1">
        <v>4</v>
      </c>
      <c r="E374" s="5">
        <v>44000</v>
      </c>
      <c r="F374" s="5">
        <v>1069660.9099999999</v>
      </c>
      <c r="G374" s="9">
        <v>116</v>
      </c>
      <c r="H374" s="4">
        <v>1069660.9099999999</v>
      </c>
      <c r="I374" s="36">
        <v>4473.2700000000004</v>
      </c>
    </row>
    <row r="375" spans="1:9" x14ac:dyDescent="0.25">
      <c r="A375" s="12" t="s">
        <v>1402</v>
      </c>
      <c r="B375" s="12">
        <v>1612248</v>
      </c>
      <c r="C375" s="12" t="s">
        <v>53</v>
      </c>
      <c r="D375" s="1">
        <v>4</v>
      </c>
      <c r="E375" s="5">
        <v>91000</v>
      </c>
      <c r="F375" s="5">
        <v>2436489.4300000002</v>
      </c>
      <c r="G375" s="9">
        <v>108</v>
      </c>
      <c r="H375" s="4">
        <v>2436489.4300000002</v>
      </c>
      <c r="I375" s="36">
        <v>42252.92</v>
      </c>
    </row>
    <row r="376" spans="1:9" x14ac:dyDescent="0.25">
      <c r="A376" s="12" t="s">
        <v>1402</v>
      </c>
      <c r="B376" s="12">
        <v>1612402</v>
      </c>
      <c r="C376" s="12" t="s">
        <v>54</v>
      </c>
      <c r="D376" s="1">
        <v>0</v>
      </c>
      <c r="E376" s="5">
        <v>0</v>
      </c>
      <c r="F376" s="5">
        <v>75383.13</v>
      </c>
      <c r="G376" s="9">
        <v>28</v>
      </c>
      <c r="H376" s="4">
        <v>75383.13</v>
      </c>
      <c r="I376" s="36">
        <v>1917.68</v>
      </c>
    </row>
    <row r="377" spans="1:9" x14ac:dyDescent="0.25">
      <c r="A377" s="12" t="s">
        <v>1402</v>
      </c>
      <c r="B377" s="12">
        <v>1165667</v>
      </c>
      <c r="C377" s="12" t="s">
        <v>383</v>
      </c>
      <c r="D377" s="1">
        <v>1</v>
      </c>
      <c r="E377" s="5">
        <v>15000</v>
      </c>
      <c r="F377" s="5">
        <v>270406.84999999998</v>
      </c>
      <c r="G377" s="9">
        <v>36</v>
      </c>
      <c r="H377" s="4">
        <v>270406.84999999998</v>
      </c>
      <c r="I377" s="36">
        <v>0</v>
      </c>
    </row>
    <row r="378" spans="1:9" x14ac:dyDescent="0.25">
      <c r="A378" s="12" t="s">
        <v>1402</v>
      </c>
      <c r="B378" s="12">
        <v>1297980</v>
      </c>
      <c r="C378" s="12" t="s">
        <v>256</v>
      </c>
      <c r="D378" s="1">
        <v>5</v>
      </c>
      <c r="E378" s="5">
        <v>150000</v>
      </c>
      <c r="F378" s="5">
        <v>1397894.09</v>
      </c>
      <c r="G378" s="9">
        <v>89</v>
      </c>
      <c r="H378" s="4">
        <v>1397894.09</v>
      </c>
      <c r="I378" s="36">
        <v>0</v>
      </c>
    </row>
    <row r="379" spans="1:9" x14ac:dyDescent="0.25">
      <c r="A379" s="12" t="s">
        <v>1402</v>
      </c>
      <c r="B379" s="12">
        <v>1534371</v>
      </c>
      <c r="C379" s="12" t="s">
        <v>340</v>
      </c>
      <c r="D379" s="1">
        <v>3</v>
      </c>
      <c r="E379" s="5">
        <v>16500</v>
      </c>
      <c r="F379" s="5">
        <v>369586.45</v>
      </c>
      <c r="G379" s="9">
        <v>50</v>
      </c>
      <c r="H379" s="4">
        <v>369586.45</v>
      </c>
      <c r="I379" s="36">
        <v>0</v>
      </c>
    </row>
    <row r="380" spans="1:9" x14ac:dyDescent="0.25">
      <c r="A380" s="12" t="s">
        <v>1402</v>
      </c>
      <c r="B380" s="12">
        <v>1552117</v>
      </c>
      <c r="C380" s="12" t="s">
        <v>52</v>
      </c>
      <c r="D380" s="1">
        <v>0</v>
      </c>
      <c r="E380" s="5">
        <v>0</v>
      </c>
      <c r="F380" s="5">
        <v>788491.05</v>
      </c>
      <c r="G380" s="9">
        <v>70</v>
      </c>
      <c r="H380" s="4">
        <v>788491.05</v>
      </c>
      <c r="I380" s="36">
        <v>27226.2</v>
      </c>
    </row>
    <row r="381" spans="1:9" x14ac:dyDescent="0.25">
      <c r="A381" s="12" t="s">
        <v>1402</v>
      </c>
      <c r="B381" s="12">
        <v>1799851</v>
      </c>
      <c r="C381" s="12" t="s">
        <v>182</v>
      </c>
      <c r="D381" s="1">
        <v>1</v>
      </c>
      <c r="E381" s="5">
        <v>35000</v>
      </c>
      <c r="F381" s="5">
        <v>1369133.75</v>
      </c>
      <c r="G381" s="9">
        <v>80</v>
      </c>
      <c r="H381" s="4">
        <v>1369133.75</v>
      </c>
      <c r="I381" s="36">
        <v>31490.18</v>
      </c>
    </row>
    <row r="382" spans="1:9" x14ac:dyDescent="0.25">
      <c r="A382" s="12" t="s">
        <v>1402</v>
      </c>
      <c r="B382" s="12">
        <v>1163080</v>
      </c>
      <c r="C382" s="12" t="s">
        <v>396</v>
      </c>
      <c r="D382" s="1">
        <v>3</v>
      </c>
      <c r="E382" s="5">
        <v>30000</v>
      </c>
      <c r="F382" s="5">
        <v>165286.6</v>
      </c>
      <c r="G382" s="9">
        <v>13</v>
      </c>
      <c r="H382" s="4">
        <v>165286.6</v>
      </c>
      <c r="I382" s="36">
        <v>0</v>
      </c>
    </row>
    <row r="383" spans="1:9" x14ac:dyDescent="0.25">
      <c r="A383" s="12" t="s">
        <v>1402</v>
      </c>
      <c r="B383" s="12">
        <v>1308187</v>
      </c>
      <c r="C383" s="12" t="s">
        <v>260</v>
      </c>
      <c r="D383" s="1">
        <v>4</v>
      </c>
      <c r="E383" s="5">
        <v>96000</v>
      </c>
      <c r="F383" s="5">
        <v>1015332.71</v>
      </c>
      <c r="G383" s="9">
        <v>64</v>
      </c>
      <c r="H383" s="4">
        <v>1015332.71</v>
      </c>
      <c r="I383" s="36">
        <v>761.31</v>
      </c>
    </row>
    <row r="384" spans="1:9" x14ac:dyDescent="0.25">
      <c r="A384" s="12" t="s">
        <v>1402</v>
      </c>
      <c r="B384" s="12">
        <v>1375083</v>
      </c>
      <c r="C384" s="12" t="s">
        <v>292</v>
      </c>
      <c r="D384" s="1">
        <v>5</v>
      </c>
      <c r="E384" s="5">
        <v>40000</v>
      </c>
      <c r="F384" s="5">
        <v>747258.95</v>
      </c>
      <c r="G384" s="9">
        <v>74</v>
      </c>
      <c r="H384" s="4">
        <v>747258.95</v>
      </c>
      <c r="I384" s="36">
        <v>1627.4</v>
      </c>
    </row>
    <row r="385" spans="1:9" x14ac:dyDescent="0.25">
      <c r="A385" s="12" t="s">
        <v>1402</v>
      </c>
      <c r="B385" s="12">
        <v>1511099</v>
      </c>
      <c r="C385" s="12" t="s">
        <v>397</v>
      </c>
      <c r="D385" s="1">
        <v>0</v>
      </c>
      <c r="E385" s="5">
        <v>0</v>
      </c>
      <c r="F385" s="5">
        <v>0</v>
      </c>
      <c r="G385" s="9">
        <v>0</v>
      </c>
      <c r="H385" s="4">
        <v>0</v>
      </c>
      <c r="I385" s="36">
        <v>0</v>
      </c>
    </row>
    <row r="386" spans="1:9" x14ac:dyDescent="0.25">
      <c r="A386" s="12" t="s">
        <v>1402</v>
      </c>
      <c r="B386" s="12">
        <v>1516073</v>
      </c>
      <c r="C386" s="12" t="s">
        <v>261</v>
      </c>
      <c r="D386" s="1">
        <v>6</v>
      </c>
      <c r="E386" s="5">
        <v>168000</v>
      </c>
      <c r="F386" s="5">
        <v>1497667.46</v>
      </c>
      <c r="G386" s="9">
        <v>79</v>
      </c>
      <c r="H386" s="4">
        <v>1497667.46</v>
      </c>
      <c r="I386" s="36">
        <v>1260.74</v>
      </c>
    </row>
    <row r="387" spans="1:9" x14ac:dyDescent="0.25">
      <c r="A387" s="12" t="s">
        <v>1402</v>
      </c>
      <c r="B387" s="12">
        <v>1534595</v>
      </c>
      <c r="C387" s="12" t="s">
        <v>1405</v>
      </c>
      <c r="D387" s="1">
        <v>3</v>
      </c>
      <c r="E387" s="5">
        <v>30000</v>
      </c>
      <c r="F387" s="5">
        <v>653674.93999999994</v>
      </c>
      <c r="G387" s="9">
        <v>40</v>
      </c>
      <c r="H387" s="4">
        <v>653674.93999999994</v>
      </c>
      <c r="I387" s="36">
        <v>0</v>
      </c>
    </row>
    <row r="388" spans="1:9" x14ac:dyDescent="0.25">
      <c r="A388" s="12" t="s">
        <v>1402</v>
      </c>
      <c r="B388" s="12">
        <v>1616399</v>
      </c>
      <c r="C388" s="12" t="s">
        <v>67</v>
      </c>
      <c r="D388" s="1">
        <v>9</v>
      </c>
      <c r="E388" s="5">
        <v>228000</v>
      </c>
      <c r="F388" s="5">
        <v>2441754.13</v>
      </c>
      <c r="G388" s="9">
        <v>135</v>
      </c>
      <c r="H388" s="4">
        <v>2441754.13</v>
      </c>
      <c r="I388" s="36">
        <v>47232.25</v>
      </c>
    </row>
    <row r="389" spans="1:9" x14ac:dyDescent="0.25">
      <c r="A389" s="12" t="s">
        <v>1402</v>
      </c>
      <c r="B389" s="12">
        <v>1647212</v>
      </c>
      <c r="C389" s="12" t="s">
        <v>398</v>
      </c>
      <c r="D389" s="1">
        <v>0</v>
      </c>
      <c r="E389" s="5">
        <v>0</v>
      </c>
      <c r="F389" s="5">
        <v>174801.57</v>
      </c>
      <c r="G389" s="9">
        <v>19</v>
      </c>
      <c r="H389" s="4">
        <v>174801.57</v>
      </c>
      <c r="I389" s="36">
        <v>42953.68</v>
      </c>
    </row>
    <row r="390" spans="1:9" x14ac:dyDescent="0.25">
      <c r="A390" s="12" t="s">
        <v>1402</v>
      </c>
      <c r="B390" s="12">
        <v>1707662</v>
      </c>
      <c r="C390" s="12" t="s">
        <v>68</v>
      </c>
      <c r="D390" s="1">
        <v>5</v>
      </c>
      <c r="E390" s="5">
        <v>210000</v>
      </c>
      <c r="F390" s="5">
        <v>1740476.36</v>
      </c>
      <c r="G390" s="9">
        <v>94</v>
      </c>
      <c r="H390" s="4">
        <v>1740476.36</v>
      </c>
      <c r="I390" s="36">
        <v>2840.34</v>
      </c>
    </row>
    <row r="391" spans="1:9" x14ac:dyDescent="0.25">
      <c r="A391" s="12" t="s">
        <v>1402</v>
      </c>
      <c r="B391" s="12">
        <v>1196519</v>
      </c>
      <c r="C391" s="12" t="s">
        <v>201</v>
      </c>
      <c r="D391" s="1">
        <v>6</v>
      </c>
      <c r="E391" s="5">
        <v>140500</v>
      </c>
      <c r="F391" s="5">
        <v>1420844.95</v>
      </c>
      <c r="G391" s="9">
        <v>91</v>
      </c>
      <c r="H391" s="4">
        <v>1420844.95</v>
      </c>
      <c r="I391" s="36">
        <v>7803.87</v>
      </c>
    </row>
    <row r="392" spans="1:9" x14ac:dyDescent="0.25">
      <c r="A392" s="12" t="s">
        <v>1402</v>
      </c>
      <c r="B392" s="12">
        <v>1416724</v>
      </c>
      <c r="C392" s="12" t="s">
        <v>342</v>
      </c>
      <c r="D392" s="1">
        <v>3</v>
      </c>
      <c r="E392" s="5">
        <v>29000</v>
      </c>
      <c r="F392" s="5">
        <v>678813.04</v>
      </c>
      <c r="G392" s="9">
        <v>69</v>
      </c>
      <c r="H392" s="4">
        <v>678813.04</v>
      </c>
      <c r="I392" s="36">
        <v>0</v>
      </c>
    </row>
    <row r="393" spans="1:9" x14ac:dyDescent="0.25">
      <c r="A393" s="12" t="s">
        <v>1402</v>
      </c>
      <c r="B393" s="12">
        <v>1654367</v>
      </c>
      <c r="C393" s="12" t="s">
        <v>394</v>
      </c>
      <c r="D393" s="1">
        <v>0</v>
      </c>
      <c r="E393" s="5">
        <v>0</v>
      </c>
      <c r="F393" s="5">
        <v>654038</v>
      </c>
      <c r="G393" s="9">
        <v>71</v>
      </c>
      <c r="H393" s="4">
        <v>654038</v>
      </c>
      <c r="I393" s="36">
        <v>0</v>
      </c>
    </row>
    <row r="394" spans="1:9" x14ac:dyDescent="0.25">
      <c r="A394" s="12" t="s">
        <v>1402</v>
      </c>
      <c r="B394" s="12">
        <v>1774430</v>
      </c>
      <c r="C394" s="12" t="s">
        <v>69</v>
      </c>
      <c r="D394" s="1">
        <v>10</v>
      </c>
      <c r="E394" s="5">
        <v>297200</v>
      </c>
      <c r="F394" s="5">
        <v>1888506.82</v>
      </c>
      <c r="G394" s="9">
        <v>118</v>
      </c>
      <c r="H394" s="4">
        <v>1888506.82</v>
      </c>
      <c r="I394" s="36">
        <v>24688.83</v>
      </c>
    </row>
    <row r="395" spans="1:9" x14ac:dyDescent="0.25">
      <c r="A395" s="12" t="s">
        <v>1402</v>
      </c>
      <c r="B395" s="12">
        <v>1798382</v>
      </c>
      <c r="C395" s="12" t="s">
        <v>70</v>
      </c>
      <c r="D395" s="1">
        <v>15</v>
      </c>
      <c r="E395" s="5">
        <v>503000</v>
      </c>
      <c r="F395" s="5">
        <v>2750998.9369999999</v>
      </c>
      <c r="G395" s="9">
        <v>121</v>
      </c>
      <c r="H395" s="4">
        <v>2750998.9369999999</v>
      </c>
      <c r="I395" s="36">
        <v>21430.27</v>
      </c>
    </row>
    <row r="396" spans="1:9" x14ac:dyDescent="0.25">
      <c r="A396" s="12" t="s">
        <v>1402</v>
      </c>
      <c r="B396" s="12">
        <v>1814802</v>
      </c>
      <c r="C396" s="12" t="s">
        <v>326</v>
      </c>
      <c r="D396" s="1">
        <v>3</v>
      </c>
      <c r="E396" s="5">
        <v>25000</v>
      </c>
      <c r="F396" s="5">
        <v>996719.96</v>
      </c>
      <c r="G396" s="9">
        <v>79</v>
      </c>
      <c r="H396" s="4">
        <v>996719.96</v>
      </c>
      <c r="I396" s="36">
        <v>3804.73</v>
      </c>
    </row>
    <row r="397" spans="1:9" x14ac:dyDescent="0.25">
      <c r="A397" s="12" t="s">
        <v>1402</v>
      </c>
      <c r="B397" s="12">
        <v>1233009</v>
      </c>
      <c r="C397" s="12" t="s">
        <v>183</v>
      </c>
      <c r="D397" s="1">
        <v>2</v>
      </c>
      <c r="E397" s="5">
        <v>80000</v>
      </c>
      <c r="F397" s="5">
        <v>1280307.53</v>
      </c>
      <c r="G397" s="9">
        <v>71</v>
      </c>
      <c r="H397" s="4">
        <v>1280307.53</v>
      </c>
      <c r="I397" s="36">
        <v>0</v>
      </c>
    </row>
    <row r="398" spans="1:9" x14ac:dyDescent="0.25">
      <c r="A398" s="12" t="s">
        <v>1402</v>
      </c>
      <c r="B398" s="12">
        <v>1266267</v>
      </c>
      <c r="C398" s="12" t="s">
        <v>105</v>
      </c>
      <c r="D398" s="1">
        <v>2</v>
      </c>
      <c r="E398" s="5">
        <v>63000</v>
      </c>
      <c r="F398" s="5">
        <v>1487582.89</v>
      </c>
      <c r="G398" s="9">
        <v>76</v>
      </c>
      <c r="H398" s="4">
        <v>1487582.89</v>
      </c>
      <c r="I398" s="36">
        <v>0</v>
      </c>
    </row>
    <row r="399" spans="1:9" x14ac:dyDescent="0.25">
      <c r="A399" s="12" t="s">
        <v>1402</v>
      </c>
      <c r="B399" s="12">
        <v>1541601</v>
      </c>
      <c r="C399" s="12" t="s">
        <v>184</v>
      </c>
      <c r="D399" s="1">
        <v>1</v>
      </c>
      <c r="E399" s="5">
        <v>30000</v>
      </c>
      <c r="F399" s="5">
        <v>1061156.92</v>
      </c>
      <c r="G399" s="9">
        <v>69</v>
      </c>
      <c r="H399" s="4">
        <v>1061156.92</v>
      </c>
      <c r="I399" s="36">
        <v>532.70000000000005</v>
      </c>
    </row>
    <row r="400" spans="1:9" x14ac:dyDescent="0.25">
      <c r="A400" s="12" t="s">
        <v>1402</v>
      </c>
      <c r="B400" s="12">
        <v>1594085</v>
      </c>
      <c r="C400" s="12" t="s">
        <v>185</v>
      </c>
      <c r="D400" s="1">
        <v>6</v>
      </c>
      <c r="E400" s="5">
        <v>120000</v>
      </c>
      <c r="F400" s="5">
        <v>1170567.93</v>
      </c>
      <c r="G400" s="9">
        <v>94</v>
      </c>
      <c r="H400" s="4">
        <v>1170567.93</v>
      </c>
      <c r="I400" s="36">
        <v>17058.72</v>
      </c>
    </row>
    <row r="401" spans="1:9" x14ac:dyDescent="0.25">
      <c r="A401" s="12" t="s">
        <v>1402</v>
      </c>
      <c r="B401" s="12">
        <v>1597046</v>
      </c>
      <c r="C401" s="12" t="s">
        <v>33</v>
      </c>
      <c r="D401" s="1">
        <v>3</v>
      </c>
      <c r="E401" s="5">
        <v>53700</v>
      </c>
      <c r="F401" s="5">
        <v>1765254.03</v>
      </c>
      <c r="G401" s="9">
        <v>106</v>
      </c>
      <c r="H401" s="4">
        <v>1765254.03</v>
      </c>
      <c r="I401" s="36">
        <v>50352</v>
      </c>
    </row>
    <row r="402" spans="1:9" x14ac:dyDescent="0.25">
      <c r="A402" s="12" t="s">
        <v>1402</v>
      </c>
      <c r="B402" s="12">
        <v>1787987</v>
      </c>
      <c r="C402" s="12" t="s">
        <v>418</v>
      </c>
      <c r="D402" s="1">
        <v>0</v>
      </c>
      <c r="E402" s="5">
        <v>0</v>
      </c>
      <c r="F402" s="5">
        <v>470674.58</v>
      </c>
      <c r="G402" s="9">
        <v>47</v>
      </c>
      <c r="H402" s="4">
        <v>470674.58</v>
      </c>
      <c r="I402" s="36">
        <v>38882.089999999997</v>
      </c>
    </row>
    <row r="403" spans="1:9" x14ac:dyDescent="0.25">
      <c r="A403" s="12" t="s">
        <v>1402</v>
      </c>
      <c r="B403" s="12">
        <v>1794861</v>
      </c>
      <c r="C403" s="12" t="s">
        <v>106</v>
      </c>
      <c r="D403" s="1">
        <v>2</v>
      </c>
      <c r="E403" s="5">
        <v>85000</v>
      </c>
      <c r="F403" s="5">
        <v>1523619.08</v>
      </c>
      <c r="G403" s="9">
        <v>88</v>
      </c>
      <c r="H403" s="4">
        <v>1523619.08</v>
      </c>
      <c r="I403" s="36">
        <v>0</v>
      </c>
    </row>
    <row r="404" spans="1:9" x14ac:dyDescent="0.25">
      <c r="A404" s="12" t="s">
        <v>1402</v>
      </c>
      <c r="B404" s="12">
        <v>1818647</v>
      </c>
      <c r="C404" s="12" t="s">
        <v>186</v>
      </c>
      <c r="D404" s="1">
        <v>3</v>
      </c>
      <c r="E404" s="5">
        <v>64400</v>
      </c>
      <c r="F404" s="5">
        <v>1050936.99</v>
      </c>
      <c r="G404" s="9">
        <v>56</v>
      </c>
      <c r="H404" s="4">
        <v>1050936.99</v>
      </c>
      <c r="I404" s="36">
        <v>0</v>
      </c>
    </row>
    <row r="405" spans="1:9" x14ac:dyDescent="0.25">
      <c r="A405" s="12" t="s">
        <v>1402</v>
      </c>
      <c r="B405" s="12">
        <v>1302220</v>
      </c>
      <c r="C405" s="12" t="s">
        <v>187</v>
      </c>
      <c r="D405" s="1">
        <v>2</v>
      </c>
      <c r="E405" s="5">
        <v>50000</v>
      </c>
      <c r="F405" s="5">
        <v>789812.41</v>
      </c>
      <c r="G405" s="9">
        <v>78</v>
      </c>
      <c r="H405" s="4">
        <v>789812.41</v>
      </c>
      <c r="I405" s="36">
        <v>0</v>
      </c>
    </row>
    <row r="406" spans="1:9" x14ac:dyDescent="0.25">
      <c r="A406" s="12" t="s">
        <v>1402</v>
      </c>
      <c r="B406" s="12">
        <v>1309478</v>
      </c>
      <c r="C406" s="12" t="s">
        <v>188</v>
      </c>
      <c r="D406" s="1">
        <v>4</v>
      </c>
      <c r="E406" s="5">
        <v>82000</v>
      </c>
      <c r="F406" s="5">
        <v>1216443.82</v>
      </c>
      <c r="G406" s="9">
        <v>64</v>
      </c>
      <c r="H406" s="4">
        <v>1216443.82</v>
      </c>
      <c r="I406" s="36">
        <v>0</v>
      </c>
    </row>
    <row r="407" spans="1:9" x14ac:dyDescent="0.25">
      <c r="A407" s="12" t="s">
        <v>1402</v>
      </c>
      <c r="B407" s="12">
        <v>1320683</v>
      </c>
      <c r="C407" s="12" t="s">
        <v>419</v>
      </c>
      <c r="D407" s="1">
        <v>0</v>
      </c>
      <c r="E407" s="5">
        <v>0</v>
      </c>
      <c r="F407" s="5">
        <v>505169.08</v>
      </c>
      <c r="G407" s="9">
        <v>26</v>
      </c>
      <c r="H407" s="4">
        <v>505169.08</v>
      </c>
      <c r="I407" s="36">
        <v>0</v>
      </c>
    </row>
    <row r="408" spans="1:9" x14ac:dyDescent="0.25">
      <c r="A408" s="12" t="s">
        <v>1402</v>
      </c>
      <c r="B408" s="12">
        <v>1523721</v>
      </c>
      <c r="C408" s="12" t="s">
        <v>421</v>
      </c>
      <c r="D408" s="1">
        <v>0</v>
      </c>
      <c r="E408" s="5">
        <v>0</v>
      </c>
      <c r="F408" s="5">
        <v>190325.78</v>
      </c>
      <c r="G408" s="9">
        <v>18</v>
      </c>
      <c r="H408" s="4">
        <v>190325.78</v>
      </c>
      <c r="I408" s="36">
        <v>3292.99</v>
      </c>
    </row>
    <row r="409" spans="1:9" x14ac:dyDescent="0.25">
      <c r="A409" s="12" t="s">
        <v>1402</v>
      </c>
      <c r="B409" s="12">
        <v>1676063</v>
      </c>
      <c r="C409" s="12" t="s">
        <v>420</v>
      </c>
      <c r="D409" s="1">
        <v>0</v>
      </c>
      <c r="E409" s="5">
        <v>0</v>
      </c>
      <c r="F409" s="5">
        <v>0</v>
      </c>
      <c r="G409" s="9">
        <v>0</v>
      </c>
      <c r="H409" s="4">
        <v>0</v>
      </c>
      <c r="I409" s="36">
        <v>0</v>
      </c>
    </row>
    <row r="410" spans="1:9" x14ac:dyDescent="0.25">
      <c r="A410" s="12" t="s">
        <v>1402</v>
      </c>
      <c r="B410" s="12">
        <v>1745245</v>
      </c>
      <c r="C410" s="12" t="s">
        <v>107</v>
      </c>
      <c r="D410" s="1">
        <v>2</v>
      </c>
      <c r="E410" s="5">
        <v>18000</v>
      </c>
      <c r="F410" s="5">
        <v>1639258.02</v>
      </c>
      <c r="G410" s="9">
        <v>103</v>
      </c>
      <c r="H410" s="4">
        <v>1639258.02</v>
      </c>
      <c r="I410" s="36">
        <v>46128.63</v>
      </c>
    </row>
    <row r="411" spans="1:9" x14ac:dyDescent="0.25">
      <c r="A411" s="12" t="s">
        <v>1402</v>
      </c>
      <c r="B411" s="12">
        <v>1773718</v>
      </c>
      <c r="C411" s="12" t="s">
        <v>108</v>
      </c>
      <c r="D411" s="1">
        <v>5</v>
      </c>
      <c r="E411" s="5">
        <v>119500</v>
      </c>
      <c r="F411" s="5">
        <v>2059577.311</v>
      </c>
      <c r="G411" s="9">
        <v>132</v>
      </c>
      <c r="H411" s="4">
        <v>2059577.311</v>
      </c>
      <c r="I411" s="36">
        <v>41328.51</v>
      </c>
    </row>
    <row r="412" spans="1:9" x14ac:dyDescent="0.25">
      <c r="A412" s="12" t="s">
        <v>1402</v>
      </c>
      <c r="B412" s="12">
        <v>1778237</v>
      </c>
      <c r="C412" s="12" t="s">
        <v>189</v>
      </c>
      <c r="D412" s="1">
        <v>6</v>
      </c>
      <c r="E412" s="5">
        <v>121000</v>
      </c>
      <c r="F412" s="5">
        <v>1436353.06</v>
      </c>
      <c r="G412" s="9">
        <v>96</v>
      </c>
      <c r="H412" s="4">
        <v>1436353.06</v>
      </c>
      <c r="I412" s="36">
        <v>1035.72</v>
      </c>
    </row>
    <row r="413" spans="1:9" x14ac:dyDescent="0.25">
      <c r="A413" s="12" t="s">
        <v>1402</v>
      </c>
      <c r="B413" s="12">
        <v>1198167</v>
      </c>
      <c r="C413" s="12" t="s">
        <v>190</v>
      </c>
      <c r="D413" s="1">
        <v>0</v>
      </c>
      <c r="E413" s="5">
        <v>0</v>
      </c>
      <c r="F413" s="5">
        <v>833569.69</v>
      </c>
      <c r="G413" s="9">
        <v>85</v>
      </c>
      <c r="H413" s="4">
        <v>833569.69</v>
      </c>
      <c r="I413" s="36">
        <v>7134.48</v>
      </c>
    </row>
    <row r="414" spans="1:9" x14ac:dyDescent="0.25">
      <c r="A414" s="12" t="s">
        <v>1402</v>
      </c>
      <c r="B414" s="12">
        <v>1291264</v>
      </c>
      <c r="C414" s="12" t="s">
        <v>271</v>
      </c>
      <c r="D414" s="1">
        <v>6</v>
      </c>
      <c r="E414" s="5">
        <v>88300</v>
      </c>
      <c r="F414" s="5">
        <v>1068024.1299999999</v>
      </c>
      <c r="G414" s="9">
        <v>94</v>
      </c>
      <c r="H414" s="4">
        <v>1068024.1299999999</v>
      </c>
      <c r="I414" s="36">
        <v>1815.87</v>
      </c>
    </row>
    <row r="415" spans="1:9" x14ac:dyDescent="0.25">
      <c r="A415" s="12" t="s">
        <v>1402</v>
      </c>
      <c r="B415" s="12">
        <v>1291272</v>
      </c>
      <c r="C415" s="12" t="s">
        <v>272</v>
      </c>
      <c r="D415" s="1">
        <v>4</v>
      </c>
      <c r="E415" s="5">
        <v>104000</v>
      </c>
      <c r="F415" s="5">
        <v>979957.28</v>
      </c>
      <c r="G415" s="9">
        <v>76</v>
      </c>
      <c r="H415" s="4">
        <v>979957.28</v>
      </c>
      <c r="I415" s="36">
        <v>0</v>
      </c>
    </row>
    <row r="416" spans="1:9" x14ac:dyDescent="0.25">
      <c r="A416" s="12" t="s">
        <v>1402</v>
      </c>
      <c r="B416" s="12">
        <v>1441622</v>
      </c>
      <c r="C416" s="12" t="s">
        <v>1406</v>
      </c>
      <c r="D416" s="1">
        <v>1</v>
      </c>
      <c r="E416" s="5">
        <v>10000</v>
      </c>
      <c r="F416" s="5">
        <v>418466.88</v>
      </c>
      <c r="G416" s="9">
        <v>41</v>
      </c>
      <c r="H416" s="4">
        <v>418466.88</v>
      </c>
      <c r="I416" s="36">
        <v>0</v>
      </c>
    </row>
    <row r="417" spans="1:9" x14ac:dyDescent="0.25">
      <c r="A417" s="12" t="s">
        <v>1402</v>
      </c>
      <c r="B417" s="12">
        <v>1552178</v>
      </c>
      <c r="C417" s="12" t="s">
        <v>448</v>
      </c>
      <c r="D417" s="1">
        <v>0</v>
      </c>
      <c r="E417" s="5">
        <v>0</v>
      </c>
      <c r="F417" s="5">
        <v>455685.67</v>
      </c>
      <c r="G417" s="9">
        <v>44</v>
      </c>
      <c r="H417" s="4">
        <v>455685.67</v>
      </c>
      <c r="I417" s="36">
        <v>3409.57</v>
      </c>
    </row>
    <row r="418" spans="1:9" x14ac:dyDescent="0.25">
      <c r="A418" s="12" t="s">
        <v>1402</v>
      </c>
      <c r="B418" s="12">
        <v>1553788</v>
      </c>
      <c r="C418" s="12" t="s">
        <v>35</v>
      </c>
      <c r="D418" s="1">
        <v>7</v>
      </c>
      <c r="E418" s="5">
        <v>295000</v>
      </c>
      <c r="F418" s="5">
        <v>2307898.2799999998</v>
      </c>
      <c r="G418" s="9">
        <v>130</v>
      </c>
      <c r="H418" s="4">
        <v>2307898.2799999998</v>
      </c>
      <c r="I418" s="36">
        <v>18941.400000000001</v>
      </c>
    </row>
    <row r="419" spans="1:9" x14ac:dyDescent="0.25">
      <c r="A419" s="12" t="s">
        <v>1402</v>
      </c>
      <c r="B419" s="12">
        <v>1604501</v>
      </c>
      <c r="C419" s="12" t="s">
        <v>449</v>
      </c>
      <c r="D419" s="1">
        <v>5</v>
      </c>
      <c r="E419" s="5">
        <v>81200</v>
      </c>
      <c r="F419" s="5">
        <v>1104421.18</v>
      </c>
      <c r="G419" s="9">
        <v>86</v>
      </c>
      <c r="H419" s="4">
        <v>1104421.18</v>
      </c>
      <c r="I419" s="36">
        <v>0</v>
      </c>
    </row>
    <row r="420" spans="1:9" x14ac:dyDescent="0.25">
      <c r="A420" s="12" t="s">
        <v>1402</v>
      </c>
      <c r="B420" s="12">
        <v>1611169</v>
      </c>
      <c r="C420" s="12" t="s">
        <v>450</v>
      </c>
      <c r="D420" s="1">
        <v>9</v>
      </c>
      <c r="E420" s="5">
        <v>111500</v>
      </c>
      <c r="F420" s="5">
        <v>798368.16</v>
      </c>
      <c r="G420" s="9">
        <v>69</v>
      </c>
      <c r="H420" s="4">
        <v>798368.16</v>
      </c>
      <c r="I420" s="36">
        <v>0</v>
      </c>
    </row>
    <row r="421" spans="1:9" x14ac:dyDescent="0.25">
      <c r="A421" s="12" t="s">
        <v>1402</v>
      </c>
      <c r="B421" s="12">
        <v>1883927</v>
      </c>
      <c r="C421" s="12" t="s">
        <v>452</v>
      </c>
      <c r="D421" s="1">
        <v>6</v>
      </c>
      <c r="E421" s="5">
        <v>44000</v>
      </c>
      <c r="F421" s="5">
        <v>628439.09</v>
      </c>
      <c r="G421" s="9">
        <v>65</v>
      </c>
      <c r="H421" s="4">
        <v>628439.09</v>
      </c>
      <c r="I421" s="36">
        <v>0</v>
      </c>
    </row>
    <row r="422" spans="1:9" x14ac:dyDescent="0.25">
      <c r="A422" s="12" t="s">
        <v>1402</v>
      </c>
      <c r="B422" s="12">
        <v>1992649</v>
      </c>
      <c r="C422" s="12" t="s">
        <v>1407</v>
      </c>
      <c r="D422" s="1">
        <v>1</v>
      </c>
      <c r="E422" s="5">
        <v>1000</v>
      </c>
      <c r="F422" s="5">
        <v>5689.47</v>
      </c>
      <c r="G422" s="9">
        <v>2</v>
      </c>
      <c r="H422" s="4">
        <v>5689.47</v>
      </c>
      <c r="I422" s="36">
        <v>0</v>
      </c>
    </row>
    <row r="423" spans="1:9" x14ac:dyDescent="0.25">
      <c r="A423" s="12" t="s">
        <v>1402</v>
      </c>
      <c r="B423" s="12">
        <v>1395494</v>
      </c>
      <c r="C423" s="12" t="s">
        <v>1408</v>
      </c>
      <c r="D423" s="1">
        <v>3</v>
      </c>
      <c r="E423" s="5">
        <v>21000</v>
      </c>
      <c r="F423" s="5">
        <v>256993.03</v>
      </c>
      <c r="G423" s="9">
        <v>30</v>
      </c>
      <c r="H423" s="4">
        <v>256993.03</v>
      </c>
      <c r="I423" s="36">
        <v>0</v>
      </c>
    </row>
    <row r="424" spans="1:9" x14ac:dyDescent="0.25">
      <c r="A424" s="12" t="s">
        <v>1402</v>
      </c>
      <c r="B424" s="12">
        <v>1407614</v>
      </c>
      <c r="C424" s="12" t="s">
        <v>312</v>
      </c>
      <c r="D424" s="1">
        <v>3</v>
      </c>
      <c r="E424" s="5">
        <v>35000</v>
      </c>
      <c r="F424" s="5">
        <v>1031556.87</v>
      </c>
      <c r="G424" s="9">
        <v>84</v>
      </c>
      <c r="H424" s="4">
        <v>1031556.87</v>
      </c>
      <c r="I424" s="36">
        <v>39878.14</v>
      </c>
    </row>
    <row r="425" spans="1:9" x14ac:dyDescent="0.25">
      <c r="A425" s="12" t="s">
        <v>1402</v>
      </c>
      <c r="B425" s="12">
        <v>1407616</v>
      </c>
      <c r="C425" s="12" t="s">
        <v>313</v>
      </c>
      <c r="D425" s="1">
        <v>4</v>
      </c>
      <c r="E425" s="5">
        <v>54000</v>
      </c>
      <c r="F425" s="5">
        <v>1274218.1200000001</v>
      </c>
      <c r="G425" s="9">
        <v>75</v>
      </c>
      <c r="H425" s="4">
        <v>1274218.1200000001</v>
      </c>
      <c r="I425" s="36">
        <v>19015.150000000001</v>
      </c>
    </row>
    <row r="426" spans="1:9" x14ac:dyDescent="0.25">
      <c r="A426" s="12" t="s">
        <v>1402</v>
      </c>
      <c r="B426" s="12">
        <v>1488550</v>
      </c>
      <c r="C426" s="12" t="s">
        <v>1409</v>
      </c>
      <c r="D426" s="1">
        <v>0</v>
      </c>
      <c r="E426" s="5">
        <v>0</v>
      </c>
      <c r="F426" s="5">
        <v>900466.19</v>
      </c>
      <c r="G426" s="9">
        <v>104</v>
      </c>
      <c r="H426" s="4">
        <v>900466.19</v>
      </c>
      <c r="I426" s="36">
        <v>25227.89</v>
      </c>
    </row>
    <row r="427" spans="1:9" x14ac:dyDescent="0.25">
      <c r="A427" s="12" t="s">
        <v>1402</v>
      </c>
      <c r="B427" s="12">
        <v>1725226</v>
      </c>
      <c r="C427" s="12" t="s">
        <v>311</v>
      </c>
      <c r="D427" s="1">
        <v>1</v>
      </c>
      <c r="E427" s="5">
        <v>10000</v>
      </c>
      <c r="F427" s="5">
        <v>1015733.54</v>
      </c>
      <c r="G427" s="9">
        <v>83</v>
      </c>
      <c r="H427" s="4">
        <v>1015733.54</v>
      </c>
      <c r="I427" s="36">
        <v>0</v>
      </c>
    </row>
    <row r="428" spans="1:9" x14ac:dyDescent="0.25">
      <c r="A428" s="12" t="s">
        <v>1402</v>
      </c>
      <c r="B428" s="12">
        <v>1094077</v>
      </c>
      <c r="C428" s="12" t="s">
        <v>192</v>
      </c>
      <c r="D428" s="1">
        <v>2</v>
      </c>
      <c r="E428" s="5">
        <v>37000</v>
      </c>
      <c r="F428" s="5">
        <v>1327776.51</v>
      </c>
      <c r="G428" s="9">
        <v>68</v>
      </c>
      <c r="H428" s="4">
        <v>1327776.51</v>
      </c>
      <c r="I428" s="36">
        <v>44977.06</v>
      </c>
    </row>
    <row r="429" spans="1:9" x14ac:dyDescent="0.25">
      <c r="A429" s="12" t="s">
        <v>1402</v>
      </c>
      <c r="B429" s="12">
        <v>1157242</v>
      </c>
      <c r="C429" s="12" t="s">
        <v>193</v>
      </c>
      <c r="D429" s="1">
        <v>0</v>
      </c>
      <c r="E429" s="5">
        <v>0</v>
      </c>
      <c r="F429" s="5">
        <v>1098875.25</v>
      </c>
      <c r="G429" s="9">
        <v>58</v>
      </c>
      <c r="H429" s="4">
        <v>1098875.25</v>
      </c>
      <c r="I429" s="36">
        <v>0</v>
      </c>
    </row>
    <row r="430" spans="1:9" x14ac:dyDescent="0.25">
      <c r="A430" s="12" t="s">
        <v>1402</v>
      </c>
      <c r="B430" s="12">
        <v>1162845</v>
      </c>
      <c r="C430" s="12" t="s">
        <v>457</v>
      </c>
      <c r="D430" s="1">
        <v>3</v>
      </c>
      <c r="E430" s="5">
        <v>27000</v>
      </c>
      <c r="F430" s="5">
        <v>181605.57</v>
      </c>
      <c r="G430" s="9">
        <v>16</v>
      </c>
      <c r="H430" s="4">
        <v>181605.57</v>
      </c>
      <c r="I430" s="36">
        <v>0</v>
      </c>
    </row>
    <row r="431" spans="1:9" x14ac:dyDescent="0.25">
      <c r="A431" s="12" t="s">
        <v>1402</v>
      </c>
      <c r="B431" s="12">
        <v>1425890</v>
      </c>
      <c r="C431" s="12" t="s">
        <v>194</v>
      </c>
      <c r="D431" s="1">
        <v>4</v>
      </c>
      <c r="E431" s="5">
        <v>65000</v>
      </c>
      <c r="F431" s="5">
        <v>1757516.53</v>
      </c>
      <c r="G431" s="9">
        <v>94</v>
      </c>
      <c r="H431" s="4">
        <v>1757516.53</v>
      </c>
      <c r="I431" s="36">
        <v>0</v>
      </c>
    </row>
    <row r="432" spans="1:9" x14ac:dyDescent="0.25">
      <c r="A432" s="12" t="s">
        <v>1402</v>
      </c>
      <c r="B432" s="12">
        <v>1503670</v>
      </c>
      <c r="C432" s="12" t="s">
        <v>195</v>
      </c>
      <c r="D432" s="1">
        <v>5</v>
      </c>
      <c r="E432" s="5">
        <v>61700</v>
      </c>
      <c r="F432" s="5">
        <v>1698866.29</v>
      </c>
      <c r="G432" s="9">
        <v>87</v>
      </c>
      <c r="H432" s="4">
        <v>1698866.29</v>
      </c>
      <c r="I432" s="36">
        <v>51403.24</v>
      </c>
    </row>
    <row r="433" spans="1:9" x14ac:dyDescent="0.25">
      <c r="A433" s="12" t="s">
        <v>1402</v>
      </c>
      <c r="B433" s="12">
        <v>1552930</v>
      </c>
      <c r="C433" s="12" t="s">
        <v>456</v>
      </c>
      <c r="D433" s="1">
        <v>0</v>
      </c>
      <c r="E433" s="5">
        <v>0</v>
      </c>
      <c r="F433" s="5">
        <v>8402.16</v>
      </c>
      <c r="G433" s="9">
        <v>3</v>
      </c>
      <c r="H433" s="4">
        <v>8402.16</v>
      </c>
      <c r="I433" s="36">
        <v>6077.1</v>
      </c>
    </row>
    <row r="434" spans="1:9" x14ac:dyDescent="0.25">
      <c r="A434" s="12" t="s">
        <v>1402</v>
      </c>
      <c r="B434" s="12">
        <v>1609292</v>
      </c>
      <c r="C434" s="12" t="s">
        <v>32</v>
      </c>
      <c r="D434" s="1">
        <v>3</v>
      </c>
      <c r="E434" s="5">
        <v>66000</v>
      </c>
      <c r="F434" s="5">
        <v>1765145.13</v>
      </c>
      <c r="G434" s="9">
        <v>91</v>
      </c>
      <c r="H434" s="4">
        <v>1765145.13</v>
      </c>
      <c r="I434" s="36">
        <v>0</v>
      </c>
    </row>
    <row r="435" spans="1:9" x14ac:dyDescent="0.25">
      <c r="A435" s="12" t="s">
        <v>1402</v>
      </c>
      <c r="B435" s="12">
        <v>1618073</v>
      </c>
      <c r="C435" s="12" t="s">
        <v>196</v>
      </c>
      <c r="D435" s="1">
        <v>4</v>
      </c>
      <c r="E435" s="5">
        <v>105000</v>
      </c>
      <c r="F435" s="5">
        <v>1248670.3</v>
      </c>
      <c r="G435" s="9">
        <v>55</v>
      </c>
      <c r="H435" s="4">
        <v>1248670.3</v>
      </c>
      <c r="I435" s="36">
        <v>45229.32</v>
      </c>
    </row>
    <row r="436" spans="1:9" x14ac:dyDescent="0.25">
      <c r="A436" s="12" t="s">
        <v>1402</v>
      </c>
      <c r="B436" s="12">
        <v>1791609</v>
      </c>
      <c r="C436" s="12" t="s">
        <v>134</v>
      </c>
      <c r="D436" s="1">
        <v>3</v>
      </c>
      <c r="E436" s="5">
        <v>100000</v>
      </c>
      <c r="F436" s="5">
        <v>1132629.0900000001</v>
      </c>
      <c r="G436" s="9">
        <v>53</v>
      </c>
      <c r="H436" s="4">
        <v>1132629.0900000001</v>
      </c>
      <c r="I436" s="36">
        <v>0</v>
      </c>
    </row>
    <row r="437" spans="1:9" x14ac:dyDescent="0.25">
      <c r="A437" s="12" t="s">
        <v>1402</v>
      </c>
      <c r="B437" s="12">
        <v>1883242</v>
      </c>
      <c r="C437" s="12" t="s">
        <v>455</v>
      </c>
      <c r="D437" s="1">
        <v>1</v>
      </c>
      <c r="E437" s="5">
        <v>30000</v>
      </c>
      <c r="F437" s="5">
        <v>457887.01</v>
      </c>
      <c r="G437" s="9">
        <v>26</v>
      </c>
      <c r="H437" s="4">
        <v>457887.01</v>
      </c>
      <c r="I437" s="36">
        <v>0</v>
      </c>
    </row>
    <row r="438" spans="1:9" x14ac:dyDescent="0.25">
      <c r="A438" s="12" t="s">
        <v>1402</v>
      </c>
      <c r="B438" s="12">
        <v>1941528</v>
      </c>
      <c r="C438" s="12" t="s">
        <v>197</v>
      </c>
      <c r="D438" s="1">
        <v>3</v>
      </c>
      <c r="E438" s="5">
        <v>82000</v>
      </c>
      <c r="F438" s="5">
        <v>1007053.35</v>
      </c>
      <c r="G438" s="9">
        <v>60</v>
      </c>
      <c r="H438" s="4">
        <v>1007053.35</v>
      </c>
      <c r="I438" s="36">
        <v>0</v>
      </c>
    </row>
    <row r="439" spans="1:9" x14ac:dyDescent="0.25">
      <c r="A439" s="12" t="s">
        <v>1402</v>
      </c>
      <c r="B439" s="12">
        <v>1196946</v>
      </c>
      <c r="C439" s="12" t="s">
        <v>191</v>
      </c>
      <c r="D439" s="1">
        <v>0</v>
      </c>
      <c r="E439" s="5">
        <v>0</v>
      </c>
      <c r="F439" s="5">
        <v>803308.4</v>
      </c>
      <c r="G439" s="9">
        <v>59</v>
      </c>
      <c r="H439" s="4">
        <v>803308.4</v>
      </c>
      <c r="I439" s="36">
        <v>20027.82</v>
      </c>
    </row>
    <row r="440" spans="1:9" x14ac:dyDescent="0.25">
      <c r="A440" s="12" t="s">
        <v>1402</v>
      </c>
      <c r="B440" s="12">
        <v>1256565</v>
      </c>
      <c r="C440" s="12" t="s">
        <v>273</v>
      </c>
      <c r="D440" s="1">
        <v>1</v>
      </c>
      <c r="E440" s="5">
        <v>50000</v>
      </c>
      <c r="F440" s="5">
        <v>785373.59</v>
      </c>
      <c r="G440" s="9">
        <v>50</v>
      </c>
      <c r="H440" s="4">
        <v>785373.59</v>
      </c>
      <c r="I440" s="36">
        <v>36382.379999999997</v>
      </c>
    </row>
    <row r="441" spans="1:9" x14ac:dyDescent="0.25">
      <c r="A441" s="12" t="s">
        <v>1402</v>
      </c>
      <c r="B441" s="12">
        <v>1291990</v>
      </c>
      <c r="C441" s="12" t="s">
        <v>1410</v>
      </c>
      <c r="D441" s="1">
        <v>0</v>
      </c>
      <c r="E441" s="5">
        <v>0</v>
      </c>
      <c r="F441" s="5">
        <v>221800.17</v>
      </c>
      <c r="G441" s="9">
        <v>22</v>
      </c>
      <c r="H441" s="4">
        <v>221800.17</v>
      </c>
      <c r="I441" s="36">
        <v>0</v>
      </c>
    </row>
    <row r="442" spans="1:9" x14ac:dyDescent="0.25">
      <c r="A442" s="12" t="s">
        <v>1402</v>
      </c>
      <c r="B442" s="12">
        <v>1361021</v>
      </c>
      <c r="C442" s="12" t="s">
        <v>314</v>
      </c>
      <c r="D442" s="1">
        <v>2</v>
      </c>
      <c r="E442" s="5">
        <v>45000</v>
      </c>
      <c r="F442" s="5">
        <v>1000850.3</v>
      </c>
      <c r="G442" s="9">
        <v>51</v>
      </c>
      <c r="H442" s="4">
        <v>1000850.3</v>
      </c>
      <c r="I442" s="36">
        <v>0</v>
      </c>
    </row>
    <row r="443" spans="1:9" x14ac:dyDescent="0.25">
      <c r="A443" s="12" t="s">
        <v>1402</v>
      </c>
      <c r="B443" s="12">
        <v>1593520</v>
      </c>
      <c r="C443" s="12" t="s">
        <v>458</v>
      </c>
      <c r="D443" s="1">
        <v>1</v>
      </c>
      <c r="E443" s="5">
        <v>15000</v>
      </c>
      <c r="F443" s="5">
        <v>55891.972000000002</v>
      </c>
      <c r="G443" s="9">
        <v>4</v>
      </c>
      <c r="H443" s="4">
        <v>55891.972000000002</v>
      </c>
      <c r="I443" s="36">
        <v>0</v>
      </c>
    </row>
    <row r="444" spans="1:9" x14ac:dyDescent="0.25">
      <c r="A444" s="12" t="s">
        <v>1402</v>
      </c>
      <c r="B444" s="12">
        <v>1612894</v>
      </c>
      <c r="C444" s="12" t="s">
        <v>36</v>
      </c>
      <c r="D444" s="1">
        <v>5</v>
      </c>
      <c r="E444" s="5">
        <v>83000</v>
      </c>
      <c r="F444" s="5">
        <v>2061513.19</v>
      </c>
      <c r="G444" s="9">
        <v>107</v>
      </c>
      <c r="H444" s="4">
        <v>2061513.19</v>
      </c>
      <c r="I444" s="36">
        <v>33431.75</v>
      </c>
    </row>
    <row r="445" spans="1:9" x14ac:dyDescent="0.25">
      <c r="A445" s="12" t="s">
        <v>1402</v>
      </c>
      <c r="B445" s="12">
        <v>1613581</v>
      </c>
      <c r="C445" s="12" t="s">
        <v>462</v>
      </c>
      <c r="D445" s="1">
        <v>0</v>
      </c>
      <c r="E445" s="5">
        <v>0</v>
      </c>
      <c r="F445" s="5">
        <v>491444.81</v>
      </c>
      <c r="G445" s="9">
        <v>52</v>
      </c>
      <c r="H445" s="4">
        <v>491444.81</v>
      </c>
      <c r="I445" s="36">
        <v>26891.119999999999</v>
      </c>
    </row>
    <row r="446" spans="1:9" x14ac:dyDescent="0.25">
      <c r="A446" s="12" t="s">
        <v>1402</v>
      </c>
      <c r="B446" s="12">
        <v>1614420</v>
      </c>
      <c r="C446" s="12" t="s">
        <v>135</v>
      </c>
      <c r="D446" s="1">
        <v>3</v>
      </c>
      <c r="E446" s="5">
        <v>42000</v>
      </c>
      <c r="F446" s="5">
        <v>1540124.922</v>
      </c>
      <c r="G446" s="9">
        <v>106</v>
      </c>
      <c r="H446" s="4">
        <v>1540124.922</v>
      </c>
      <c r="I446" s="36">
        <v>0</v>
      </c>
    </row>
    <row r="447" spans="1:9" x14ac:dyDescent="0.25">
      <c r="A447" s="12" t="s">
        <v>1402</v>
      </c>
      <c r="B447" s="12">
        <v>1683361</v>
      </c>
      <c r="C447" s="12" t="s">
        <v>274</v>
      </c>
      <c r="D447" s="1">
        <v>2</v>
      </c>
      <c r="E447" s="5">
        <v>80000</v>
      </c>
      <c r="F447" s="5">
        <v>947572.93</v>
      </c>
      <c r="G447" s="9">
        <v>53</v>
      </c>
      <c r="H447" s="4">
        <v>947572.93</v>
      </c>
      <c r="I447" s="36">
        <v>28098.91</v>
      </c>
    </row>
    <row r="448" spans="1:9" x14ac:dyDescent="0.25">
      <c r="A448" s="12" t="s">
        <v>1402</v>
      </c>
      <c r="B448" s="12">
        <v>1722976</v>
      </c>
      <c r="C448" s="12" t="s">
        <v>460</v>
      </c>
      <c r="D448" s="1">
        <v>0</v>
      </c>
      <c r="E448" s="5">
        <v>0</v>
      </c>
      <c r="F448" s="5">
        <v>67875.27</v>
      </c>
      <c r="G448" s="9">
        <v>8</v>
      </c>
      <c r="H448" s="4">
        <v>67875.27</v>
      </c>
      <c r="I448" s="36">
        <v>0</v>
      </c>
    </row>
    <row r="449" spans="1:9" x14ac:dyDescent="0.25">
      <c r="A449" s="12" t="s">
        <v>1402</v>
      </c>
      <c r="B449" s="12">
        <v>1766137</v>
      </c>
      <c r="C449" s="12" t="s">
        <v>136</v>
      </c>
      <c r="D449" s="1">
        <v>4</v>
      </c>
      <c r="E449" s="5">
        <v>56000</v>
      </c>
      <c r="F449" s="5">
        <v>1572528.61</v>
      </c>
      <c r="G449" s="9">
        <v>113</v>
      </c>
      <c r="H449" s="4">
        <v>1572528.61</v>
      </c>
      <c r="I449" s="36">
        <v>30940.42</v>
      </c>
    </row>
    <row r="450" spans="1:9" x14ac:dyDescent="0.25">
      <c r="A450" s="12" t="s">
        <v>1402</v>
      </c>
      <c r="B450" s="12">
        <v>1883076</v>
      </c>
      <c r="C450" s="12" t="s">
        <v>459</v>
      </c>
      <c r="D450" s="1">
        <v>2</v>
      </c>
      <c r="E450" s="5">
        <v>35000</v>
      </c>
      <c r="F450" s="5">
        <v>467344.15</v>
      </c>
      <c r="G450" s="9">
        <v>34</v>
      </c>
      <c r="H450" s="4">
        <v>467344.15</v>
      </c>
      <c r="I450" s="36">
        <v>0</v>
      </c>
    </row>
    <row r="451" spans="1:9" x14ac:dyDescent="0.25">
      <c r="A451" s="12" t="s">
        <v>1402</v>
      </c>
      <c r="B451" s="12">
        <v>1168555</v>
      </c>
      <c r="C451" s="12" t="s">
        <v>480</v>
      </c>
      <c r="D451" s="1">
        <v>4</v>
      </c>
      <c r="E451" s="5">
        <v>108000</v>
      </c>
      <c r="F451" s="5">
        <v>274378.45</v>
      </c>
      <c r="G451" s="9">
        <v>21</v>
      </c>
      <c r="H451" s="4">
        <v>274378.45</v>
      </c>
      <c r="I451" s="36">
        <v>0</v>
      </c>
    </row>
    <row r="452" spans="1:9" x14ac:dyDescent="0.25">
      <c r="A452" s="12" t="s">
        <v>1402</v>
      </c>
      <c r="B452" s="12">
        <v>1168558</v>
      </c>
      <c r="C452" s="12" t="s">
        <v>481</v>
      </c>
      <c r="D452" s="1">
        <v>5</v>
      </c>
      <c r="E452" s="5">
        <v>107000</v>
      </c>
      <c r="F452" s="5">
        <v>373262.05</v>
      </c>
      <c r="G452" s="9">
        <v>28</v>
      </c>
      <c r="H452" s="4">
        <v>373262.05</v>
      </c>
      <c r="I452" s="36">
        <v>0</v>
      </c>
    </row>
    <row r="453" spans="1:9" x14ac:dyDescent="0.25">
      <c r="A453" s="12" t="s">
        <v>1402</v>
      </c>
      <c r="B453" s="12">
        <v>1214208</v>
      </c>
      <c r="C453" s="12" t="s">
        <v>474</v>
      </c>
      <c r="D453" s="1">
        <v>9</v>
      </c>
      <c r="E453" s="5">
        <v>232000</v>
      </c>
      <c r="F453" s="5">
        <v>1708664.39</v>
      </c>
      <c r="G453" s="9">
        <v>75</v>
      </c>
      <c r="H453" s="4">
        <v>1708664.39</v>
      </c>
      <c r="I453" s="36">
        <v>0</v>
      </c>
    </row>
    <row r="454" spans="1:9" x14ac:dyDescent="0.25">
      <c r="A454" s="12" t="s">
        <v>1402</v>
      </c>
      <c r="B454" s="12">
        <v>1432381</v>
      </c>
      <c r="C454" s="12" t="s">
        <v>478</v>
      </c>
      <c r="D454" s="1">
        <v>5</v>
      </c>
      <c r="E454" s="5">
        <v>91000</v>
      </c>
      <c r="F454" s="5">
        <v>263593.73</v>
      </c>
      <c r="G454" s="9">
        <v>16</v>
      </c>
      <c r="H454" s="4">
        <v>263593.73</v>
      </c>
      <c r="I454" s="36">
        <v>0</v>
      </c>
    </row>
    <row r="455" spans="1:9" x14ac:dyDescent="0.25">
      <c r="A455" s="12" t="s">
        <v>1402</v>
      </c>
      <c r="B455" s="12">
        <v>1432735</v>
      </c>
      <c r="C455" s="12" t="s">
        <v>476</v>
      </c>
      <c r="D455" s="1">
        <v>2</v>
      </c>
      <c r="E455" s="5">
        <v>57000</v>
      </c>
      <c r="F455" s="5">
        <v>180004.8</v>
      </c>
      <c r="G455" s="9">
        <v>13</v>
      </c>
      <c r="H455" s="4">
        <v>180004.8</v>
      </c>
      <c r="I455" s="36">
        <v>0</v>
      </c>
    </row>
    <row r="456" spans="1:9" x14ac:dyDescent="0.25">
      <c r="A456" s="12" t="s">
        <v>1402</v>
      </c>
      <c r="B456" s="12">
        <v>1436105</v>
      </c>
      <c r="C456" s="12" t="s">
        <v>1411</v>
      </c>
      <c r="D456" s="1">
        <v>4</v>
      </c>
      <c r="E456" s="5">
        <v>83000</v>
      </c>
      <c r="F456" s="5">
        <v>224851.54</v>
      </c>
      <c r="G456" s="9">
        <v>20</v>
      </c>
      <c r="H456" s="4">
        <v>224851.54</v>
      </c>
      <c r="I456" s="36">
        <v>0</v>
      </c>
    </row>
    <row r="457" spans="1:9" x14ac:dyDescent="0.25">
      <c r="A457" s="12" t="s">
        <v>1402</v>
      </c>
      <c r="B457" s="12">
        <v>1526091</v>
      </c>
      <c r="C457" s="12" t="s">
        <v>1412</v>
      </c>
      <c r="D457" s="1">
        <v>0</v>
      </c>
      <c r="E457" s="5">
        <v>0</v>
      </c>
      <c r="F457" s="5">
        <v>280561.95</v>
      </c>
      <c r="G457" s="9">
        <v>23</v>
      </c>
      <c r="H457" s="4">
        <v>280561.95</v>
      </c>
      <c r="I457" s="36">
        <v>0</v>
      </c>
    </row>
    <row r="458" spans="1:9" x14ac:dyDescent="0.25">
      <c r="A458" s="12" t="s">
        <v>1402</v>
      </c>
      <c r="B458" s="12">
        <v>1939868</v>
      </c>
      <c r="C458" s="12" t="s">
        <v>479</v>
      </c>
      <c r="D458" s="1">
        <v>3</v>
      </c>
      <c r="E458" s="5">
        <v>85000</v>
      </c>
      <c r="F458" s="5">
        <v>461574.9</v>
      </c>
      <c r="G458" s="9">
        <v>32</v>
      </c>
      <c r="H458" s="4">
        <v>461574.9</v>
      </c>
      <c r="I458" s="36">
        <v>0</v>
      </c>
    </row>
    <row r="459" spans="1:9" x14ac:dyDescent="0.25">
      <c r="A459" s="12" t="s">
        <v>1402</v>
      </c>
      <c r="B459" s="12">
        <v>1183551</v>
      </c>
      <c r="C459" s="12" t="s">
        <v>486</v>
      </c>
      <c r="D459" s="1">
        <v>2</v>
      </c>
      <c r="E459" s="5">
        <v>12000</v>
      </c>
      <c r="F459" s="5">
        <v>121020.31</v>
      </c>
      <c r="G459" s="9">
        <v>26</v>
      </c>
      <c r="H459" s="4">
        <v>121020.31</v>
      </c>
      <c r="I459" s="36">
        <v>0</v>
      </c>
    </row>
    <row r="460" spans="1:9" x14ac:dyDescent="0.25">
      <c r="A460" s="12" t="s">
        <v>1402</v>
      </c>
      <c r="B460" s="12">
        <v>1304853</v>
      </c>
      <c r="C460" s="12" t="s">
        <v>490</v>
      </c>
      <c r="D460" s="1">
        <v>3</v>
      </c>
      <c r="E460" s="5">
        <v>10000</v>
      </c>
      <c r="F460" s="5">
        <v>143787.91</v>
      </c>
      <c r="G460" s="9">
        <v>28</v>
      </c>
      <c r="H460" s="4">
        <v>143787.91</v>
      </c>
      <c r="I460" s="36">
        <v>0</v>
      </c>
    </row>
    <row r="461" spans="1:9" x14ac:dyDescent="0.25">
      <c r="A461" s="12" t="s">
        <v>1402</v>
      </c>
      <c r="B461" s="12">
        <v>1380013</v>
      </c>
      <c r="C461" s="12" t="s">
        <v>317</v>
      </c>
      <c r="D461" s="1">
        <v>1</v>
      </c>
      <c r="E461" s="5">
        <v>2000</v>
      </c>
      <c r="F461" s="5">
        <v>468902.23</v>
      </c>
      <c r="G461" s="9">
        <v>60</v>
      </c>
      <c r="H461" s="4">
        <v>468902.23</v>
      </c>
      <c r="I461" s="36">
        <v>4689.1099999999997</v>
      </c>
    </row>
    <row r="462" spans="1:9" x14ac:dyDescent="0.25">
      <c r="A462" s="12" t="s">
        <v>1402</v>
      </c>
      <c r="B462" s="12">
        <v>1431399</v>
      </c>
      <c r="C462" s="12" t="s">
        <v>1413</v>
      </c>
      <c r="D462" s="1">
        <v>0</v>
      </c>
      <c r="E462" s="5">
        <v>0</v>
      </c>
      <c r="F462" s="5">
        <v>67843.69</v>
      </c>
      <c r="G462" s="9">
        <v>6</v>
      </c>
      <c r="H462" s="4">
        <v>67843.69</v>
      </c>
      <c r="I462" s="36">
        <v>0</v>
      </c>
    </row>
    <row r="463" spans="1:9" x14ac:dyDescent="0.25">
      <c r="A463" s="12" t="s">
        <v>1402</v>
      </c>
      <c r="B463" s="12">
        <v>1457032</v>
      </c>
      <c r="C463" s="12" t="s">
        <v>39</v>
      </c>
      <c r="D463" s="1">
        <v>4</v>
      </c>
      <c r="E463" s="5">
        <v>49400</v>
      </c>
      <c r="F463" s="5">
        <v>1723631.94</v>
      </c>
      <c r="G463" s="9">
        <v>130</v>
      </c>
      <c r="H463" s="4">
        <v>1723631.94</v>
      </c>
      <c r="I463" s="36">
        <v>7160.14</v>
      </c>
    </row>
    <row r="464" spans="1:9" x14ac:dyDescent="0.25">
      <c r="A464" s="12" t="s">
        <v>1402</v>
      </c>
      <c r="B464" s="12">
        <v>1613952</v>
      </c>
      <c r="C464" s="12" t="s">
        <v>487</v>
      </c>
      <c r="D464" s="1">
        <v>0</v>
      </c>
      <c r="E464" s="5">
        <v>0</v>
      </c>
      <c r="F464" s="5">
        <v>307231.26</v>
      </c>
      <c r="G464" s="9">
        <v>58</v>
      </c>
      <c r="H464" s="4">
        <v>307231.26</v>
      </c>
      <c r="I464" s="36">
        <v>872.05</v>
      </c>
    </row>
    <row r="465" spans="1:9" x14ac:dyDescent="0.25">
      <c r="A465" s="12" t="s">
        <v>1402</v>
      </c>
      <c r="B465" s="12">
        <v>1617819</v>
      </c>
      <c r="C465" s="12" t="s">
        <v>144</v>
      </c>
      <c r="D465" s="1">
        <v>8</v>
      </c>
      <c r="E465" s="5">
        <v>173000</v>
      </c>
      <c r="F465" s="5">
        <v>1912831.45</v>
      </c>
      <c r="G465" s="9">
        <v>135</v>
      </c>
      <c r="H465" s="4">
        <v>1912831.45</v>
      </c>
      <c r="I465" s="36">
        <v>10981.91</v>
      </c>
    </row>
    <row r="466" spans="1:9" x14ac:dyDescent="0.25">
      <c r="A466" s="12" t="s">
        <v>1402</v>
      </c>
      <c r="B466" s="12">
        <v>1620618</v>
      </c>
      <c r="C466" s="12" t="s">
        <v>146</v>
      </c>
      <c r="D466" s="1">
        <v>9</v>
      </c>
      <c r="E466" s="5">
        <v>255000</v>
      </c>
      <c r="F466" s="5">
        <v>2233070.1</v>
      </c>
      <c r="G466" s="9">
        <v>111</v>
      </c>
      <c r="H466" s="4">
        <v>2233070.1</v>
      </c>
      <c r="I466" s="36">
        <v>8893.11</v>
      </c>
    </row>
    <row r="467" spans="1:9" x14ac:dyDescent="0.25">
      <c r="A467" s="12" t="s">
        <v>1402</v>
      </c>
      <c r="B467" s="12">
        <v>1675076</v>
      </c>
      <c r="C467" s="12" t="s">
        <v>145</v>
      </c>
      <c r="D467" s="1">
        <v>3</v>
      </c>
      <c r="E467" s="5">
        <v>65400</v>
      </c>
      <c r="F467" s="5">
        <v>1627612.58</v>
      </c>
      <c r="G467" s="9">
        <v>126</v>
      </c>
      <c r="H467" s="4">
        <v>1627612.58</v>
      </c>
      <c r="I467" s="36">
        <v>3284.06</v>
      </c>
    </row>
    <row r="468" spans="1:9" x14ac:dyDescent="0.25">
      <c r="A468" s="12" t="s">
        <v>1402</v>
      </c>
      <c r="B468" s="12">
        <v>1722978</v>
      </c>
      <c r="C468" s="12" t="s">
        <v>1414</v>
      </c>
      <c r="D468" s="1">
        <v>4</v>
      </c>
      <c r="E468" s="5">
        <v>20000</v>
      </c>
      <c r="F468" s="5">
        <v>81301.039999999994</v>
      </c>
      <c r="G468" s="9">
        <v>13</v>
      </c>
      <c r="H468" s="4">
        <v>81301.039999999994</v>
      </c>
      <c r="I468" s="36">
        <v>0</v>
      </c>
    </row>
    <row r="469" spans="1:9" x14ac:dyDescent="0.25">
      <c r="A469" s="12" t="s">
        <v>1402</v>
      </c>
      <c r="B469" s="12">
        <v>1770628</v>
      </c>
      <c r="C469" s="12" t="s">
        <v>147</v>
      </c>
      <c r="D469" s="1">
        <v>3</v>
      </c>
      <c r="E469" s="5">
        <v>92100</v>
      </c>
      <c r="F469" s="5">
        <v>1301624.45</v>
      </c>
      <c r="G469" s="9">
        <v>92</v>
      </c>
      <c r="H469" s="4">
        <v>1301624.45</v>
      </c>
      <c r="I469" s="36">
        <v>0</v>
      </c>
    </row>
    <row r="470" spans="1:9" x14ac:dyDescent="0.25">
      <c r="A470" s="12" t="s">
        <v>1402</v>
      </c>
      <c r="B470" s="12">
        <v>1883054</v>
      </c>
      <c r="C470" s="12" t="s">
        <v>373</v>
      </c>
      <c r="D470" s="1">
        <v>3</v>
      </c>
      <c r="E470" s="5">
        <v>25600</v>
      </c>
      <c r="F470" s="5">
        <v>398326.55</v>
      </c>
      <c r="G470" s="9">
        <v>44</v>
      </c>
      <c r="H470" s="4">
        <v>398326.55</v>
      </c>
      <c r="I470" s="36">
        <v>0</v>
      </c>
    </row>
    <row r="471" spans="1:9" x14ac:dyDescent="0.25">
      <c r="A471" s="12" t="s">
        <v>1402</v>
      </c>
      <c r="B471" s="12">
        <v>1883078</v>
      </c>
      <c r="C471" s="12" t="s">
        <v>1415</v>
      </c>
      <c r="D471" s="1">
        <v>3</v>
      </c>
      <c r="E471" s="5">
        <v>62000</v>
      </c>
      <c r="F471" s="5">
        <v>417470.1</v>
      </c>
      <c r="G471" s="9">
        <v>43</v>
      </c>
      <c r="H471" s="4">
        <v>417470.1</v>
      </c>
      <c r="I471" s="36">
        <v>1542.59</v>
      </c>
    </row>
    <row r="472" spans="1:9" x14ac:dyDescent="0.25">
      <c r="A472" s="12" t="s">
        <v>1402</v>
      </c>
      <c r="B472" s="12">
        <v>1104209</v>
      </c>
      <c r="C472" s="12" t="s">
        <v>179</v>
      </c>
      <c r="D472" s="1">
        <v>10</v>
      </c>
      <c r="E472" s="5">
        <v>125500</v>
      </c>
      <c r="F472" s="5">
        <v>1112680.93</v>
      </c>
      <c r="G472" s="9">
        <v>106</v>
      </c>
      <c r="H472" s="4">
        <v>1112680.93</v>
      </c>
      <c r="I472" s="36">
        <v>5228.51</v>
      </c>
    </row>
    <row r="473" spans="1:9" x14ac:dyDescent="0.25">
      <c r="A473" s="12" t="s">
        <v>1402</v>
      </c>
      <c r="B473" s="12">
        <v>1128658</v>
      </c>
      <c r="C473" s="12" t="s">
        <v>497</v>
      </c>
      <c r="D473" s="1">
        <v>0</v>
      </c>
      <c r="E473" s="5">
        <v>0</v>
      </c>
      <c r="F473" s="5">
        <v>73956.94</v>
      </c>
      <c r="G473" s="9">
        <v>19</v>
      </c>
      <c r="H473" s="4">
        <v>73956.94</v>
      </c>
      <c r="I473" s="36">
        <v>2561.59</v>
      </c>
    </row>
    <row r="474" spans="1:9" x14ac:dyDescent="0.25">
      <c r="A474" s="12" t="s">
        <v>1402</v>
      </c>
      <c r="B474" s="12">
        <v>1297693</v>
      </c>
      <c r="C474" s="12" t="s">
        <v>281</v>
      </c>
      <c r="D474" s="1">
        <v>5</v>
      </c>
      <c r="E474" s="5">
        <v>56800</v>
      </c>
      <c r="F474" s="5">
        <v>614557.89</v>
      </c>
      <c r="G474" s="9">
        <v>75</v>
      </c>
      <c r="H474" s="4">
        <v>614557.89</v>
      </c>
      <c r="I474" s="36">
        <v>0</v>
      </c>
    </row>
    <row r="475" spans="1:9" x14ac:dyDescent="0.25">
      <c r="A475" s="12" t="s">
        <v>1402</v>
      </c>
      <c r="B475" s="12">
        <v>1297708</v>
      </c>
      <c r="C475" s="12" t="s">
        <v>751</v>
      </c>
      <c r="D475" s="1">
        <v>3</v>
      </c>
      <c r="E475" s="5">
        <v>9500</v>
      </c>
      <c r="F475" s="5">
        <v>785551.59</v>
      </c>
      <c r="G475" s="9">
        <v>78</v>
      </c>
      <c r="H475" s="4">
        <v>785551.59</v>
      </c>
      <c r="I475" s="36">
        <v>13920.59</v>
      </c>
    </row>
    <row r="476" spans="1:9" x14ac:dyDescent="0.25">
      <c r="A476" s="12" t="s">
        <v>1402</v>
      </c>
      <c r="B476" s="12">
        <v>1372225</v>
      </c>
      <c r="C476" s="12" t="s">
        <v>321</v>
      </c>
      <c r="D476" s="1">
        <v>0</v>
      </c>
      <c r="E476" s="5">
        <v>0</v>
      </c>
      <c r="F476" s="5">
        <v>172930.54</v>
      </c>
      <c r="G476" s="9">
        <v>44</v>
      </c>
      <c r="H476" s="4">
        <v>172930.54</v>
      </c>
      <c r="I476" s="36">
        <v>8691.77</v>
      </c>
    </row>
    <row r="477" spans="1:9" x14ac:dyDescent="0.25">
      <c r="A477" s="12" t="s">
        <v>1402</v>
      </c>
      <c r="B477" s="12">
        <v>1511245</v>
      </c>
      <c r="C477" s="12" t="s">
        <v>323</v>
      </c>
      <c r="D477" s="1">
        <v>0</v>
      </c>
      <c r="E477" s="5">
        <v>0</v>
      </c>
      <c r="F477" s="5">
        <v>352770.84</v>
      </c>
      <c r="G477" s="9">
        <v>32</v>
      </c>
      <c r="H477" s="4">
        <v>352770.84</v>
      </c>
      <c r="I477" s="36">
        <v>1854.02</v>
      </c>
    </row>
    <row r="478" spans="1:9" x14ac:dyDescent="0.25">
      <c r="A478" s="12" t="s">
        <v>1402</v>
      </c>
      <c r="B478" s="12">
        <v>1536464</v>
      </c>
      <c r="C478" s="12" t="s">
        <v>322</v>
      </c>
      <c r="D478" s="1">
        <v>5</v>
      </c>
      <c r="E478" s="5">
        <v>28500</v>
      </c>
      <c r="F478" s="5">
        <v>907058.94</v>
      </c>
      <c r="G478" s="9">
        <v>88</v>
      </c>
      <c r="H478" s="4">
        <v>907058.94</v>
      </c>
      <c r="I478" s="36">
        <v>0</v>
      </c>
    </row>
    <row r="479" spans="1:9" x14ac:dyDescent="0.25">
      <c r="A479" s="12" t="s">
        <v>1402</v>
      </c>
      <c r="B479" s="12">
        <v>1668493</v>
      </c>
      <c r="C479" s="12" t="s">
        <v>46</v>
      </c>
      <c r="D479" s="1">
        <v>11</v>
      </c>
      <c r="E479" s="5">
        <v>166500</v>
      </c>
      <c r="F479" s="5">
        <v>3058683.88</v>
      </c>
      <c r="G479" s="9">
        <v>196</v>
      </c>
      <c r="H479" s="4">
        <v>3058683.88</v>
      </c>
      <c r="I479" s="36">
        <v>14081.43</v>
      </c>
    </row>
    <row r="480" spans="1:9" x14ac:dyDescent="0.25">
      <c r="A480" s="12" t="s">
        <v>1402</v>
      </c>
      <c r="B480" s="12">
        <v>1761336</v>
      </c>
      <c r="C480" s="12" t="s">
        <v>168</v>
      </c>
      <c r="D480" s="1">
        <v>4</v>
      </c>
      <c r="E480" s="5">
        <v>28500</v>
      </c>
      <c r="F480" s="5">
        <v>758768.38</v>
      </c>
      <c r="G480" s="9">
        <v>81</v>
      </c>
      <c r="H480" s="4">
        <v>758768.38</v>
      </c>
      <c r="I480" s="36">
        <v>4018.18</v>
      </c>
    </row>
    <row r="481" spans="1:9" x14ac:dyDescent="0.25">
      <c r="A481" s="12" t="s">
        <v>1402</v>
      </c>
      <c r="B481" s="12">
        <v>1291551</v>
      </c>
      <c r="C481" s="12" t="s">
        <v>199</v>
      </c>
      <c r="D481" s="1">
        <v>5</v>
      </c>
      <c r="E481" s="5">
        <v>97000</v>
      </c>
      <c r="F481" s="5">
        <v>1175231.42</v>
      </c>
      <c r="G481" s="9">
        <v>70</v>
      </c>
      <c r="H481" s="4">
        <v>1175231.42</v>
      </c>
      <c r="I481" s="36">
        <v>931.58</v>
      </c>
    </row>
    <row r="482" spans="1:9" x14ac:dyDescent="0.25">
      <c r="A482" s="12" t="s">
        <v>1402</v>
      </c>
      <c r="B482" s="12">
        <v>1379294</v>
      </c>
      <c r="C482" s="12" t="s">
        <v>324</v>
      </c>
      <c r="D482" s="1">
        <v>4</v>
      </c>
      <c r="E482" s="5">
        <v>70000</v>
      </c>
      <c r="F482" s="5">
        <v>930624.07</v>
      </c>
      <c r="G482" s="9">
        <v>63</v>
      </c>
      <c r="H482" s="4">
        <v>930624.07</v>
      </c>
      <c r="I482" s="36">
        <v>0</v>
      </c>
    </row>
    <row r="483" spans="1:9" x14ac:dyDescent="0.25">
      <c r="A483" s="12" t="s">
        <v>1402</v>
      </c>
      <c r="B483" s="12">
        <v>1558293</v>
      </c>
      <c r="C483" s="12" t="s">
        <v>38</v>
      </c>
      <c r="D483" s="1">
        <v>0</v>
      </c>
      <c r="E483" s="5">
        <v>0</v>
      </c>
      <c r="F483" s="5">
        <v>1079452.32</v>
      </c>
      <c r="G483" s="9">
        <v>57</v>
      </c>
      <c r="H483" s="4">
        <v>1079452.32</v>
      </c>
      <c r="I483" s="36">
        <v>17427.89</v>
      </c>
    </row>
    <row r="484" spans="1:9" x14ac:dyDescent="0.25">
      <c r="A484" s="12" t="s">
        <v>1402</v>
      </c>
      <c r="B484" s="12">
        <v>1640824</v>
      </c>
      <c r="C484" s="12" t="s">
        <v>159</v>
      </c>
      <c r="D484" s="1">
        <v>6</v>
      </c>
      <c r="E484" s="5">
        <v>146000</v>
      </c>
      <c r="F484" s="5">
        <v>1739635.67</v>
      </c>
      <c r="G484" s="9">
        <v>83</v>
      </c>
      <c r="H484" s="4">
        <v>1739635.67</v>
      </c>
      <c r="I484" s="36">
        <v>31929.5</v>
      </c>
    </row>
    <row r="485" spans="1:9" x14ac:dyDescent="0.25">
      <c r="A485" s="12" t="s">
        <v>1402</v>
      </c>
      <c r="B485" s="12">
        <v>1656465</v>
      </c>
      <c r="C485" s="12" t="s">
        <v>37</v>
      </c>
      <c r="D485" s="1">
        <v>0</v>
      </c>
      <c r="E485" s="5">
        <v>0</v>
      </c>
      <c r="F485" s="5">
        <v>570566.12</v>
      </c>
      <c r="G485" s="9">
        <v>41</v>
      </c>
      <c r="H485" s="4">
        <v>570566.12</v>
      </c>
      <c r="I485" s="36">
        <v>0</v>
      </c>
    </row>
    <row r="486" spans="1:9" x14ac:dyDescent="0.25">
      <c r="A486" s="12" t="s">
        <v>1402</v>
      </c>
      <c r="B486" s="12">
        <v>1711277</v>
      </c>
      <c r="C486" s="12" t="s">
        <v>200</v>
      </c>
      <c r="D486" s="1">
        <v>5</v>
      </c>
      <c r="E486" s="5">
        <v>140000</v>
      </c>
      <c r="F486" s="5">
        <v>1631013.67</v>
      </c>
      <c r="G486" s="9">
        <v>117</v>
      </c>
      <c r="H486" s="4">
        <v>1631013.67</v>
      </c>
      <c r="I486" s="36">
        <v>0</v>
      </c>
    </row>
    <row r="487" spans="1:9" x14ac:dyDescent="0.25">
      <c r="A487" s="12" t="s">
        <v>1402</v>
      </c>
      <c r="B487" s="12">
        <v>1184106</v>
      </c>
      <c r="C487" s="12" t="s">
        <v>198</v>
      </c>
      <c r="D487" s="1">
        <v>7</v>
      </c>
      <c r="E487" s="5">
        <v>36500</v>
      </c>
      <c r="F487" s="5">
        <v>1264214.1399999999</v>
      </c>
      <c r="G487" s="9">
        <v>82</v>
      </c>
      <c r="H487" s="4">
        <v>1264214.1399999999</v>
      </c>
      <c r="I487" s="36">
        <v>0</v>
      </c>
    </row>
    <row r="488" spans="1:9" x14ac:dyDescent="0.25">
      <c r="A488" s="12" t="s">
        <v>1402</v>
      </c>
      <c r="B488" s="12">
        <v>1345623</v>
      </c>
      <c r="C488" s="12" t="s">
        <v>158</v>
      </c>
      <c r="D488" s="1">
        <v>3</v>
      </c>
      <c r="E488" s="5">
        <v>82000</v>
      </c>
      <c r="F488" s="5">
        <v>2091195.85</v>
      </c>
      <c r="G488" s="9">
        <v>97</v>
      </c>
      <c r="H488" s="4">
        <v>2091195.85</v>
      </c>
      <c r="I488" s="36">
        <v>0</v>
      </c>
    </row>
    <row r="489" spans="1:9" x14ac:dyDescent="0.25">
      <c r="A489" s="12" t="s">
        <v>1402</v>
      </c>
      <c r="B489" s="12">
        <v>1677963</v>
      </c>
      <c r="C489" s="12" t="s">
        <v>40</v>
      </c>
      <c r="D489" s="1">
        <v>0</v>
      </c>
      <c r="E489" s="5">
        <v>0</v>
      </c>
      <c r="F489" s="5">
        <v>1172761.6299999999</v>
      </c>
      <c r="G489" s="9">
        <v>86</v>
      </c>
      <c r="H489" s="4">
        <v>1172761.6299999999</v>
      </c>
      <c r="I489" s="36">
        <v>11175.68</v>
      </c>
    </row>
    <row r="490" spans="1:9" x14ac:dyDescent="0.25">
      <c r="A490" s="12" t="s">
        <v>1402</v>
      </c>
      <c r="B490" s="12">
        <v>1684342</v>
      </c>
      <c r="C490" s="12" t="s">
        <v>282</v>
      </c>
      <c r="D490" s="1">
        <v>2</v>
      </c>
      <c r="E490" s="5">
        <v>100000</v>
      </c>
      <c r="F490" s="5">
        <v>939565.44</v>
      </c>
      <c r="G490" s="9">
        <v>50</v>
      </c>
      <c r="H490" s="4">
        <v>939565.44</v>
      </c>
      <c r="I490" s="36">
        <v>0</v>
      </c>
    </row>
    <row r="491" spans="1:9" x14ac:dyDescent="0.25">
      <c r="A491" s="12" t="s">
        <v>1402</v>
      </c>
      <c r="B491" s="12">
        <v>1774097</v>
      </c>
      <c r="C491" s="12" t="s">
        <v>160</v>
      </c>
      <c r="D491" s="1">
        <v>3</v>
      </c>
      <c r="E491" s="5">
        <v>38500</v>
      </c>
      <c r="F491" s="5">
        <v>1620099.92</v>
      </c>
      <c r="G491" s="9">
        <v>85</v>
      </c>
      <c r="H491" s="4">
        <v>1620099.92</v>
      </c>
      <c r="I491" s="36">
        <v>0</v>
      </c>
    </row>
    <row r="492" spans="1:9" x14ac:dyDescent="0.25">
      <c r="A492" s="12" t="s">
        <v>1402</v>
      </c>
      <c r="B492" s="12">
        <v>1194465</v>
      </c>
      <c r="C492" s="12" t="s">
        <v>228</v>
      </c>
      <c r="D492" s="1">
        <v>18</v>
      </c>
      <c r="E492" s="5">
        <v>213000</v>
      </c>
      <c r="F492" s="5">
        <v>1186716.82</v>
      </c>
      <c r="G492" s="9">
        <v>139</v>
      </c>
      <c r="H492" s="4">
        <v>1186716.82</v>
      </c>
      <c r="I492" s="36">
        <v>0</v>
      </c>
    </row>
    <row r="493" spans="1:9" x14ac:dyDescent="0.25">
      <c r="A493" s="12" t="s">
        <v>1402</v>
      </c>
      <c r="B493" s="12">
        <v>1350095</v>
      </c>
      <c r="C493" s="12" t="s">
        <v>1416</v>
      </c>
      <c r="D493" s="1">
        <v>9</v>
      </c>
      <c r="E493" s="5">
        <v>72100</v>
      </c>
      <c r="F493" s="5">
        <v>382848.09</v>
      </c>
      <c r="G493" s="9">
        <v>44</v>
      </c>
      <c r="H493" s="4">
        <v>382848.09</v>
      </c>
      <c r="I493" s="36">
        <v>0</v>
      </c>
    </row>
    <row r="494" spans="1:9" x14ac:dyDescent="0.25">
      <c r="A494" s="12" t="s">
        <v>1402</v>
      </c>
      <c r="B494" s="12">
        <v>1393628</v>
      </c>
      <c r="C494" s="12" t="s">
        <v>376</v>
      </c>
      <c r="D494" s="1">
        <v>0</v>
      </c>
      <c r="E494" s="5">
        <v>0</v>
      </c>
      <c r="F494" s="5">
        <v>60699.86</v>
      </c>
      <c r="G494" s="9">
        <v>16</v>
      </c>
      <c r="H494" s="4">
        <v>60699.86</v>
      </c>
      <c r="I494" s="36">
        <v>1315.39</v>
      </c>
    </row>
    <row r="495" spans="1:9" x14ac:dyDescent="0.25">
      <c r="A495" s="12" t="s">
        <v>1402</v>
      </c>
      <c r="B495" s="12">
        <v>1525904</v>
      </c>
      <c r="C495" s="12" t="s">
        <v>1417</v>
      </c>
      <c r="D495" s="1">
        <v>8</v>
      </c>
      <c r="E495" s="5">
        <v>72000</v>
      </c>
      <c r="F495" s="5">
        <v>783126.28</v>
      </c>
      <c r="G495" s="9">
        <v>94</v>
      </c>
      <c r="H495" s="4">
        <v>783126.28</v>
      </c>
      <c r="I495" s="36">
        <v>0</v>
      </c>
    </row>
    <row r="496" spans="1:9" x14ac:dyDescent="0.25">
      <c r="A496" s="12" t="s">
        <v>1402</v>
      </c>
      <c r="B496" s="12">
        <v>1641072</v>
      </c>
      <c r="C496" s="12" t="s">
        <v>1418</v>
      </c>
      <c r="D496" s="1">
        <v>13</v>
      </c>
      <c r="E496" s="5">
        <v>176800</v>
      </c>
      <c r="F496" s="5">
        <v>565029.84</v>
      </c>
      <c r="G496" s="9">
        <v>66</v>
      </c>
      <c r="H496" s="4">
        <v>565029.84</v>
      </c>
      <c r="I496" s="36">
        <v>0</v>
      </c>
    </row>
    <row r="497" spans="1:9" x14ac:dyDescent="0.25">
      <c r="A497" s="12" t="s">
        <v>1402</v>
      </c>
      <c r="B497" s="12">
        <v>1733046</v>
      </c>
      <c r="C497" s="12" t="s">
        <v>120</v>
      </c>
      <c r="D497" s="1">
        <v>16</v>
      </c>
      <c r="E497" s="5">
        <v>253000</v>
      </c>
      <c r="F497" s="5">
        <v>1544895.84</v>
      </c>
      <c r="G497" s="9">
        <v>131</v>
      </c>
      <c r="H497" s="4">
        <v>1544895.84</v>
      </c>
      <c r="I497" s="36">
        <v>0</v>
      </c>
    </row>
    <row r="498" spans="1:9" x14ac:dyDescent="0.25">
      <c r="A498" s="12" t="s">
        <v>1402</v>
      </c>
      <c r="B498" s="12">
        <v>1742960</v>
      </c>
      <c r="C498" s="12" t="s">
        <v>121</v>
      </c>
      <c r="D498" s="1">
        <v>9</v>
      </c>
      <c r="E498" s="5">
        <v>166000</v>
      </c>
      <c r="F498" s="5">
        <v>1502649.24</v>
      </c>
      <c r="G498" s="9">
        <v>165</v>
      </c>
      <c r="H498" s="4">
        <v>1502649.24</v>
      </c>
      <c r="I498" s="36">
        <v>0</v>
      </c>
    </row>
    <row r="499" spans="1:9" x14ac:dyDescent="0.25">
      <c r="A499" s="12" t="s">
        <v>1402</v>
      </c>
      <c r="B499" s="12">
        <v>1857092</v>
      </c>
      <c r="C499" s="12" t="s">
        <v>286</v>
      </c>
      <c r="D499" s="1">
        <v>5</v>
      </c>
      <c r="E499" s="5">
        <v>64000</v>
      </c>
      <c r="F499" s="5">
        <v>1131047.3999999999</v>
      </c>
      <c r="G499" s="9">
        <v>129</v>
      </c>
      <c r="H499" s="4">
        <v>1131047.3999999999</v>
      </c>
      <c r="I499" s="36">
        <v>0</v>
      </c>
    </row>
    <row r="500" spans="1:9" x14ac:dyDescent="0.25">
      <c r="A500" s="12" t="s">
        <v>1402</v>
      </c>
      <c r="B500" s="12">
        <v>1952906</v>
      </c>
      <c r="C500" s="12" t="s">
        <v>229</v>
      </c>
      <c r="D500" s="1">
        <v>13</v>
      </c>
      <c r="E500" s="5">
        <v>289000</v>
      </c>
      <c r="F500" s="5">
        <v>2449615.15</v>
      </c>
      <c r="G500" s="9">
        <v>165</v>
      </c>
      <c r="H500" s="4">
        <v>2449615.15</v>
      </c>
      <c r="I500" s="36">
        <v>6849.85</v>
      </c>
    </row>
    <row r="501" spans="1:9" x14ac:dyDescent="0.25">
      <c r="A501" s="12" t="s">
        <v>1402</v>
      </c>
      <c r="B501" s="12">
        <v>1263319</v>
      </c>
      <c r="C501" s="12" t="s">
        <v>257</v>
      </c>
      <c r="D501" s="1">
        <v>6</v>
      </c>
      <c r="E501" s="5">
        <v>52500</v>
      </c>
      <c r="F501" s="5">
        <v>1430311.46</v>
      </c>
      <c r="G501" s="9">
        <v>183</v>
      </c>
      <c r="H501" s="4">
        <v>1430311.46</v>
      </c>
      <c r="I501" s="36">
        <v>3770.16</v>
      </c>
    </row>
    <row r="502" spans="1:9" x14ac:dyDescent="0.25">
      <c r="A502" s="12" t="s">
        <v>1402</v>
      </c>
      <c r="B502" s="12">
        <v>1559077</v>
      </c>
      <c r="C502" s="12" t="s">
        <v>55</v>
      </c>
      <c r="D502" s="1">
        <v>11</v>
      </c>
      <c r="E502" s="5">
        <v>106500</v>
      </c>
      <c r="F502" s="5">
        <v>2128493.84</v>
      </c>
      <c r="G502" s="9">
        <v>168</v>
      </c>
      <c r="H502" s="4">
        <v>2128493.84</v>
      </c>
      <c r="I502" s="36">
        <v>0</v>
      </c>
    </row>
    <row r="503" spans="1:9" x14ac:dyDescent="0.25">
      <c r="A503" s="12" t="s">
        <v>1402</v>
      </c>
      <c r="B503" s="12">
        <v>1625716</v>
      </c>
      <c r="C503" s="12" t="s">
        <v>56</v>
      </c>
      <c r="D503" s="1">
        <v>12</v>
      </c>
      <c r="E503" s="5">
        <v>58900</v>
      </c>
      <c r="F503" s="5">
        <v>1170003.82</v>
      </c>
      <c r="G503" s="9">
        <v>185</v>
      </c>
      <c r="H503" s="4">
        <v>1170003.82</v>
      </c>
      <c r="I503" s="36">
        <v>0</v>
      </c>
    </row>
    <row r="504" spans="1:9" x14ac:dyDescent="0.25">
      <c r="A504" s="12" t="s">
        <v>1402</v>
      </c>
      <c r="B504" s="12">
        <v>1626027</v>
      </c>
      <c r="C504" s="12" t="s">
        <v>204</v>
      </c>
      <c r="D504" s="1">
        <v>7</v>
      </c>
      <c r="E504" s="5">
        <v>69500</v>
      </c>
      <c r="F504" s="5">
        <v>1225879.8899999999</v>
      </c>
      <c r="G504" s="9">
        <v>129</v>
      </c>
      <c r="H504" s="4">
        <v>1225879.8899999999</v>
      </c>
      <c r="I504" s="36">
        <v>5978.16</v>
      </c>
    </row>
    <row r="505" spans="1:9" x14ac:dyDescent="0.25">
      <c r="A505" s="12" t="s">
        <v>1402</v>
      </c>
      <c r="B505" s="12">
        <v>1648529</v>
      </c>
      <c r="C505" s="12" t="s">
        <v>58</v>
      </c>
      <c r="D505" s="1">
        <v>7</v>
      </c>
      <c r="E505" s="5">
        <v>40800</v>
      </c>
      <c r="F505" s="5">
        <v>1233142.75</v>
      </c>
      <c r="G505" s="9">
        <v>170</v>
      </c>
      <c r="H505" s="4">
        <v>1233142.75</v>
      </c>
      <c r="I505" s="36">
        <v>0</v>
      </c>
    </row>
    <row r="506" spans="1:9" x14ac:dyDescent="0.25">
      <c r="A506" s="12" t="s">
        <v>1402</v>
      </c>
      <c r="B506" s="12">
        <v>1689328</v>
      </c>
      <c r="C506" s="12" t="s">
        <v>59</v>
      </c>
      <c r="D506" s="1">
        <v>12</v>
      </c>
      <c r="E506" s="5">
        <v>112700</v>
      </c>
      <c r="F506" s="5">
        <v>1304144.53</v>
      </c>
      <c r="G506" s="9">
        <v>164</v>
      </c>
      <c r="H506" s="4">
        <v>1304144.53</v>
      </c>
      <c r="I506" s="36">
        <v>0</v>
      </c>
    </row>
    <row r="507" spans="1:9" x14ac:dyDescent="0.25">
      <c r="A507" s="12" t="s">
        <v>1402</v>
      </c>
      <c r="B507" s="12">
        <v>1290341</v>
      </c>
      <c r="C507" s="12" t="s">
        <v>259</v>
      </c>
      <c r="D507" s="1">
        <v>14</v>
      </c>
      <c r="E507" s="5">
        <v>183700</v>
      </c>
      <c r="F507" s="5">
        <v>1164223.8899999999</v>
      </c>
      <c r="G507" s="9">
        <v>136</v>
      </c>
      <c r="H507" s="4">
        <v>1164223.8899999999</v>
      </c>
      <c r="I507" s="36">
        <v>7673.78</v>
      </c>
    </row>
    <row r="508" spans="1:9" x14ac:dyDescent="0.25">
      <c r="A508" s="12" t="s">
        <v>1402</v>
      </c>
      <c r="B508" s="12">
        <v>1321123</v>
      </c>
      <c r="C508" s="12" t="s">
        <v>258</v>
      </c>
      <c r="D508" s="1">
        <v>6</v>
      </c>
      <c r="E508" s="5">
        <v>91000</v>
      </c>
      <c r="F508" s="5">
        <v>1165109.6100000001</v>
      </c>
      <c r="G508" s="9">
        <v>96</v>
      </c>
      <c r="H508" s="4">
        <v>1165109.6100000001</v>
      </c>
      <c r="I508" s="36">
        <v>0</v>
      </c>
    </row>
    <row r="509" spans="1:9" x14ac:dyDescent="0.25">
      <c r="A509" s="12" t="s">
        <v>1402</v>
      </c>
      <c r="B509" s="12">
        <v>1348542</v>
      </c>
      <c r="C509" s="12" t="s">
        <v>290</v>
      </c>
      <c r="D509" s="1">
        <v>10</v>
      </c>
      <c r="E509" s="5">
        <v>112000</v>
      </c>
      <c r="F509" s="5">
        <v>1144193.3600000001</v>
      </c>
      <c r="G509" s="9">
        <v>127</v>
      </c>
      <c r="H509" s="4">
        <v>1144193.3600000001</v>
      </c>
      <c r="I509" s="36">
        <v>5998.63</v>
      </c>
    </row>
    <row r="510" spans="1:9" x14ac:dyDescent="0.25">
      <c r="A510" s="12" t="s">
        <v>1402</v>
      </c>
      <c r="B510" s="12">
        <v>1567403</v>
      </c>
      <c r="C510" s="12" t="s">
        <v>386</v>
      </c>
      <c r="D510" s="1">
        <v>0</v>
      </c>
      <c r="E510" s="5">
        <v>0</v>
      </c>
      <c r="F510" s="5">
        <v>21930.2</v>
      </c>
      <c r="G510" s="9">
        <v>5</v>
      </c>
      <c r="H510" s="4">
        <v>21930.2</v>
      </c>
      <c r="I510" s="36">
        <v>1677.42</v>
      </c>
    </row>
    <row r="511" spans="1:9" x14ac:dyDescent="0.25">
      <c r="A511" s="12" t="s">
        <v>1402</v>
      </c>
      <c r="B511" s="12">
        <v>1575686</v>
      </c>
      <c r="C511" s="12" t="s">
        <v>205</v>
      </c>
      <c r="D511" s="1">
        <v>12</v>
      </c>
      <c r="E511" s="5">
        <v>123500</v>
      </c>
      <c r="F511" s="5">
        <v>1077956.3899999999</v>
      </c>
      <c r="G511" s="9">
        <v>139</v>
      </c>
      <c r="H511" s="4">
        <v>1077956.3899999999</v>
      </c>
      <c r="I511" s="36">
        <v>5999.85</v>
      </c>
    </row>
    <row r="512" spans="1:9" x14ac:dyDescent="0.25">
      <c r="A512" s="12" t="s">
        <v>1402</v>
      </c>
      <c r="B512" s="12">
        <v>1635131</v>
      </c>
      <c r="C512" s="12" t="s">
        <v>57</v>
      </c>
      <c r="D512" s="1">
        <v>6</v>
      </c>
      <c r="E512" s="5">
        <v>57000</v>
      </c>
      <c r="F512" s="5">
        <v>2137424.89</v>
      </c>
      <c r="G512" s="9">
        <v>145</v>
      </c>
      <c r="H512" s="4">
        <v>2137424.89</v>
      </c>
      <c r="I512" s="36">
        <v>0</v>
      </c>
    </row>
    <row r="513" spans="1:9" x14ac:dyDescent="0.25">
      <c r="A513" s="12" t="s">
        <v>1402</v>
      </c>
      <c r="B513" s="12">
        <v>1792467</v>
      </c>
      <c r="C513" s="12" t="s">
        <v>60</v>
      </c>
      <c r="D513" s="1">
        <v>8</v>
      </c>
      <c r="E513" s="5">
        <v>89800</v>
      </c>
      <c r="F513" s="5">
        <v>1475036</v>
      </c>
      <c r="G513" s="9">
        <v>214</v>
      </c>
      <c r="H513" s="4">
        <v>1475036</v>
      </c>
      <c r="I513" s="36">
        <v>0</v>
      </c>
    </row>
    <row r="514" spans="1:9" x14ac:dyDescent="0.25">
      <c r="A514" s="12" t="s">
        <v>1402</v>
      </c>
      <c r="B514" s="12">
        <v>1249892</v>
      </c>
      <c r="C514" s="12" t="s">
        <v>202</v>
      </c>
      <c r="D514" s="1">
        <v>3</v>
      </c>
      <c r="E514" s="5">
        <v>51500</v>
      </c>
      <c r="F514" s="5">
        <v>1357838.39</v>
      </c>
      <c r="G514" s="9">
        <v>167</v>
      </c>
      <c r="H514" s="4">
        <v>1357838.39</v>
      </c>
      <c r="I514" s="36">
        <v>6155.82</v>
      </c>
    </row>
    <row r="515" spans="1:9" x14ac:dyDescent="0.25">
      <c r="A515" s="12" t="s">
        <v>1402</v>
      </c>
      <c r="B515" s="12">
        <v>1261535</v>
      </c>
      <c r="C515" s="12" t="s">
        <v>203</v>
      </c>
      <c r="D515" s="1">
        <v>13</v>
      </c>
      <c r="E515" s="5">
        <v>90100</v>
      </c>
      <c r="F515" s="5">
        <v>1352154.11</v>
      </c>
      <c r="G515" s="9">
        <v>154</v>
      </c>
      <c r="H515" s="4">
        <v>1352154.11</v>
      </c>
      <c r="I515" s="36">
        <v>0</v>
      </c>
    </row>
    <row r="516" spans="1:9" x14ac:dyDescent="0.25">
      <c r="A516" s="12" t="s">
        <v>1402</v>
      </c>
      <c r="B516" s="12">
        <v>1354962</v>
      </c>
      <c r="C516" s="12" t="s">
        <v>389</v>
      </c>
      <c r="D516" s="1">
        <v>6</v>
      </c>
      <c r="E516" s="5">
        <v>44600</v>
      </c>
      <c r="F516" s="5">
        <v>712383.99</v>
      </c>
      <c r="G516" s="9">
        <v>101</v>
      </c>
      <c r="H516" s="4">
        <v>712383.99</v>
      </c>
      <c r="I516" s="36">
        <v>0</v>
      </c>
    </row>
    <row r="517" spans="1:9" x14ac:dyDescent="0.25">
      <c r="A517" s="12" t="s">
        <v>1402</v>
      </c>
      <c r="B517" s="12">
        <v>1400040</v>
      </c>
      <c r="C517" s="12" t="s">
        <v>291</v>
      </c>
      <c r="D517" s="1">
        <v>9</v>
      </c>
      <c r="E517" s="5">
        <v>62500</v>
      </c>
      <c r="F517" s="5">
        <v>952437.31</v>
      </c>
      <c r="G517" s="9">
        <v>149</v>
      </c>
      <c r="H517" s="4">
        <v>952437.31</v>
      </c>
      <c r="I517" s="36">
        <v>312.95999999999998</v>
      </c>
    </row>
    <row r="518" spans="1:9" x14ac:dyDescent="0.25">
      <c r="A518" s="12" t="s">
        <v>1402</v>
      </c>
      <c r="B518" s="12">
        <v>1754015</v>
      </c>
      <c r="C518" s="12" t="s">
        <v>65</v>
      </c>
      <c r="D518" s="1">
        <v>13</v>
      </c>
      <c r="E518" s="5">
        <v>148000</v>
      </c>
      <c r="F518" s="5">
        <v>2058510.31</v>
      </c>
      <c r="G518" s="9">
        <v>206</v>
      </c>
      <c r="H518" s="4">
        <v>2058510.31</v>
      </c>
      <c r="I518" s="36">
        <v>0</v>
      </c>
    </row>
    <row r="519" spans="1:9" x14ac:dyDescent="0.25">
      <c r="A519" s="12" t="s">
        <v>1402</v>
      </c>
      <c r="B519" s="12">
        <v>1773766</v>
      </c>
      <c r="C519" s="12" t="s">
        <v>66</v>
      </c>
      <c r="D519" s="1">
        <v>8</v>
      </c>
      <c r="E519" s="5">
        <v>36500</v>
      </c>
      <c r="F519" s="5">
        <v>1005917.37</v>
      </c>
      <c r="G519" s="9">
        <v>198</v>
      </c>
      <c r="H519" s="4">
        <v>1005917.37</v>
      </c>
      <c r="I519" s="36">
        <v>0</v>
      </c>
    </row>
    <row r="520" spans="1:9" x14ac:dyDescent="0.25">
      <c r="A520" s="12" t="s">
        <v>1402</v>
      </c>
      <c r="B520" s="12">
        <v>1198556</v>
      </c>
      <c r="C520" s="12" t="s">
        <v>61</v>
      </c>
      <c r="D520" s="1">
        <v>14</v>
      </c>
      <c r="E520" s="5">
        <v>179200</v>
      </c>
      <c r="F520" s="5">
        <v>1934493.2620000001</v>
      </c>
      <c r="G520" s="9">
        <v>206</v>
      </c>
      <c r="H520" s="4">
        <v>1934493.2620000001</v>
      </c>
      <c r="I520" s="36">
        <v>0</v>
      </c>
    </row>
    <row r="521" spans="1:9" x14ac:dyDescent="0.25">
      <c r="A521" s="12" t="s">
        <v>1402</v>
      </c>
      <c r="B521" s="12">
        <v>1386832</v>
      </c>
      <c r="C521" s="12" t="s">
        <v>62</v>
      </c>
      <c r="D521" s="1">
        <v>4</v>
      </c>
      <c r="E521" s="5">
        <v>43500</v>
      </c>
      <c r="F521" s="5">
        <v>770075.95</v>
      </c>
      <c r="G521" s="9">
        <v>152</v>
      </c>
      <c r="H521" s="4">
        <v>770075.95</v>
      </c>
      <c r="I521" s="36">
        <v>8334.01</v>
      </c>
    </row>
    <row r="522" spans="1:9" x14ac:dyDescent="0.25">
      <c r="A522" s="12" t="s">
        <v>1402</v>
      </c>
      <c r="B522" s="12">
        <v>1430941</v>
      </c>
      <c r="C522" s="12" t="s">
        <v>1419</v>
      </c>
      <c r="D522" s="1">
        <v>5</v>
      </c>
      <c r="E522" s="5">
        <v>38500</v>
      </c>
      <c r="F522" s="5">
        <v>204356.03</v>
      </c>
      <c r="G522" s="9">
        <v>35</v>
      </c>
      <c r="H522" s="4">
        <v>204356.03</v>
      </c>
      <c r="I522" s="36">
        <v>0</v>
      </c>
    </row>
    <row r="523" spans="1:9" x14ac:dyDescent="0.25">
      <c r="A523" s="12" t="s">
        <v>1402</v>
      </c>
      <c r="B523" s="12">
        <v>1452881</v>
      </c>
      <c r="C523" s="12" t="s">
        <v>63</v>
      </c>
      <c r="D523" s="1">
        <v>12</v>
      </c>
      <c r="E523" s="5">
        <v>74100</v>
      </c>
      <c r="F523" s="5">
        <v>1677399.33</v>
      </c>
      <c r="G523" s="9">
        <v>251</v>
      </c>
      <c r="H523" s="4">
        <v>1677399.33</v>
      </c>
      <c r="I523" s="36">
        <v>0</v>
      </c>
    </row>
    <row r="524" spans="1:9" x14ac:dyDescent="0.25">
      <c r="A524" s="12" t="s">
        <v>1402</v>
      </c>
      <c r="B524" s="12">
        <v>1600117</v>
      </c>
      <c r="C524" s="12" t="s">
        <v>64</v>
      </c>
      <c r="D524" s="1">
        <v>10</v>
      </c>
      <c r="E524" s="5">
        <v>41300</v>
      </c>
      <c r="F524" s="5">
        <v>1355104.38</v>
      </c>
      <c r="G524" s="9">
        <v>223</v>
      </c>
      <c r="H524" s="4">
        <v>1355104.38</v>
      </c>
      <c r="I524" s="36">
        <v>9121.81</v>
      </c>
    </row>
    <row r="525" spans="1:9" x14ac:dyDescent="0.25">
      <c r="A525" s="12" t="s">
        <v>1402</v>
      </c>
      <c r="B525" s="12">
        <v>1666107</v>
      </c>
      <c r="C525" s="12" t="s">
        <v>391</v>
      </c>
      <c r="D525" s="1">
        <v>13</v>
      </c>
      <c r="E525" s="5">
        <v>67000</v>
      </c>
      <c r="F525" s="5">
        <v>524089.69</v>
      </c>
      <c r="G525" s="9">
        <v>110</v>
      </c>
      <c r="H525" s="4">
        <v>524089.69</v>
      </c>
      <c r="I525" s="36">
        <v>0</v>
      </c>
    </row>
    <row r="526" spans="1:9" x14ac:dyDescent="0.25">
      <c r="A526" s="12" t="s">
        <v>1402</v>
      </c>
      <c r="B526" s="12">
        <v>1746778</v>
      </c>
      <c r="C526" s="12" t="s">
        <v>392</v>
      </c>
      <c r="D526" s="1">
        <v>0</v>
      </c>
      <c r="E526" s="5">
        <v>0</v>
      </c>
      <c r="F526" s="5">
        <v>21066.76</v>
      </c>
      <c r="G526" s="9">
        <v>3</v>
      </c>
      <c r="H526" s="4">
        <v>21066.76</v>
      </c>
      <c r="I526" s="36">
        <v>0</v>
      </c>
    </row>
    <row r="527" spans="1:9" x14ac:dyDescent="0.25">
      <c r="A527" s="12" t="s">
        <v>1402</v>
      </c>
      <c r="B527" s="12">
        <v>1304868</v>
      </c>
      <c r="C527" s="12" t="s">
        <v>71</v>
      </c>
      <c r="D527" s="1">
        <v>16</v>
      </c>
      <c r="E527" s="5">
        <v>91200</v>
      </c>
      <c r="F527" s="5">
        <v>1997552.16</v>
      </c>
      <c r="G527" s="9">
        <v>230</v>
      </c>
      <c r="H527" s="4">
        <v>1997552.16</v>
      </c>
      <c r="I527" s="36">
        <v>0</v>
      </c>
    </row>
    <row r="528" spans="1:9" x14ac:dyDescent="0.25">
      <c r="A528" s="12" t="s">
        <v>1402</v>
      </c>
      <c r="B528" s="12">
        <v>1561801</v>
      </c>
      <c r="C528" s="12" t="s">
        <v>31</v>
      </c>
      <c r="D528" s="1">
        <v>5</v>
      </c>
      <c r="E528" s="5">
        <v>121500</v>
      </c>
      <c r="F528" s="5">
        <v>2535032.69</v>
      </c>
      <c r="G528" s="9">
        <v>171</v>
      </c>
      <c r="H528" s="4">
        <v>2535032.69</v>
      </c>
      <c r="I528" s="36">
        <v>44625.66</v>
      </c>
    </row>
    <row r="529" spans="1:9" x14ac:dyDescent="0.25">
      <c r="A529" s="12" t="s">
        <v>1402</v>
      </c>
      <c r="B529" s="12">
        <v>1562317</v>
      </c>
      <c r="C529" s="12" t="s">
        <v>72</v>
      </c>
      <c r="D529" s="1">
        <v>12</v>
      </c>
      <c r="E529" s="5">
        <v>93100</v>
      </c>
      <c r="F529" s="5">
        <v>1314414.95</v>
      </c>
      <c r="G529" s="9">
        <v>181</v>
      </c>
      <c r="H529" s="4">
        <v>1314414.95</v>
      </c>
      <c r="I529" s="36">
        <v>0</v>
      </c>
    </row>
    <row r="530" spans="1:9" x14ac:dyDescent="0.25">
      <c r="A530" s="12" t="s">
        <v>1402</v>
      </c>
      <c r="B530" s="12">
        <v>1564026</v>
      </c>
      <c r="C530" s="12" t="s">
        <v>73</v>
      </c>
      <c r="D530" s="1">
        <v>8</v>
      </c>
      <c r="E530" s="5">
        <v>61000</v>
      </c>
      <c r="F530" s="5">
        <v>1592762.87</v>
      </c>
      <c r="G530" s="9">
        <v>193</v>
      </c>
      <c r="H530" s="4">
        <v>1592762.87</v>
      </c>
      <c r="I530" s="36">
        <v>7022.59</v>
      </c>
    </row>
    <row r="531" spans="1:9" x14ac:dyDescent="0.25">
      <c r="A531" s="12" t="s">
        <v>1402</v>
      </c>
      <c r="B531" s="12">
        <v>1572631</v>
      </c>
      <c r="C531" s="12" t="s">
        <v>1420</v>
      </c>
      <c r="D531" s="1">
        <v>0</v>
      </c>
      <c r="E531" s="5">
        <v>0</v>
      </c>
      <c r="F531" s="5">
        <v>200434.58</v>
      </c>
      <c r="G531" s="9">
        <v>54</v>
      </c>
      <c r="H531" s="4">
        <v>200434.58</v>
      </c>
      <c r="I531" s="36">
        <v>0</v>
      </c>
    </row>
    <row r="532" spans="1:9" x14ac:dyDescent="0.25">
      <c r="A532" s="12" t="s">
        <v>1402</v>
      </c>
      <c r="B532" s="12">
        <v>1591287</v>
      </c>
      <c r="C532" s="12" t="s">
        <v>74</v>
      </c>
      <c r="D532" s="1">
        <v>11</v>
      </c>
      <c r="E532" s="5">
        <v>204500</v>
      </c>
      <c r="F532" s="5">
        <v>1956688.89</v>
      </c>
      <c r="G532" s="9">
        <v>193</v>
      </c>
      <c r="H532" s="4">
        <v>1956688.89</v>
      </c>
      <c r="I532" s="36">
        <v>0</v>
      </c>
    </row>
    <row r="533" spans="1:9" x14ac:dyDescent="0.25">
      <c r="A533" s="12" t="s">
        <v>1402</v>
      </c>
      <c r="B533" s="12">
        <v>1182457</v>
      </c>
      <c r="C533" s="12" t="s">
        <v>402</v>
      </c>
      <c r="D533" s="1">
        <v>0</v>
      </c>
      <c r="E533" s="5">
        <v>0</v>
      </c>
      <c r="F533" s="5">
        <v>109922.62</v>
      </c>
      <c r="G533" s="9">
        <v>36</v>
      </c>
      <c r="H533" s="4">
        <v>109922.62</v>
      </c>
      <c r="I533" s="36">
        <v>0</v>
      </c>
    </row>
    <row r="534" spans="1:9" x14ac:dyDescent="0.25">
      <c r="A534" s="12" t="s">
        <v>1402</v>
      </c>
      <c r="B534" s="12">
        <v>1296462</v>
      </c>
      <c r="C534" s="12" t="s">
        <v>262</v>
      </c>
      <c r="D534" s="1">
        <v>9</v>
      </c>
      <c r="E534" s="5">
        <v>80200</v>
      </c>
      <c r="F534" s="5">
        <v>762927.62</v>
      </c>
      <c r="G534" s="9">
        <v>119</v>
      </c>
      <c r="H534" s="4">
        <v>762927.62</v>
      </c>
      <c r="I534" s="36">
        <v>0</v>
      </c>
    </row>
    <row r="535" spans="1:9" x14ac:dyDescent="0.25">
      <c r="A535" s="12" t="s">
        <v>1402</v>
      </c>
      <c r="B535" s="12">
        <v>1587550</v>
      </c>
      <c r="C535" s="12" t="s">
        <v>403</v>
      </c>
      <c r="D535" s="1">
        <v>7</v>
      </c>
      <c r="E535" s="5">
        <v>69000</v>
      </c>
      <c r="F535" s="5">
        <v>334602.63</v>
      </c>
      <c r="G535" s="9">
        <v>23</v>
      </c>
      <c r="H535" s="4">
        <v>334602.63</v>
      </c>
      <c r="I535" s="36">
        <v>0</v>
      </c>
    </row>
    <row r="536" spans="1:9" x14ac:dyDescent="0.25">
      <c r="A536" s="12" t="s">
        <v>1402</v>
      </c>
      <c r="B536" s="12">
        <v>1637187</v>
      </c>
      <c r="C536" s="12" t="s">
        <v>75</v>
      </c>
      <c r="D536" s="1">
        <v>8</v>
      </c>
      <c r="E536" s="5">
        <v>99300</v>
      </c>
      <c r="F536" s="5">
        <v>1881109.86</v>
      </c>
      <c r="G536" s="9">
        <v>229</v>
      </c>
      <c r="H536" s="4">
        <v>1881109.86</v>
      </c>
      <c r="I536" s="36">
        <v>14439.1</v>
      </c>
    </row>
    <row r="537" spans="1:9" x14ac:dyDescent="0.25">
      <c r="A537" s="12" t="s">
        <v>1402</v>
      </c>
      <c r="B537" s="12">
        <v>1640523</v>
      </c>
      <c r="C537" s="12" t="s">
        <v>34</v>
      </c>
      <c r="D537" s="1">
        <v>13</v>
      </c>
      <c r="E537" s="5">
        <v>102000</v>
      </c>
      <c r="F537" s="5">
        <v>1812262.03</v>
      </c>
      <c r="G537" s="9">
        <v>206</v>
      </c>
      <c r="H537" s="4">
        <v>1812262.03</v>
      </c>
      <c r="I537" s="36">
        <v>0</v>
      </c>
    </row>
    <row r="538" spans="1:9" x14ac:dyDescent="0.25">
      <c r="A538" s="12" t="s">
        <v>1402</v>
      </c>
      <c r="B538" s="12">
        <v>1669922</v>
      </c>
      <c r="C538" s="12" t="s">
        <v>76</v>
      </c>
      <c r="D538" s="1">
        <v>16</v>
      </c>
      <c r="E538" s="5">
        <v>126000</v>
      </c>
      <c r="F538" s="5">
        <v>2114919.91</v>
      </c>
      <c r="G538" s="9">
        <v>252</v>
      </c>
      <c r="H538" s="4">
        <v>2114919.91</v>
      </c>
      <c r="I538" s="36">
        <v>9517</v>
      </c>
    </row>
    <row r="539" spans="1:9" x14ac:dyDescent="0.25">
      <c r="A539" s="12" t="s">
        <v>1402</v>
      </c>
      <c r="B539" s="12">
        <v>1669958</v>
      </c>
      <c r="C539" s="12" t="s">
        <v>77</v>
      </c>
      <c r="D539" s="1">
        <v>9</v>
      </c>
      <c r="E539" s="5">
        <v>70900</v>
      </c>
      <c r="F539" s="5">
        <v>1552293.06</v>
      </c>
      <c r="G539" s="9">
        <v>200</v>
      </c>
      <c r="H539" s="4">
        <v>1552293.06</v>
      </c>
      <c r="I539" s="36">
        <v>379.54</v>
      </c>
    </row>
    <row r="540" spans="1:9" x14ac:dyDescent="0.25">
      <c r="A540" s="12" t="s">
        <v>1402</v>
      </c>
      <c r="B540" s="12">
        <v>1708108</v>
      </c>
      <c r="C540" s="12" t="s">
        <v>401</v>
      </c>
      <c r="D540" s="1">
        <v>5</v>
      </c>
      <c r="E540" s="5">
        <v>32000</v>
      </c>
      <c r="F540" s="5">
        <v>457727.8</v>
      </c>
      <c r="G540" s="9">
        <v>60</v>
      </c>
      <c r="H540" s="4">
        <v>457727.8</v>
      </c>
      <c r="I540" s="36">
        <v>0</v>
      </c>
    </row>
    <row r="541" spans="1:9" x14ac:dyDescent="0.25">
      <c r="A541" s="12" t="s">
        <v>1402</v>
      </c>
      <c r="B541" s="12">
        <v>1188759</v>
      </c>
      <c r="C541" s="12" t="s">
        <v>1421</v>
      </c>
      <c r="D541" s="1">
        <v>0</v>
      </c>
      <c r="E541" s="5">
        <v>0</v>
      </c>
      <c r="F541" s="5">
        <v>68579.360000000001</v>
      </c>
      <c r="G541" s="9">
        <v>9</v>
      </c>
      <c r="H541" s="4">
        <v>68579.360000000001</v>
      </c>
      <c r="I541" s="36">
        <v>0</v>
      </c>
    </row>
    <row r="542" spans="1:9" x14ac:dyDescent="0.25">
      <c r="A542" s="12" t="s">
        <v>1402</v>
      </c>
      <c r="B542" s="12">
        <v>1196561</v>
      </c>
      <c r="C542" s="12" t="s">
        <v>207</v>
      </c>
      <c r="D542" s="1">
        <v>3</v>
      </c>
      <c r="E542" s="5">
        <v>23000</v>
      </c>
      <c r="F542" s="5">
        <v>700733.07</v>
      </c>
      <c r="G542" s="9">
        <v>102</v>
      </c>
      <c r="H542" s="4">
        <v>700733.07</v>
      </c>
      <c r="I542" s="36">
        <v>4758.37</v>
      </c>
    </row>
    <row r="543" spans="1:9" x14ac:dyDescent="0.25">
      <c r="A543" s="12" t="s">
        <v>1402</v>
      </c>
      <c r="B543" s="12">
        <v>1291164</v>
      </c>
      <c r="C543" s="12" t="s">
        <v>263</v>
      </c>
      <c r="D543" s="1">
        <v>7</v>
      </c>
      <c r="E543" s="5">
        <v>20500</v>
      </c>
      <c r="F543" s="5">
        <v>564191.52</v>
      </c>
      <c r="G543" s="9">
        <v>107</v>
      </c>
      <c r="H543" s="4">
        <v>564191.52</v>
      </c>
      <c r="I543" s="36">
        <v>0</v>
      </c>
    </row>
    <row r="544" spans="1:9" x14ac:dyDescent="0.25">
      <c r="A544" s="12" t="s">
        <v>1402</v>
      </c>
      <c r="B544" s="12">
        <v>1425949</v>
      </c>
      <c r="C544" s="12" t="s">
        <v>293</v>
      </c>
      <c r="D544" s="1">
        <v>7</v>
      </c>
      <c r="E544" s="5">
        <v>136500</v>
      </c>
      <c r="F544" s="5">
        <v>832235.74</v>
      </c>
      <c r="G544" s="9">
        <v>109</v>
      </c>
      <c r="H544" s="4">
        <v>832235.74</v>
      </c>
      <c r="I544" s="36">
        <v>0</v>
      </c>
    </row>
    <row r="545" spans="1:9" x14ac:dyDescent="0.25">
      <c r="A545" s="12" t="s">
        <v>1402</v>
      </c>
      <c r="B545" s="12">
        <v>1462473</v>
      </c>
      <c r="C545" s="12" t="s">
        <v>95</v>
      </c>
      <c r="D545" s="1">
        <v>15</v>
      </c>
      <c r="E545" s="5">
        <v>146100</v>
      </c>
      <c r="F545" s="5">
        <v>1779713.29</v>
      </c>
      <c r="G545" s="9">
        <v>177</v>
      </c>
      <c r="H545" s="4">
        <v>1779713.29</v>
      </c>
      <c r="I545" s="36">
        <v>0</v>
      </c>
    </row>
    <row r="546" spans="1:9" x14ac:dyDescent="0.25">
      <c r="A546" s="12" t="s">
        <v>1402</v>
      </c>
      <c r="B546" s="12">
        <v>1486691</v>
      </c>
      <c r="C546" s="12" t="s">
        <v>96</v>
      </c>
      <c r="D546" s="1">
        <v>0</v>
      </c>
      <c r="E546" s="5">
        <v>0</v>
      </c>
      <c r="F546" s="5">
        <v>294281.42</v>
      </c>
      <c r="G546" s="9">
        <v>52</v>
      </c>
      <c r="H546" s="4">
        <v>294281.42</v>
      </c>
      <c r="I546" s="36">
        <v>0</v>
      </c>
    </row>
    <row r="547" spans="1:9" x14ac:dyDescent="0.25">
      <c r="A547" s="12" t="s">
        <v>1402</v>
      </c>
      <c r="B547" s="12">
        <v>1537631</v>
      </c>
      <c r="C547" s="12" t="s">
        <v>406</v>
      </c>
      <c r="D547" s="1">
        <v>4</v>
      </c>
      <c r="E547" s="5">
        <v>32000</v>
      </c>
      <c r="F547" s="5">
        <v>81953.210000000006</v>
      </c>
      <c r="G547" s="9">
        <v>16</v>
      </c>
      <c r="H547" s="4">
        <v>81953.210000000006</v>
      </c>
      <c r="I547" s="36">
        <v>0</v>
      </c>
    </row>
    <row r="548" spans="1:9" x14ac:dyDescent="0.25">
      <c r="A548" s="12" t="s">
        <v>1402</v>
      </c>
      <c r="B548" s="12">
        <v>1553727</v>
      </c>
      <c r="C548" s="12" t="s">
        <v>97</v>
      </c>
      <c r="D548" s="1">
        <v>11</v>
      </c>
      <c r="E548" s="5">
        <v>94500</v>
      </c>
      <c r="F548" s="5">
        <v>2045863.47</v>
      </c>
      <c r="G548" s="9">
        <v>185</v>
      </c>
      <c r="H548" s="4">
        <v>2045863.47</v>
      </c>
      <c r="I548" s="36">
        <v>0</v>
      </c>
    </row>
    <row r="549" spans="1:9" x14ac:dyDescent="0.25">
      <c r="A549" s="12" t="s">
        <v>1402</v>
      </c>
      <c r="B549" s="12">
        <v>1561831</v>
      </c>
      <c r="C549" s="12" t="s">
        <v>90</v>
      </c>
      <c r="D549" s="1">
        <v>9</v>
      </c>
      <c r="E549" s="5">
        <v>108300</v>
      </c>
      <c r="F549" s="5">
        <v>1979424.39</v>
      </c>
      <c r="G549" s="9">
        <v>180</v>
      </c>
      <c r="H549" s="4">
        <v>1979424.39</v>
      </c>
      <c r="I549" s="36">
        <v>1295.04</v>
      </c>
    </row>
    <row r="550" spans="1:9" x14ac:dyDescent="0.25">
      <c r="A550" s="12" t="s">
        <v>1402</v>
      </c>
      <c r="B550" s="12">
        <v>1561839</v>
      </c>
      <c r="C550" s="12" t="s">
        <v>91</v>
      </c>
      <c r="D550" s="1">
        <v>6</v>
      </c>
      <c r="E550" s="5">
        <v>59000</v>
      </c>
      <c r="F550" s="5">
        <v>1455821.47</v>
      </c>
      <c r="G550" s="9">
        <v>163</v>
      </c>
      <c r="H550" s="4">
        <v>1455821.47</v>
      </c>
      <c r="I550" s="36">
        <v>0</v>
      </c>
    </row>
    <row r="551" spans="1:9" x14ac:dyDescent="0.25">
      <c r="A551" s="12" t="s">
        <v>1402</v>
      </c>
      <c r="B551" s="12">
        <v>1574953</v>
      </c>
      <c r="C551" s="12" t="s">
        <v>98</v>
      </c>
      <c r="D551" s="1">
        <v>11</v>
      </c>
      <c r="E551" s="5">
        <v>94700</v>
      </c>
      <c r="F551" s="5">
        <v>2107053.36</v>
      </c>
      <c r="G551" s="9">
        <v>175</v>
      </c>
      <c r="H551" s="4">
        <v>2107053.36</v>
      </c>
      <c r="I551" s="36">
        <v>16386.349999999999</v>
      </c>
    </row>
    <row r="552" spans="1:9" x14ac:dyDescent="0.25">
      <c r="A552" s="12" t="s">
        <v>1402</v>
      </c>
      <c r="B552" s="12">
        <v>1578030</v>
      </c>
      <c r="C552" s="12" t="s">
        <v>92</v>
      </c>
      <c r="D552" s="1">
        <v>11</v>
      </c>
      <c r="E552" s="5">
        <v>81100</v>
      </c>
      <c r="F552" s="5">
        <v>1470345.06</v>
      </c>
      <c r="G552" s="9">
        <v>174</v>
      </c>
      <c r="H552" s="4">
        <v>1470345.06</v>
      </c>
      <c r="I552" s="36">
        <v>2565.41</v>
      </c>
    </row>
    <row r="553" spans="1:9" x14ac:dyDescent="0.25">
      <c r="A553" s="12" t="s">
        <v>1402</v>
      </c>
      <c r="B553" s="12">
        <v>1655294</v>
      </c>
      <c r="C553" s="12" t="s">
        <v>99</v>
      </c>
      <c r="D553" s="1">
        <v>5</v>
      </c>
      <c r="E553" s="5">
        <v>54000</v>
      </c>
      <c r="F553" s="5">
        <v>1935618.99</v>
      </c>
      <c r="G553" s="9">
        <v>208</v>
      </c>
      <c r="H553" s="4">
        <v>1935618.99</v>
      </c>
      <c r="I553" s="36">
        <v>1232.94</v>
      </c>
    </row>
    <row r="554" spans="1:9" x14ac:dyDescent="0.25">
      <c r="A554" s="12" t="s">
        <v>1402</v>
      </c>
      <c r="B554" s="12">
        <v>1675953</v>
      </c>
      <c r="C554" s="12" t="s">
        <v>93</v>
      </c>
      <c r="D554" s="1">
        <v>7</v>
      </c>
      <c r="E554" s="5">
        <v>76800</v>
      </c>
      <c r="F554" s="5">
        <v>1120000.92</v>
      </c>
      <c r="G554" s="9">
        <v>175</v>
      </c>
      <c r="H554" s="4">
        <v>1120000.92</v>
      </c>
      <c r="I554" s="36">
        <v>0</v>
      </c>
    </row>
    <row r="555" spans="1:9" x14ac:dyDescent="0.25">
      <c r="A555" s="12" t="s">
        <v>1402</v>
      </c>
      <c r="B555" s="12">
        <v>1763991</v>
      </c>
      <c r="C555" s="12" t="s">
        <v>94</v>
      </c>
      <c r="D555" s="1">
        <v>8</v>
      </c>
      <c r="E555" s="5">
        <v>103200</v>
      </c>
      <c r="F555" s="5">
        <v>1223065.67</v>
      </c>
      <c r="G555" s="9">
        <v>159</v>
      </c>
      <c r="H555" s="4">
        <v>1223065.67</v>
      </c>
      <c r="I555" s="36">
        <v>18308</v>
      </c>
    </row>
    <row r="556" spans="1:9" x14ac:dyDescent="0.25">
      <c r="A556" s="12" t="s">
        <v>1402</v>
      </c>
      <c r="B556" s="12">
        <v>1350626</v>
      </c>
      <c r="C556" s="12" t="s">
        <v>417</v>
      </c>
      <c r="D556" s="1">
        <v>2</v>
      </c>
      <c r="E556" s="5">
        <v>6000</v>
      </c>
      <c r="F556" s="5">
        <v>6000</v>
      </c>
      <c r="G556" s="9">
        <v>2</v>
      </c>
      <c r="H556" s="4">
        <v>6000</v>
      </c>
      <c r="I556" s="36">
        <v>0</v>
      </c>
    </row>
    <row r="557" spans="1:9" x14ac:dyDescent="0.25">
      <c r="A557" s="12" t="s">
        <v>1402</v>
      </c>
      <c r="B557" s="12">
        <v>1554870</v>
      </c>
      <c r="C557" s="12" t="s">
        <v>100</v>
      </c>
      <c r="D557" s="1">
        <v>16</v>
      </c>
      <c r="E557" s="5">
        <v>140200</v>
      </c>
      <c r="F557" s="5">
        <v>2131606.35</v>
      </c>
      <c r="G557" s="9">
        <v>298</v>
      </c>
      <c r="H557" s="4">
        <v>2131606.35</v>
      </c>
      <c r="I557" s="36">
        <v>0</v>
      </c>
    </row>
    <row r="558" spans="1:9" x14ac:dyDescent="0.25">
      <c r="A558" s="12" t="s">
        <v>1402</v>
      </c>
      <c r="B558" s="12">
        <v>1555295</v>
      </c>
      <c r="C558" s="12" t="s">
        <v>101</v>
      </c>
      <c r="D558" s="1">
        <v>13</v>
      </c>
      <c r="E558" s="5">
        <v>96200</v>
      </c>
      <c r="F558" s="5">
        <v>2311014.0299999998</v>
      </c>
      <c r="G558" s="9">
        <v>276</v>
      </c>
      <c r="H558" s="4">
        <v>2311014.0299999998</v>
      </c>
      <c r="I558" s="36">
        <v>11507.25</v>
      </c>
    </row>
    <row r="559" spans="1:9" x14ac:dyDescent="0.25">
      <c r="A559" s="12" t="s">
        <v>1402</v>
      </c>
      <c r="B559" s="12">
        <v>1567193</v>
      </c>
      <c r="C559" s="12" t="s">
        <v>102</v>
      </c>
      <c r="D559" s="1">
        <v>0</v>
      </c>
      <c r="E559" s="5">
        <v>0</v>
      </c>
      <c r="F559" s="5">
        <v>350914.5</v>
      </c>
      <c r="G559" s="9">
        <v>73</v>
      </c>
      <c r="H559" s="4">
        <v>350914.5</v>
      </c>
      <c r="I559" s="36">
        <v>0</v>
      </c>
    </row>
    <row r="560" spans="1:9" x14ac:dyDescent="0.25">
      <c r="A560" s="12" t="s">
        <v>1402</v>
      </c>
      <c r="B560" s="12">
        <v>1620739</v>
      </c>
      <c r="C560" s="12" t="s">
        <v>413</v>
      </c>
      <c r="D560" s="1">
        <v>0</v>
      </c>
      <c r="E560" s="5">
        <v>0</v>
      </c>
      <c r="F560" s="5">
        <v>47883.51</v>
      </c>
      <c r="G560" s="9">
        <v>15</v>
      </c>
      <c r="H560" s="4">
        <v>47883.51</v>
      </c>
      <c r="I560" s="36">
        <v>0</v>
      </c>
    </row>
    <row r="561" spans="1:9" x14ac:dyDescent="0.25">
      <c r="A561" s="12" t="s">
        <v>1402</v>
      </c>
      <c r="B561" s="12">
        <v>1680712</v>
      </c>
      <c r="C561" s="12" t="s">
        <v>214</v>
      </c>
      <c r="D561" s="1">
        <v>8</v>
      </c>
      <c r="E561" s="5">
        <v>36500</v>
      </c>
      <c r="F561" s="5">
        <v>1126395.33</v>
      </c>
      <c r="G561" s="9">
        <v>204</v>
      </c>
      <c r="H561" s="4">
        <v>1126395.33</v>
      </c>
      <c r="I561" s="36">
        <v>3579.09</v>
      </c>
    </row>
    <row r="562" spans="1:9" x14ac:dyDescent="0.25">
      <c r="A562" s="12" t="s">
        <v>1402</v>
      </c>
      <c r="B562" s="12">
        <v>1681372</v>
      </c>
      <c r="C562" s="12" t="s">
        <v>103</v>
      </c>
      <c r="D562" s="1">
        <v>14</v>
      </c>
      <c r="E562" s="5">
        <v>141200</v>
      </c>
      <c r="F562" s="5">
        <v>2633952.34</v>
      </c>
      <c r="G562" s="9">
        <v>241</v>
      </c>
      <c r="H562" s="4">
        <v>2633952.34</v>
      </c>
      <c r="I562" s="36">
        <v>0</v>
      </c>
    </row>
    <row r="563" spans="1:9" x14ac:dyDescent="0.25">
      <c r="A563" s="12" t="s">
        <v>1402</v>
      </c>
      <c r="B563" s="12">
        <v>1776983</v>
      </c>
      <c r="C563" s="12" t="s">
        <v>409</v>
      </c>
      <c r="D563" s="1">
        <v>5</v>
      </c>
      <c r="E563" s="5">
        <v>22000</v>
      </c>
      <c r="F563" s="5">
        <v>293887.87</v>
      </c>
      <c r="G563" s="9">
        <v>83</v>
      </c>
      <c r="H563" s="4">
        <v>293887.87</v>
      </c>
      <c r="I563" s="36">
        <v>0</v>
      </c>
    </row>
    <row r="564" spans="1:9" x14ac:dyDescent="0.25">
      <c r="A564" s="12" t="s">
        <v>1402</v>
      </c>
      <c r="B564" s="12">
        <v>1102312</v>
      </c>
      <c r="C564" s="12" t="s">
        <v>215</v>
      </c>
      <c r="D564" s="1">
        <v>11</v>
      </c>
      <c r="E564" s="5">
        <v>127700</v>
      </c>
      <c r="F564" s="5">
        <v>2571482.36</v>
      </c>
      <c r="G564" s="9">
        <v>259</v>
      </c>
      <c r="H564" s="4">
        <v>2571482.36</v>
      </c>
      <c r="I564" s="36">
        <v>0</v>
      </c>
    </row>
    <row r="565" spans="1:9" x14ac:dyDescent="0.25">
      <c r="A565" s="12" t="s">
        <v>1402</v>
      </c>
      <c r="B565" s="12">
        <v>1196537</v>
      </c>
      <c r="C565" s="12" t="s">
        <v>212</v>
      </c>
      <c r="D565" s="1">
        <v>12</v>
      </c>
      <c r="E565" s="5">
        <v>103500</v>
      </c>
      <c r="F565" s="5">
        <v>1760366.36</v>
      </c>
      <c r="G565" s="9">
        <v>225</v>
      </c>
      <c r="H565" s="4">
        <v>1760366.36</v>
      </c>
      <c r="I565" s="36">
        <v>0</v>
      </c>
    </row>
    <row r="566" spans="1:9" x14ac:dyDescent="0.25">
      <c r="A566" s="12" t="s">
        <v>1402</v>
      </c>
      <c r="B566" s="12">
        <v>1294952</v>
      </c>
      <c r="C566" s="12" t="s">
        <v>264</v>
      </c>
      <c r="D566" s="1">
        <v>12</v>
      </c>
      <c r="E566" s="5">
        <v>85500</v>
      </c>
      <c r="F566" s="5">
        <v>1127639.46</v>
      </c>
      <c r="G566" s="9">
        <v>176</v>
      </c>
      <c r="H566" s="4">
        <v>1127639.46</v>
      </c>
      <c r="I566" s="36">
        <v>0</v>
      </c>
    </row>
    <row r="567" spans="1:9" x14ac:dyDescent="0.25">
      <c r="A567" s="12" t="s">
        <v>1402</v>
      </c>
      <c r="B567" s="12">
        <v>1375270</v>
      </c>
      <c r="C567" s="12" t="s">
        <v>295</v>
      </c>
      <c r="D567" s="1">
        <v>10</v>
      </c>
      <c r="E567" s="5">
        <v>119000</v>
      </c>
      <c r="F567" s="5">
        <v>1127844.98</v>
      </c>
      <c r="G567" s="9">
        <v>128</v>
      </c>
      <c r="H567" s="4">
        <v>1127844.98</v>
      </c>
      <c r="I567" s="36">
        <v>0</v>
      </c>
    </row>
    <row r="568" spans="1:9" x14ac:dyDescent="0.25">
      <c r="A568" s="12" t="s">
        <v>1402</v>
      </c>
      <c r="B568" s="12">
        <v>1567236</v>
      </c>
      <c r="C568" s="12" t="s">
        <v>416</v>
      </c>
      <c r="D568" s="1">
        <v>0</v>
      </c>
      <c r="E568" s="5">
        <v>0</v>
      </c>
      <c r="F568" s="5">
        <v>131528.9</v>
      </c>
      <c r="G568" s="9">
        <v>26</v>
      </c>
      <c r="H568" s="4">
        <v>131528.9</v>
      </c>
      <c r="I568" s="36">
        <v>2852.01</v>
      </c>
    </row>
    <row r="569" spans="1:9" x14ac:dyDescent="0.25">
      <c r="A569" s="12" t="s">
        <v>1402</v>
      </c>
      <c r="B569" s="12">
        <v>1776819</v>
      </c>
      <c r="C569" s="12" t="s">
        <v>1422</v>
      </c>
      <c r="D569" s="1">
        <v>5</v>
      </c>
      <c r="E569" s="5">
        <v>32000</v>
      </c>
      <c r="F569" s="5">
        <v>396169.9</v>
      </c>
      <c r="G569" s="9">
        <v>82</v>
      </c>
      <c r="H569" s="4">
        <v>396169.9</v>
      </c>
      <c r="I569" s="36">
        <v>0</v>
      </c>
    </row>
    <row r="570" spans="1:9" x14ac:dyDescent="0.25">
      <c r="A570" s="12" t="s">
        <v>1402</v>
      </c>
      <c r="B570" s="12">
        <v>1777766</v>
      </c>
      <c r="C570" s="12" t="s">
        <v>1423</v>
      </c>
      <c r="D570" s="1">
        <v>6</v>
      </c>
      <c r="E570" s="5">
        <v>34000</v>
      </c>
      <c r="F570" s="5">
        <v>326395.40000000002</v>
      </c>
      <c r="G570" s="9">
        <v>64</v>
      </c>
      <c r="H570" s="4">
        <v>326395.40000000002</v>
      </c>
      <c r="I570" s="36">
        <v>14856.82</v>
      </c>
    </row>
    <row r="571" spans="1:9" x14ac:dyDescent="0.25">
      <c r="A571" s="12" t="s">
        <v>1402</v>
      </c>
      <c r="B571" s="12">
        <v>1272907</v>
      </c>
      <c r="C571" s="12" t="s">
        <v>30</v>
      </c>
      <c r="D571" s="1">
        <v>11</v>
      </c>
      <c r="E571" s="5">
        <v>88000</v>
      </c>
      <c r="F571" s="5">
        <v>1866964.43</v>
      </c>
      <c r="G571" s="9">
        <v>201</v>
      </c>
      <c r="H571" s="4">
        <v>1866964.43</v>
      </c>
      <c r="I571" s="36">
        <v>10212.82</v>
      </c>
    </row>
    <row r="572" spans="1:9" x14ac:dyDescent="0.25">
      <c r="A572" s="12" t="s">
        <v>1402</v>
      </c>
      <c r="B572" s="12">
        <v>1281386</v>
      </c>
      <c r="C572" s="12" t="s">
        <v>29</v>
      </c>
      <c r="D572" s="1">
        <v>10</v>
      </c>
      <c r="E572" s="5">
        <v>117000</v>
      </c>
      <c r="F572" s="5">
        <v>2786865.47</v>
      </c>
      <c r="G572" s="9">
        <v>195</v>
      </c>
      <c r="H572" s="4">
        <v>2786865.47</v>
      </c>
      <c r="I572" s="36">
        <v>0</v>
      </c>
    </row>
    <row r="573" spans="1:9" x14ac:dyDescent="0.25">
      <c r="A573" s="12" t="s">
        <v>1402</v>
      </c>
      <c r="B573" s="12">
        <v>1292827</v>
      </c>
      <c r="C573" s="12" t="s">
        <v>423</v>
      </c>
      <c r="D573" s="1">
        <v>7</v>
      </c>
      <c r="E573" s="5">
        <v>104500</v>
      </c>
      <c r="F573" s="5">
        <v>173226.34</v>
      </c>
      <c r="G573" s="9">
        <v>12</v>
      </c>
      <c r="H573" s="4">
        <v>173226.34</v>
      </c>
      <c r="I573" s="36">
        <v>0</v>
      </c>
    </row>
    <row r="574" spans="1:9" x14ac:dyDescent="0.25">
      <c r="A574" s="12" t="s">
        <v>1402</v>
      </c>
      <c r="B574" s="12">
        <v>1313111</v>
      </c>
      <c r="C574" s="12" t="s">
        <v>265</v>
      </c>
      <c r="D574" s="1">
        <v>7</v>
      </c>
      <c r="E574" s="5">
        <v>51600</v>
      </c>
      <c r="F574" s="5">
        <v>605303.36</v>
      </c>
      <c r="G574" s="9">
        <v>135</v>
      </c>
      <c r="H574" s="4">
        <v>605303.36</v>
      </c>
      <c r="I574" s="36">
        <v>0</v>
      </c>
    </row>
    <row r="575" spans="1:9" x14ac:dyDescent="0.25">
      <c r="A575" s="12" t="s">
        <v>1402</v>
      </c>
      <c r="B575" s="12">
        <v>1374857</v>
      </c>
      <c r="C575" s="12" t="s">
        <v>296</v>
      </c>
      <c r="D575" s="1">
        <v>8</v>
      </c>
      <c r="E575" s="5">
        <v>37100</v>
      </c>
      <c r="F575" s="5">
        <v>388138.22</v>
      </c>
      <c r="G575" s="9">
        <v>105</v>
      </c>
      <c r="H575" s="4">
        <v>388138.22</v>
      </c>
      <c r="I575" s="36">
        <v>0</v>
      </c>
    </row>
    <row r="576" spans="1:9" x14ac:dyDescent="0.25">
      <c r="A576" s="12" t="s">
        <v>1402</v>
      </c>
      <c r="B576" s="12">
        <v>1430353</v>
      </c>
      <c r="C576" s="12" t="s">
        <v>422</v>
      </c>
      <c r="D576" s="1">
        <v>4</v>
      </c>
      <c r="E576" s="5">
        <v>18500</v>
      </c>
      <c r="F576" s="5">
        <v>127333.18</v>
      </c>
      <c r="G576" s="9">
        <v>26</v>
      </c>
      <c r="H576" s="4">
        <v>127333.18</v>
      </c>
      <c r="I576" s="36">
        <v>0</v>
      </c>
    </row>
    <row r="577" spans="1:9" x14ac:dyDescent="0.25">
      <c r="A577" s="12" t="s">
        <v>1402</v>
      </c>
      <c r="B577" s="12">
        <v>1479389</v>
      </c>
      <c r="C577" s="12" t="s">
        <v>109</v>
      </c>
      <c r="D577" s="1">
        <v>9</v>
      </c>
      <c r="E577" s="5">
        <v>59500</v>
      </c>
      <c r="F577" s="5">
        <v>1534418.21</v>
      </c>
      <c r="G577" s="9">
        <v>179</v>
      </c>
      <c r="H577" s="4">
        <v>1534418.21</v>
      </c>
      <c r="I577" s="36">
        <v>23246.57</v>
      </c>
    </row>
    <row r="578" spans="1:9" x14ac:dyDescent="0.25">
      <c r="A578" s="12" t="s">
        <v>1402</v>
      </c>
      <c r="B578" s="12">
        <v>1525791</v>
      </c>
      <c r="C578" s="12" t="s">
        <v>110</v>
      </c>
      <c r="D578" s="1">
        <v>8</v>
      </c>
      <c r="E578" s="5">
        <v>52700</v>
      </c>
      <c r="F578" s="5">
        <v>1164676.1599999999</v>
      </c>
      <c r="G578" s="9">
        <v>210</v>
      </c>
      <c r="H578" s="4">
        <v>1164676.1599999999</v>
      </c>
      <c r="I578" s="36">
        <v>219.57</v>
      </c>
    </row>
    <row r="579" spans="1:9" x14ac:dyDescent="0.25">
      <c r="A579" s="12" t="s">
        <v>1402</v>
      </c>
      <c r="B579" s="12">
        <v>1525878</v>
      </c>
      <c r="C579" s="12" t="s">
        <v>111</v>
      </c>
      <c r="D579" s="1">
        <v>10</v>
      </c>
      <c r="E579" s="5">
        <v>127450</v>
      </c>
      <c r="F579" s="5">
        <v>1654161.4</v>
      </c>
      <c r="G579" s="9">
        <v>220</v>
      </c>
      <c r="H579" s="4">
        <v>1654161.4</v>
      </c>
      <c r="I579" s="36">
        <v>0</v>
      </c>
    </row>
    <row r="580" spans="1:9" x14ac:dyDescent="0.25">
      <c r="A580" s="12" t="s">
        <v>1402</v>
      </c>
      <c r="B580" s="12">
        <v>1534737</v>
      </c>
      <c r="C580" s="12" t="s">
        <v>112</v>
      </c>
      <c r="D580" s="1">
        <v>17</v>
      </c>
      <c r="E580" s="5">
        <v>153100</v>
      </c>
      <c r="F580" s="5">
        <v>1662173.19</v>
      </c>
      <c r="G580" s="9">
        <v>232</v>
      </c>
      <c r="H580" s="4">
        <v>1662173.19</v>
      </c>
      <c r="I580" s="36">
        <v>13088.87</v>
      </c>
    </row>
    <row r="581" spans="1:9" x14ac:dyDescent="0.25">
      <c r="A581" s="12" t="s">
        <v>1402</v>
      </c>
      <c r="B581" s="12">
        <v>1590990</v>
      </c>
      <c r="C581" s="12" t="s">
        <v>424</v>
      </c>
      <c r="D581" s="1">
        <v>0</v>
      </c>
      <c r="E581" s="5">
        <v>0</v>
      </c>
      <c r="F581" s="5">
        <v>13119.6</v>
      </c>
      <c r="G581" s="9">
        <v>1</v>
      </c>
      <c r="H581" s="4">
        <v>13119.6</v>
      </c>
      <c r="I581" s="36">
        <v>0</v>
      </c>
    </row>
    <row r="582" spans="1:9" x14ac:dyDescent="0.25">
      <c r="A582" s="12" t="s">
        <v>1402</v>
      </c>
      <c r="B582" s="12">
        <v>1669937</v>
      </c>
      <c r="C582" s="12" t="s">
        <v>113</v>
      </c>
      <c r="D582" s="1">
        <v>11</v>
      </c>
      <c r="E582" s="5">
        <v>77500</v>
      </c>
      <c r="F582" s="5">
        <v>777266.97</v>
      </c>
      <c r="G582" s="9">
        <v>119</v>
      </c>
      <c r="H582" s="4">
        <v>777266.97</v>
      </c>
      <c r="I582" s="36">
        <v>4517.74</v>
      </c>
    </row>
    <row r="583" spans="1:9" x14ac:dyDescent="0.25">
      <c r="A583" s="12" t="s">
        <v>1402</v>
      </c>
      <c r="B583" s="12">
        <v>1388844</v>
      </c>
      <c r="C583" s="12" t="s">
        <v>304</v>
      </c>
      <c r="D583" s="1">
        <v>3</v>
      </c>
      <c r="E583" s="5">
        <v>45000</v>
      </c>
      <c r="F583" s="5">
        <v>1135589.3500000001</v>
      </c>
      <c r="G583" s="9">
        <v>96</v>
      </c>
      <c r="H583" s="4">
        <v>1135589.3500000001</v>
      </c>
      <c r="I583" s="36">
        <v>0</v>
      </c>
    </row>
    <row r="584" spans="1:9" x14ac:dyDescent="0.25">
      <c r="A584" s="12" t="s">
        <v>1402</v>
      </c>
      <c r="B584" s="12">
        <v>1388878</v>
      </c>
      <c r="C584" s="12" t="s">
        <v>305</v>
      </c>
      <c r="D584" s="1">
        <v>10</v>
      </c>
      <c r="E584" s="5">
        <v>134500</v>
      </c>
      <c r="F584" s="5">
        <v>1334834.01</v>
      </c>
      <c r="G584" s="9">
        <v>103</v>
      </c>
      <c r="H584" s="4">
        <v>1334834.01</v>
      </c>
      <c r="I584" s="36">
        <v>0</v>
      </c>
    </row>
    <row r="585" spans="1:9" x14ac:dyDescent="0.25">
      <c r="A585" s="12" t="s">
        <v>1402</v>
      </c>
      <c r="B585" s="12">
        <v>1388885</v>
      </c>
      <c r="C585" s="12" t="s">
        <v>306</v>
      </c>
      <c r="D585" s="1">
        <v>7</v>
      </c>
      <c r="E585" s="5">
        <v>100000</v>
      </c>
      <c r="F585" s="5">
        <v>1902384.22</v>
      </c>
      <c r="G585" s="9">
        <v>130</v>
      </c>
      <c r="H585" s="4">
        <v>1902384.22</v>
      </c>
      <c r="I585" s="36">
        <v>3378.94</v>
      </c>
    </row>
    <row r="586" spans="1:9" x14ac:dyDescent="0.25">
      <c r="A586" s="12" t="s">
        <v>1402</v>
      </c>
      <c r="B586" s="12">
        <v>1388892</v>
      </c>
      <c r="C586" s="12" t="s">
        <v>307</v>
      </c>
      <c r="D586" s="1">
        <v>9</v>
      </c>
      <c r="E586" s="5">
        <v>229000</v>
      </c>
      <c r="F586" s="5">
        <v>2025984.88</v>
      </c>
      <c r="G586" s="9">
        <v>127</v>
      </c>
      <c r="H586" s="4">
        <v>2025984.88</v>
      </c>
      <c r="I586" s="36">
        <v>21261.24</v>
      </c>
    </row>
    <row r="587" spans="1:9" x14ac:dyDescent="0.25">
      <c r="A587" s="12" t="s">
        <v>1402</v>
      </c>
      <c r="B587" s="12">
        <v>1388893</v>
      </c>
      <c r="C587" s="12" t="s">
        <v>308</v>
      </c>
      <c r="D587" s="1">
        <v>3</v>
      </c>
      <c r="E587" s="5">
        <v>25000</v>
      </c>
      <c r="F587" s="5">
        <v>1225594.56</v>
      </c>
      <c r="G587" s="9">
        <v>91</v>
      </c>
      <c r="H587" s="4">
        <v>1225594.56</v>
      </c>
      <c r="I587" s="36">
        <v>0</v>
      </c>
    </row>
    <row r="588" spans="1:9" x14ac:dyDescent="0.25">
      <c r="A588" s="12" t="s">
        <v>1402</v>
      </c>
      <c r="B588" s="12">
        <v>1389701</v>
      </c>
      <c r="C588" s="12" t="s">
        <v>309</v>
      </c>
      <c r="D588" s="1">
        <v>5</v>
      </c>
      <c r="E588" s="5">
        <v>93000</v>
      </c>
      <c r="F588" s="5">
        <v>1798793.02</v>
      </c>
      <c r="G588" s="9">
        <v>137</v>
      </c>
      <c r="H588" s="4">
        <v>1798793.02</v>
      </c>
      <c r="I588" s="36">
        <v>27991.08</v>
      </c>
    </row>
    <row r="589" spans="1:9" x14ac:dyDescent="0.25">
      <c r="A589" s="12" t="s">
        <v>1402</v>
      </c>
      <c r="B589" s="12">
        <v>1484739</v>
      </c>
      <c r="C589" s="12" t="s">
        <v>310</v>
      </c>
      <c r="D589" s="1">
        <v>3</v>
      </c>
      <c r="E589" s="5">
        <v>80000</v>
      </c>
      <c r="F589" s="5">
        <v>1559032.61</v>
      </c>
      <c r="G589" s="9">
        <v>114</v>
      </c>
      <c r="H589" s="4">
        <v>1559032.61</v>
      </c>
      <c r="I589" s="36">
        <v>4453.28</v>
      </c>
    </row>
    <row r="590" spans="1:9" x14ac:dyDescent="0.25">
      <c r="A590" s="12" t="s">
        <v>1402</v>
      </c>
      <c r="B590" s="12">
        <v>1570272</v>
      </c>
      <c r="C590" s="12" t="s">
        <v>1424</v>
      </c>
      <c r="D590" s="1">
        <v>0</v>
      </c>
      <c r="E590" s="5">
        <v>0</v>
      </c>
      <c r="F590" s="5">
        <v>14788.85</v>
      </c>
      <c r="G590" s="9">
        <v>3</v>
      </c>
      <c r="H590" s="4">
        <v>14788.85</v>
      </c>
      <c r="I590" s="36">
        <v>0</v>
      </c>
    </row>
    <row r="591" spans="1:9" x14ac:dyDescent="0.25">
      <c r="A591" s="12" t="s">
        <v>1402</v>
      </c>
      <c r="B591" s="12">
        <v>1655590</v>
      </c>
      <c r="C591" s="12" t="s">
        <v>331</v>
      </c>
      <c r="D591" s="1">
        <v>2</v>
      </c>
      <c r="E591" s="5">
        <v>22000</v>
      </c>
      <c r="F591" s="5">
        <v>602606.5</v>
      </c>
      <c r="G591" s="9">
        <v>63</v>
      </c>
      <c r="H591" s="4">
        <v>602606.5</v>
      </c>
      <c r="I591" s="36">
        <v>24281.59</v>
      </c>
    </row>
    <row r="592" spans="1:9" x14ac:dyDescent="0.25">
      <c r="A592" s="12" t="s">
        <v>1402</v>
      </c>
      <c r="B592" s="12">
        <v>1883068</v>
      </c>
      <c r="C592" s="12" t="s">
        <v>447</v>
      </c>
      <c r="D592" s="1">
        <v>2</v>
      </c>
      <c r="E592" s="5">
        <v>20000</v>
      </c>
      <c r="F592" s="5">
        <v>441511.52</v>
      </c>
      <c r="G592" s="9">
        <v>43</v>
      </c>
      <c r="H592" s="4">
        <v>441511.52</v>
      </c>
      <c r="I592" s="36">
        <v>0</v>
      </c>
    </row>
    <row r="593" spans="1:9" x14ac:dyDescent="0.25">
      <c r="A593" s="12" t="s">
        <v>1402</v>
      </c>
      <c r="B593" s="12">
        <v>1104675</v>
      </c>
      <c r="C593" s="12" t="s">
        <v>206</v>
      </c>
      <c r="D593" s="1">
        <v>10</v>
      </c>
      <c r="E593" s="5">
        <v>78850</v>
      </c>
      <c r="F593" s="5">
        <v>1308144.31</v>
      </c>
      <c r="G593" s="9">
        <v>168</v>
      </c>
      <c r="H593" s="4">
        <v>1308144.31</v>
      </c>
      <c r="I593" s="36">
        <v>0</v>
      </c>
    </row>
    <row r="594" spans="1:9" x14ac:dyDescent="0.25">
      <c r="A594" s="12" t="s">
        <v>1402</v>
      </c>
      <c r="B594" s="12">
        <v>1429977</v>
      </c>
      <c r="C594" s="12" t="s">
        <v>463</v>
      </c>
      <c r="D594" s="1">
        <v>8</v>
      </c>
      <c r="E594" s="5">
        <v>29400</v>
      </c>
      <c r="F594" s="5">
        <v>96719.64</v>
      </c>
      <c r="G594" s="9">
        <v>31</v>
      </c>
      <c r="H594" s="4">
        <v>96719.64</v>
      </c>
      <c r="I594" s="36">
        <v>0</v>
      </c>
    </row>
    <row r="595" spans="1:9" x14ac:dyDescent="0.25">
      <c r="A595" s="12" t="s">
        <v>1402</v>
      </c>
      <c r="B595" s="12">
        <v>1455250</v>
      </c>
      <c r="C595" s="12" t="s">
        <v>82</v>
      </c>
      <c r="D595" s="1">
        <v>13</v>
      </c>
      <c r="E595" s="5">
        <v>112100</v>
      </c>
      <c r="F595" s="5">
        <v>2909050.12</v>
      </c>
      <c r="G595" s="9">
        <v>348</v>
      </c>
      <c r="H595" s="4">
        <v>2909050.12</v>
      </c>
      <c r="I595" s="36">
        <v>8621.44</v>
      </c>
    </row>
    <row r="596" spans="1:9" x14ac:dyDescent="0.25">
      <c r="A596" s="12" t="s">
        <v>1402</v>
      </c>
      <c r="B596" s="12">
        <v>1512803</v>
      </c>
      <c r="C596" s="12" t="s">
        <v>1425</v>
      </c>
      <c r="D596" s="1">
        <v>0</v>
      </c>
      <c r="E596" s="5">
        <v>0</v>
      </c>
      <c r="F596" s="5">
        <v>1061214.6599999999</v>
      </c>
      <c r="G596" s="9">
        <v>149</v>
      </c>
      <c r="H596" s="4">
        <v>1061214.6599999999</v>
      </c>
      <c r="I596" s="36">
        <v>0</v>
      </c>
    </row>
    <row r="597" spans="1:9" x14ac:dyDescent="0.25">
      <c r="A597" s="12" t="s">
        <v>1402</v>
      </c>
      <c r="B597" s="12">
        <v>1599376</v>
      </c>
      <c r="C597" s="12" t="s">
        <v>83</v>
      </c>
      <c r="D597" s="1">
        <v>12</v>
      </c>
      <c r="E597" s="5">
        <v>87300</v>
      </c>
      <c r="F597" s="5">
        <v>1563679.86</v>
      </c>
      <c r="G597" s="9">
        <v>221</v>
      </c>
      <c r="H597" s="4">
        <v>1563679.86</v>
      </c>
      <c r="I597" s="36">
        <v>0</v>
      </c>
    </row>
    <row r="598" spans="1:9" x14ac:dyDescent="0.25">
      <c r="A598" s="12" t="s">
        <v>1402</v>
      </c>
      <c r="B598" s="12">
        <v>1606527</v>
      </c>
      <c r="C598" s="12" t="s">
        <v>84</v>
      </c>
      <c r="D598" s="1">
        <v>9</v>
      </c>
      <c r="E598" s="5">
        <v>70400</v>
      </c>
      <c r="F598" s="5">
        <v>971130.08</v>
      </c>
      <c r="G598" s="9">
        <v>196</v>
      </c>
      <c r="H598" s="4">
        <v>971130.08</v>
      </c>
      <c r="I598" s="36">
        <v>0</v>
      </c>
    </row>
    <row r="599" spans="1:9" x14ac:dyDescent="0.25">
      <c r="A599" s="12" t="s">
        <v>1402</v>
      </c>
      <c r="B599" s="12">
        <v>1274988</v>
      </c>
      <c r="C599" s="12" t="s">
        <v>1426</v>
      </c>
      <c r="D599" s="1">
        <v>0</v>
      </c>
      <c r="E599" s="5">
        <v>0</v>
      </c>
      <c r="F599" s="5">
        <v>925530.65</v>
      </c>
      <c r="G599" s="9">
        <v>134</v>
      </c>
      <c r="H599" s="4">
        <v>925530.65</v>
      </c>
      <c r="I599" s="36">
        <v>16209.27</v>
      </c>
    </row>
    <row r="600" spans="1:9" x14ac:dyDescent="0.25">
      <c r="A600" s="12" t="s">
        <v>1402</v>
      </c>
      <c r="B600" s="12">
        <v>1307742</v>
      </c>
      <c r="C600" s="12" t="s">
        <v>276</v>
      </c>
      <c r="D600" s="1">
        <v>13</v>
      </c>
      <c r="E600" s="5">
        <v>46400</v>
      </c>
      <c r="F600" s="5">
        <v>1184284.8400000001</v>
      </c>
      <c r="G600" s="9">
        <v>199</v>
      </c>
      <c r="H600" s="4">
        <v>1184284.8400000001</v>
      </c>
      <c r="I600" s="36">
        <v>2317.64</v>
      </c>
    </row>
    <row r="601" spans="1:9" x14ac:dyDescent="0.25">
      <c r="A601" s="12" t="s">
        <v>1402</v>
      </c>
      <c r="B601" s="12">
        <v>1312642</v>
      </c>
      <c r="C601" s="12" t="s">
        <v>332</v>
      </c>
      <c r="D601" s="1">
        <v>8</v>
      </c>
      <c r="E601" s="5">
        <v>57500</v>
      </c>
      <c r="F601" s="5">
        <v>579766.03</v>
      </c>
      <c r="G601" s="9">
        <v>103</v>
      </c>
      <c r="H601" s="4">
        <v>579766.03</v>
      </c>
      <c r="I601" s="36">
        <v>0</v>
      </c>
    </row>
    <row r="602" spans="1:9" x14ac:dyDescent="0.25">
      <c r="A602" s="12" t="s">
        <v>1402</v>
      </c>
      <c r="B602" s="12">
        <v>1418400</v>
      </c>
      <c r="C602" s="12" t="s">
        <v>81</v>
      </c>
      <c r="D602" s="1">
        <v>12</v>
      </c>
      <c r="E602" s="5">
        <v>92100</v>
      </c>
      <c r="F602" s="5">
        <v>1928131.44</v>
      </c>
      <c r="G602" s="9">
        <v>234</v>
      </c>
      <c r="H602" s="4">
        <v>1928131.44</v>
      </c>
      <c r="I602" s="36">
        <v>49121.56</v>
      </c>
    </row>
    <row r="603" spans="1:9" x14ac:dyDescent="0.25">
      <c r="A603" s="12" t="s">
        <v>1402</v>
      </c>
      <c r="B603" s="12">
        <v>1438957</v>
      </c>
      <c r="C603" s="12" t="s">
        <v>275</v>
      </c>
      <c r="D603" s="1">
        <v>14</v>
      </c>
      <c r="E603" s="5">
        <v>108800</v>
      </c>
      <c r="F603" s="5">
        <v>1284107.17</v>
      </c>
      <c r="G603" s="9">
        <v>194</v>
      </c>
      <c r="H603" s="4">
        <v>1284107.17</v>
      </c>
      <c r="I603" s="36">
        <v>0</v>
      </c>
    </row>
    <row r="604" spans="1:9" x14ac:dyDescent="0.25">
      <c r="A604" s="12" t="s">
        <v>1402</v>
      </c>
      <c r="B604" s="12">
        <v>1362629</v>
      </c>
      <c r="C604" s="12" t="s">
        <v>353</v>
      </c>
      <c r="D604" s="1">
        <v>6</v>
      </c>
      <c r="E604" s="5">
        <v>59000</v>
      </c>
      <c r="F604" s="5">
        <v>736436.41</v>
      </c>
      <c r="G604" s="9">
        <v>125</v>
      </c>
      <c r="H604" s="4">
        <v>736436.41</v>
      </c>
      <c r="I604" s="36">
        <v>0</v>
      </c>
    </row>
    <row r="605" spans="1:9" x14ac:dyDescent="0.25">
      <c r="A605" s="12" t="s">
        <v>1402</v>
      </c>
      <c r="B605" s="12">
        <v>1534858</v>
      </c>
      <c r="C605" s="12" t="s">
        <v>327</v>
      </c>
      <c r="D605" s="1">
        <v>10</v>
      </c>
      <c r="E605" s="5">
        <v>161011</v>
      </c>
      <c r="F605" s="5">
        <v>996089.58</v>
      </c>
      <c r="G605" s="9">
        <v>114</v>
      </c>
      <c r="H605" s="4">
        <v>996089.58</v>
      </c>
      <c r="I605" s="36">
        <v>0</v>
      </c>
    </row>
    <row r="606" spans="1:9" x14ac:dyDescent="0.25">
      <c r="A606" s="12" t="s">
        <v>1402</v>
      </c>
      <c r="B606" s="12">
        <v>1664397</v>
      </c>
      <c r="C606" s="12" t="s">
        <v>114</v>
      </c>
      <c r="D606" s="1">
        <v>9</v>
      </c>
      <c r="E606" s="5">
        <v>129500</v>
      </c>
      <c r="F606" s="5">
        <v>1732955.08</v>
      </c>
      <c r="G606" s="9">
        <v>167</v>
      </c>
      <c r="H606" s="4">
        <v>1732955.08</v>
      </c>
      <c r="I606" s="36">
        <v>20000</v>
      </c>
    </row>
    <row r="607" spans="1:9" x14ac:dyDescent="0.25">
      <c r="A607" s="12" t="s">
        <v>1402</v>
      </c>
      <c r="B607" s="12">
        <v>1671210</v>
      </c>
      <c r="C607" s="12" t="s">
        <v>354</v>
      </c>
      <c r="D607" s="1">
        <v>5</v>
      </c>
      <c r="E607" s="5">
        <v>76500</v>
      </c>
      <c r="F607" s="5">
        <v>740343.38</v>
      </c>
      <c r="G607" s="9">
        <v>79</v>
      </c>
      <c r="H607" s="4">
        <v>740343.38</v>
      </c>
      <c r="I607" s="36">
        <v>0</v>
      </c>
    </row>
    <row r="608" spans="1:9" x14ac:dyDescent="0.25">
      <c r="A608" s="12" t="s">
        <v>1402</v>
      </c>
      <c r="B608" s="12">
        <v>1674012</v>
      </c>
      <c r="C608" s="12" t="s">
        <v>115</v>
      </c>
      <c r="D608" s="1">
        <v>18</v>
      </c>
      <c r="E608" s="5">
        <v>140000</v>
      </c>
      <c r="F608" s="5">
        <v>1608311.27</v>
      </c>
      <c r="G608" s="9">
        <v>287</v>
      </c>
      <c r="H608" s="4">
        <v>1608311.27</v>
      </c>
      <c r="I608" s="36">
        <v>0</v>
      </c>
    </row>
    <row r="609" spans="1:9" x14ac:dyDescent="0.25">
      <c r="A609" s="12" t="s">
        <v>1402</v>
      </c>
      <c r="B609" s="12">
        <v>1674051</v>
      </c>
      <c r="C609" s="12" t="s">
        <v>116</v>
      </c>
      <c r="D609" s="1">
        <v>10</v>
      </c>
      <c r="E609" s="5">
        <v>66000</v>
      </c>
      <c r="F609" s="5">
        <v>1371949.27</v>
      </c>
      <c r="G609" s="9">
        <v>182</v>
      </c>
      <c r="H609" s="4">
        <v>1371949.27</v>
      </c>
      <c r="I609" s="36">
        <v>0</v>
      </c>
    </row>
    <row r="610" spans="1:9" x14ac:dyDescent="0.25">
      <c r="A610" s="12" t="s">
        <v>1402</v>
      </c>
      <c r="B610" s="12">
        <v>1674267</v>
      </c>
      <c r="C610" s="12" t="s">
        <v>117</v>
      </c>
      <c r="D610" s="1">
        <v>6</v>
      </c>
      <c r="E610" s="5">
        <v>65500</v>
      </c>
      <c r="F610" s="5">
        <v>1228398.77</v>
      </c>
      <c r="G610" s="9">
        <v>177</v>
      </c>
      <c r="H610" s="4">
        <v>1228398.77</v>
      </c>
      <c r="I610" s="36">
        <v>5851.78</v>
      </c>
    </row>
    <row r="611" spans="1:9" x14ac:dyDescent="0.25">
      <c r="A611" s="12" t="s">
        <v>1402</v>
      </c>
      <c r="B611" s="12">
        <v>1717532</v>
      </c>
      <c r="C611" s="12" t="s">
        <v>118</v>
      </c>
      <c r="D611" s="1">
        <v>13</v>
      </c>
      <c r="E611" s="5">
        <v>76700</v>
      </c>
      <c r="F611" s="5">
        <v>1179823</v>
      </c>
      <c r="G611" s="9">
        <v>159</v>
      </c>
      <c r="H611" s="4">
        <v>1179823</v>
      </c>
      <c r="I611" s="36">
        <v>5673.55</v>
      </c>
    </row>
    <row r="612" spans="1:9" x14ac:dyDescent="0.25">
      <c r="A612" s="12" t="s">
        <v>1402</v>
      </c>
      <c r="B612" s="12">
        <v>1761425</v>
      </c>
      <c r="C612" s="12" t="s">
        <v>119</v>
      </c>
      <c r="D612" s="1">
        <v>3</v>
      </c>
      <c r="E612" s="5">
        <v>38500</v>
      </c>
      <c r="F612" s="5">
        <v>898483.25</v>
      </c>
      <c r="G612" s="9">
        <v>146</v>
      </c>
      <c r="H612" s="4">
        <v>898483.25</v>
      </c>
      <c r="I612" s="36">
        <v>0</v>
      </c>
    </row>
    <row r="613" spans="1:9" x14ac:dyDescent="0.25">
      <c r="A613" s="12" t="s">
        <v>1402</v>
      </c>
      <c r="B613" s="12">
        <v>1379273</v>
      </c>
      <c r="C613" s="12" t="s">
        <v>315</v>
      </c>
      <c r="D613" s="1">
        <v>8</v>
      </c>
      <c r="E613" s="5">
        <v>56500</v>
      </c>
      <c r="F613" s="5">
        <v>846600.67</v>
      </c>
      <c r="G613" s="9">
        <v>119</v>
      </c>
      <c r="H613" s="4">
        <v>846600.67</v>
      </c>
      <c r="I613" s="36">
        <v>0</v>
      </c>
    </row>
    <row r="614" spans="1:9" x14ac:dyDescent="0.25">
      <c r="A614" s="12" t="s">
        <v>1402</v>
      </c>
      <c r="B614" s="12">
        <v>1590714</v>
      </c>
      <c r="C614" s="12" t="s">
        <v>85</v>
      </c>
      <c r="D614" s="1">
        <v>10</v>
      </c>
      <c r="E614" s="5">
        <v>91300</v>
      </c>
      <c r="F614" s="5">
        <v>1385043.38</v>
      </c>
      <c r="G614" s="9">
        <v>189</v>
      </c>
      <c r="H614" s="4">
        <v>1385043.38</v>
      </c>
      <c r="I614" s="36">
        <v>0</v>
      </c>
    </row>
    <row r="615" spans="1:9" x14ac:dyDescent="0.25">
      <c r="A615" s="12" t="s">
        <v>1402</v>
      </c>
      <c r="B615" s="12">
        <v>1621545</v>
      </c>
      <c r="C615" s="12" t="s">
        <v>1427</v>
      </c>
      <c r="D615" s="1">
        <v>0</v>
      </c>
      <c r="E615" s="5">
        <v>0</v>
      </c>
      <c r="F615" s="5">
        <v>397131.66</v>
      </c>
      <c r="G615" s="9">
        <v>80</v>
      </c>
      <c r="H615" s="4">
        <v>397131.66</v>
      </c>
      <c r="I615" s="36">
        <v>9271.85</v>
      </c>
    </row>
    <row r="616" spans="1:9" x14ac:dyDescent="0.25">
      <c r="A616" s="12" t="s">
        <v>1402</v>
      </c>
      <c r="B616" s="12">
        <v>1667422</v>
      </c>
      <c r="C616" s="12" t="s">
        <v>86</v>
      </c>
      <c r="D616" s="1">
        <v>12</v>
      </c>
      <c r="E616" s="5">
        <v>42300</v>
      </c>
      <c r="F616" s="5">
        <v>1373313.59</v>
      </c>
      <c r="G616" s="9">
        <v>214</v>
      </c>
      <c r="H616" s="4">
        <v>1373313.59</v>
      </c>
      <c r="I616" s="36">
        <v>0</v>
      </c>
    </row>
    <row r="617" spans="1:9" x14ac:dyDescent="0.25">
      <c r="A617" s="12" t="s">
        <v>1402</v>
      </c>
      <c r="B617" s="12">
        <v>1714963</v>
      </c>
      <c r="C617" s="12" t="s">
        <v>467</v>
      </c>
      <c r="D617" s="1">
        <v>3</v>
      </c>
      <c r="E617" s="5">
        <v>33800</v>
      </c>
      <c r="F617" s="5">
        <v>124120.59</v>
      </c>
      <c r="G617" s="9">
        <v>17</v>
      </c>
      <c r="H617" s="4">
        <v>124120.59</v>
      </c>
      <c r="I617" s="36">
        <v>0</v>
      </c>
    </row>
    <row r="618" spans="1:9" x14ac:dyDescent="0.25">
      <c r="A618" s="12" t="s">
        <v>1402</v>
      </c>
      <c r="B618" s="12">
        <v>1730503</v>
      </c>
      <c r="C618" s="12" t="s">
        <v>87</v>
      </c>
      <c r="D618" s="1">
        <v>9</v>
      </c>
      <c r="E618" s="5">
        <v>100800</v>
      </c>
      <c r="F618" s="5">
        <v>2314350.6</v>
      </c>
      <c r="G618" s="9">
        <v>215</v>
      </c>
      <c r="H618" s="4">
        <v>2314350.6</v>
      </c>
      <c r="I618" s="36">
        <v>0</v>
      </c>
    </row>
    <row r="619" spans="1:9" x14ac:dyDescent="0.25">
      <c r="A619" s="12" t="s">
        <v>1402</v>
      </c>
      <c r="B619" s="12">
        <v>1799504</v>
      </c>
      <c r="C619" s="12" t="s">
        <v>88</v>
      </c>
      <c r="D619" s="1">
        <v>15</v>
      </c>
      <c r="E619" s="5">
        <v>118500</v>
      </c>
      <c r="F619" s="5">
        <v>1356983.25</v>
      </c>
      <c r="G619" s="9">
        <v>221</v>
      </c>
      <c r="H619" s="4">
        <v>1356983.25</v>
      </c>
      <c r="I619" s="36">
        <v>8274.94</v>
      </c>
    </row>
    <row r="620" spans="1:9" x14ac:dyDescent="0.25">
      <c r="A620" s="12" t="s">
        <v>1402</v>
      </c>
      <c r="B620" s="12">
        <v>1805928</v>
      </c>
      <c r="C620" s="12" t="s">
        <v>89</v>
      </c>
      <c r="D620" s="1">
        <v>8</v>
      </c>
      <c r="E620" s="5">
        <v>75100</v>
      </c>
      <c r="F620" s="5">
        <v>2708697.53</v>
      </c>
      <c r="G620" s="9">
        <v>190</v>
      </c>
      <c r="H620" s="4">
        <v>2708697.53</v>
      </c>
      <c r="I620" s="36">
        <v>0</v>
      </c>
    </row>
    <row r="621" spans="1:9" x14ac:dyDescent="0.25">
      <c r="A621" s="12" t="s">
        <v>1402</v>
      </c>
      <c r="B621" s="12">
        <v>1945593</v>
      </c>
      <c r="C621" s="12" t="s">
        <v>209</v>
      </c>
      <c r="D621" s="1">
        <v>7</v>
      </c>
      <c r="E621" s="5">
        <v>72300</v>
      </c>
      <c r="F621" s="5">
        <v>806669.44</v>
      </c>
      <c r="G621" s="9">
        <v>151</v>
      </c>
      <c r="H621" s="4">
        <v>806669.44</v>
      </c>
      <c r="I621" s="36">
        <v>0</v>
      </c>
    </row>
    <row r="622" spans="1:9" x14ac:dyDescent="0.25">
      <c r="A622" s="12" t="s">
        <v>1402</v>
      </c>
      <c r="B622" s="12">
        <v>1066398</v>
      </c>
      <c r="C622" s="12" t="s">
        <v>372</v>
      </c>
      <c r="D622" s="1">
        <v>7</v>
      </c>
      <c r="E622" s="5">
        <v>41000</v>
      </c>
      <c r="F622" s="5">
        <v>479146.42</v>
      </c>
      <c r="G622" s="9">
        <v>112</v>
      </c>
      <c r="H622" s="4">
        <v>479146.42</v>
      </c>
      <c r="I622" s="36">
        <v>6480.6</v>
      </c>
    </row>
    <row r="623" spans="1:9" x14ac:dyDescent="0.25">
      <c r="A623" s="12" t="s">
        <v>1402</v>
      </c>
      <c r="B623" s="12">
        <v>1374101</v>
      </c>
      <c r="C623" s="12" t="s">
        <v>316</v>
      </c>
      <c r="D623" s="1">
        <v>10</v>
      </c>
      <c r="E623" s="5">
        <v>35500</v>
      </c>
      <c r="F623" s="5">
        <v>997373.85</v>
      </c>
      <c r="G623" s="9">
        <v>228</v>
      </c>
      <c r="H623" s="4">
        <v>997373.85</v>
      </c>
      <c r="I623" s="36">
        <v>19769.73</v>
      </c>
    </row>
    <row r="624" spans="1:9" x14ac:dyDescent="0.25">
      <c r="A624" s="12" t="s">
        <v>1402</v>
      </c>
      <c r="B624" s="12">
        <v>1429630</v>
      </c>
      <c r="C624" s="12" t="s">
        <v>472</v>
      </c>
      <c r="D624" s="1">
        <v>6</v>
      </c>
      <c r="E624" s="5">
        <v>27500</v>
      </c>
      <c r="F624" s="5">
        <v>230551.63</v>
      </c>
      <c r="G624" s="9">
        <v>60</v>
      </c>
      <c r="H624" s="4">
        <v>230551.63</v>
      </c>
      <c r="I624" s="36">
        <v>0</v>
      </c>
    </row>
    <row r="625" spans="1:9" x14ac:dyDescent="0.25">
      <c r="A625" s="12" t="s">
        <v>1402</v>
      </c>
      <c r="B625" s="12">
        <v>1497187</v>
      </c>
      <c r="C625" s="12" t="s">
        <v>138</v>
      </c>
      <c r="D625" s="1">
        <v>0</v>
      </c>
      <c r="E625" s="5">
        <v>0</v>
      </c>
      <c r="F625" s="5">
        <v>779368.53</v>
      </c>
      <c r="G625" s="9">
        <v>138</v>
      </c>
      <c r="H625" s="4">
        <v>779368.53</v>
      </c>
      <c r="I625" s="36">
        <v>1645.47</v>
      </c>
    </row>
    <row r="626" spans="1:9" x14ac:dyDescent="0.25">
      <c r="A626" s="12" t="s">
        <v>1402</v>
      </c>
      <c r="B626" s="12">
        <v>1536097</v>
      </c>
      <c r="C626" s="12" t="s">
        <v>335</v>
      </c>
      <c r="D626" s="1">
        <v>9</v>
      </c>
      <c r="E626" s="5">
        <v>54300</v>
      </c>
      <c r="F626" s="5">
        <v>937913.5</v>
      </c>
      <c r="G626" s="9">
        <v>144</v>
      </c>
      <c r="H626" s="4">
        <v>937913.5</v>
      </c>
      <c r="I626" s="36">
        <v>0</v>
      </c>
    </row>
    <row r="627" spans="1:9" x14ac:dyDescent="0.25">
      <c r="A627" s="12" t="s">
        <v>1402</v>
      </c>
      <c r="B627" s="12">
        <v>1570860</v>
      </c>
      <c r="C627" s="12" t="s">
        <v>470</v>
      </c>
      <c r="D627" s="1">
        <v>0</v>
      </c>
      <c r="E627" s="5">
        <v>0</v>
      </c>
      <c r="F627" s="5">
        <v>888230.71</v>
      </c>
      <c r="G627" s="9">
        <v>246</v>
      </c>
      <c r="H627" s="4">
        <v>888230.71</v>
      </c>
      <c r="I627" s="36">
        <v>8183.74</v>
      </c>
    </row>
    <row r="628" spans="1:9" x14ac:dyDescent="0.25">
      <c r="A628" s="12" t="s">
        <v>1402</v>
      </c>
      <c r="B628" s="12">
        <v>1703749</v>
      </c>
      <c r="C628" s="12" t="s">
        <v>139</v>
      </c>
      <c r="D628" s="1">
        <v>11</v>
      </c>
      <c r="E628" s="5">
        <v>117500</v>
      </c>
      <c r="F628" s="5">
        <v>1969465.23</v>
      </c>
      <c r="G628" s="9">
        <v>174</v>
      </c>
      <c r="H628" s="4">
        <v>1969465.23</v>
      </c>
      <c r="I628" s="36">
        <v>1058.6500000000001</v>
      </c>
    </row>
    <row r="629" spans="1:9" x14ac:dyDescent="0.25">
      <c r="A629" s="12" t="s">
        <v>1402</v>
      </c>
      <c r="B629" s="12">
        <v>1738710</v>
      </c>
      <c r="C629" s="12" t="s">
        <v>143</v>
      </c>
      <c r="D629" s="1">
        <v>15</v>
      </c>
      <c r="E629" s="5">
        <v>91600</v>
      </c>
      <c r="F629" s="5">
        <v>2014017.01</v>
      </c>
      <c r="G629" s="9">
        <v>302</v>
      </c>
      <c r="H629" s="4">
        <v>2014017.01</v>
      </c>
      <c r="I629" s="36">
        <v>0</v>
      </c>
    </row>
    <row r="630" spans="1:9" x14ac:dyDescent="0.25">
      <c r="A630" s="12" t="s">
        <v>1402</v>
      </c>
      <c r="B630" s="12">
        <v>1882820</v>
      </c>
      <c r="C630" s="12" t="s">
        <v>371</v>
      </c>
      <c r="D630" s="1">
        <v>10</v>
      </c>
      <c r="E630" s="5">
        <v>56000</v>
      </c>
      <c r="F630" s="5">
        <v>533840.63</v>
      </c>
      <c r="G630" s="9">
        <v>111</v>
      </c>
      <c r="H630" s="4">
        <v>533840.63</v>
      </c>
      <c r="I630" s="36">
        <v>0</v>
      </c>
    </row>
    <row r="631" spans="1:9" x14ac:dyDescent="0.25">
      <c r="A631" s="12" t="s">
        <v>1402</v>
      </c>
      <c r="B631" s="12">
        <v>1164699</v>
      </c>
      <c r="C631" s="12" t="s">
        <v>471</v>
      </c>
      <c r="D631" s="1">
        <v>3</v>
      </c>
      <c r="E631" s="5">
        <v>22000</v>
      </c>
      <c r="F631" s="5">
        <v>418293.78</v>
      </c>
      <c r="G631" s="9">
        <v>59</v>
      </c>
      <c r="H631" s="4">
        <v>418293.78</v>
      </c>
      <c r="I631" s="36">
        <v>0</v>
      </c>
    </row>
    <row r="632" spans="1:9" x14ac:dyDescent="0.25">
      <c r="A632" s="12" t="s">
        <v>1402</v>
      </c>
      <c r="B632" s="12">
        <v>1197159</v>
      </c>
      <c r="C632" s="12" t="s">
        <v>137</v>
      </c>
      <c r="D632" s="1">
        <v>9</v>
      </c>
      <c r="E632" s="5">
        <v>120500</v>
      </c>
      <c r="F632" s="5">
        <v>1100059.8999999999</v>
      </c>
      <c r="G632" s="9">
        <v>192</v>
      </c>
      <c r="H632" s="4">
        <v>1100059.8999999999</v>
      </c>
      <c r="I632" s="36">
        <v>12030.35</v>
      </c>
    </row>
    <row r="633" spans="1:9" x14ac:dyDescent="0.25">
      <c r="A633" s="12" t="s">
        <v>1402</v>
      </c>
      <c r="B633" s="12">
        <v>1349460</v>
      </c>
      <c r="C633" s="12" t="s">
        <v>333</v>
      </c>
      <c r="D633" s="1">
        <v>14</v>
      </c>
      <c r="E633" s="5">
        <v>84000</v>
      </c>
      <c r="F633" s="5">
        <v>1338385.3799999999</v>
      </c>
      <c r="G633" s="9">
        <v>161</v>
      </c>
      <c r="H633" s="4">
        <v>1338385.3799999999</v>
      </c>
      <c r="I633" s="36">
        <v>0</v>
      </c>
    </row>
    <row r="634" spans="1:9" x14ac:dyDescent="0.25">
      <c r="A634" s="12" t="s">
        <v>1402</v>
      </c>
      <c r="B634" s="12">
        <v>1365755</v>
      </c>
      <c r="C634" s="12" t="s">
        <v>140</v>
      </c>
      <c r="D634" s="1">
        <v>9</v>
      </c>
      <c r="E634" s="5">
        <v>67800</v>
      </c>
      <c r="F634" s="5">
        <v>1206093.73</v>
      </c>
      <c r="G634" s="9">
        <v>249</v>
      </c>
      <c r="H634" s="4">
        <v>1206093.73</v>
      </c>
      <c r="I634" s="36">
        <v>1230.25</v>
      </c>
    </row>
    <row r="635" spans="1:9" x14ac:dyDescent="0.25">
      <c r="A635" s="12" t="s">
        <v>1402</v>
      </c>
      <c r="B635" s="12">
        <v>1512603</v>
      </c>
      <c r="C635" s="12" t="s">
        <v>141</v>
      </c>
      <c r="D635" s="1">
        <v>0</v>
      </c>
      <c r="E635" s="5">
        <v>0</v>
      </c>
      <c r="F635" s="5">
        <v>989710.32</v>
      </c>
      <c r="G635" s="9">
        <v>104</v>
      </c>
      <c r="H635" s="4">
        <v>989710.32</v>
      </c>
      <c r="I635" s="36">
        <v>21546.68</v>
      </c>
    </row>
    <row r="636" spans="1:9" x14ac:dyDescent="0.25">
      <c r="A636" s="12" t="s">
        <v>1402</v>
      </c>
      <c r="B636" s="12">
        <v>1530832</v>
      </c>
      <c r="C636" s="12" t="s">
        <v>334</v>
      </c>
      <c r="D636" s="1">
        <v>5</v>
      </c>
      <c r="E636" s="5">
        <v>54000</v>
      </c>
      <c r="F636" s="5">
        <v>729719.71</v>
      </c>
      <c r="G636" s="9">
        <v>118</v>
      </c>
      <c r="H636" s="4">
        <v>729719.71</v>
      </c>
      <c r="I636" s="36">
        <v>3124.42</v>
      </c>
    </row>
    <row r="637" spans="1:9" x14ac:dyDescent="0.25">
      <c r="A637" s="12" t="s">
        <v>1402</v>
      </c>
      <c r="B637" s="12">
        <v>1594331</v>
      </c>
      <c r="C637" s="12" t="s">
        <v>142</v>
      </c>
      <c r="D637" s="1">
        <v>20</v>
      </c>
      <c r="E637" s="5">
        <v>177129</v>
      </c>
      <c r="F637" s="5">
        <v>2259705.86</v>
      </c>
      <c r="G637" s="9">
        <v>343</v>
      </c>
      <c r="H637" s="4">
        <v>2259705.86</v>
      </c>
      <c r="I637" s="36">
        <v>0</v>
      </c>
    </row>
    <row r="638" spans="1:9" x14ac:dyDescent="0.25">
      <c r="A638" s="12" t="s">
        <v>1402</v>
      </c>
      <c r="B638" s="12">
        <v>1704625</v>
      </c>
      <c r="C638" s="12" t="s">
        <v>336</v>
      </c>
      <c r="D638" s="1">
        <v>12</v>
      </c>
      <c r="E638" s="5">
        <v>82500</v>
      </c>
      <c r="F638" s="5">
        <v>848978.33</v>
      </c>
      <c r="G638" s="9">
        <v>133</v>
      </c>
      <c r="H638" s="4">
        <v>848978.33</v>
      </c>
      <c r="I638" s="36">
        <v>0</v>
      </c>
    </row>
    <row r="639" spans="1:9" x14ac:dyDescent="0.25">
      <c r="A639" s="12" t="s">
        <v>1402</v>
      </c>
      <c r="B639" s="12">
        <v>1000814</v>
      </c>
      <c r="C639" s="12" t="s">
        <v>128</v>
      </c>
      <c r="D639" s="1">
        <v>16</v>
      </c>
      <c r="E639" s="5">
        <v>120600</v>
      </c>
      <c r="F639" s="5">
        <v>1762584.45</v>
      </c>
      <c r="G639" s="9">
        <v>296</v>
      </c>
      <c r="H639" s="4">
        <v>1762584.45</v>
      </c>
      <c r="I639" s="36">
        <v>5699.39</v>
      </c>
    </row>
    <row r="640" spans="1:9" x14ac:dyDescent="0.25">
      <c r="A640" s="12" t="s">
        <v>1402</v>
      </c>
      <c r="B640" s="12">
        <v>1244289</v>
      </c>
      <c r="C640" s="12" t="s">
        <v>328</v>
      </c>
      <c r="D640" s="1">
        <v>7</v>
      </c>
      <c r="E640" s="5">
        <v>63000</v>
      </c>
      <c r="F640" s="5">
        <v>721820.46</v>
      </c>
      <c r="G640" s="9">
        <v>129</v>
      </c>
      <c r="H640" s="4">
        <v>721820.46</v>
      </c>
      <c r="I640" s="36">
        <v>0</v>
      </c>
    </row>
    <row r="641" spans="1:9" x14ac:dyDescent="0.25">
      <c r="A641" s="12" t="s">
        <v>1402</v>
      </c>
      <c r="B641" s="12">
        <v>1309522</v>
      </c>
      <c r="C641" s="12" t="s">
        <v>270</v>
      </c>
      <c r="D641" s="1">
        <v>8</v>
      </c>
      <c r="E641" s="5">
        <v>63400</v>
      </c>
      <c r="F641" s="5">
        <v>892826.94</v>
      </c>
      <c r="G641" s="9">
        <v>161</v>
      </c>
      <c r="H641" s="4">
        <v>892826.94</v>
      </c>
      <c r="I641" s="36">
        <v>0</v>
      </c>
    </row>
    <row r="642" spans="1:9" x14ac:dyDescent="0.25">
      <c r="A642" s="12" t="s">
        <v>1402</v>
      </c>
      <c r="B642" s="12">
        <v>1379973</v>
      </c>
      <c r="C642" s="12" t="s">
        <v>129</v>
      </c>
      <c r="D642" s="1">
        <v>0</v>
      </c>
      <c r="E642" s="5">
        <v>0</v>
      </c>
      <c r="F642" s="5">
        <v>1498443.77</v>
      </c>
      <c r="G642" s="9">
        <v>284</v>
      </c>
      <c r="H642" s="4">
        <v>1498443.77</v>
      </c>
      <c r="I642" s="36">
        <v>6197.48</v>
      </c>
    </row>
    <row r="643" spans="1:9" x14ac:dyDescent="0.25">
      <c r="A643" s="12" t="s">
        <v>1402</v>
      </c>
      <c r="B643" s="12">
        <v>1465288</v>
      </c>
      <c r="C643" s="12" t="s">
        <v>130</v>
      </c>
      <c r="D643" s="1">
        <v>11</v>
      </c>
      <c r="E643" s="5">
        <v>76800</v>
      </c>
      <c r="F643" s="5">
        <v>1145549.57</v>
      </c>
      <c r="G643" s="9">
        <v>224</v>
      </c>
      <c r="H643" s="4">
        <v>1145549.57</v>
      </c>
      <c r="I643" s="36">
        <v>6336.38</v>
      </c>
    </row>
    <row r="644" spans="1:9" x14ac:dyDescent="0.25">
      <c r="A644" s="12" t="s">
        <v>1402</v>
      </c>
      <c r="B644" s="12">
        <v>1618157</v>
      </c>
      <c r="C644" s="12" t="s">
        <v>131</v>
      </c>
      <c r="D644" s="1">
        <v>15</v>
      </c>
      <c r="E644" s="5">
        <v>112000</v>
      </c>
      <c r="F644" s="5">
        <v>2059291.19</v>
      </c>
      <c r="G644" s="9">
        <v>337</v>
      </c>
      <c r="H644" s="4">
        <v>2059291.19</v>
      </c>
      <c r="I644" s="36">
        <v>11641.59</v>
      </c>
    </row>
    <row r="645" spans="1:9" x14ac:dyDescent="0.25">
      <c r="A645" s="12" t="s">
        <v>1402</v>
      </c>
      <c r="B645" s="12">
        <v>1624975</v>
      </c>
      <c r="C645" s="12" t="s">
        <v>132</v>
      </c>
      <c r="D645" s="1">
        <v>9</v>
      </c>
      <c r="E645" s="5">
        <v>95000</v>
      </c>
      <c r="F645" s="5">
        <v>1755746.86</v>
      </c>
      <c r="G645" s="9">
        <v>234</v>
      </c>
      <c r="H645" s="4">
        <v>1755746.86</v>
      </c>
      <c r="I645" s="36">
        <v>0</v>
      </c>
    </row>
    <row r="646" spans="1:9" x14ac:dyDescent="0.25">
      <c r="A646" s="12" t="s">
        <v>1402</v>
      </c>
      <c r="B646" s="12">
        <v>1297556</v>
      </c>
      <c r="C646" s="12" t="s">
        <v>277</v>
      </c>
      <c r="D646" s="1">
        <v>5</v>
      </c>
      <c r="E646" s="5">
        <v>36200</v>
      </c>
      <c r="F646" s="5">
        <v>606150.82999999996</v>
      </c>
      <c r="G646" s="9">
        <v>98</v>
      </c>
      <c r="H646" s="4">
        <v>606150.82999999996</v>
      </c>
      <c r="I646" s="36">
        <v>0</v>
      </c>
    </row>
    <row r="647" spans="1:9" x14ac:dyDescent="0.25">
      <c r="A647" s="12" t="s">
        <v>1402</v>
      </c>
      <c r="B647" s="12">
        <v>1298000</v>
      </c>
      <c r="C647" s="12" t="s">
        <v>221</v>
      </c>
      <c r="D647" s="1">
        <v>6</v>
      </c>
      <c r="E647" s="5">
        <v>29000</v>
      </c>
      <c r="F647" s="5">
        <v>1225739.74</v>
      </c>
      <c r="G647" s="9">
        <v>153</v>
      </c>
      <c r="H647" s="4">
        <v>1225739.74</v>
      </c>
      <c r="I647" s="36">
        <v>0</v>
      </c>
    </row>
    <row r="648" spans="1:9" x14ac:dyDescent="0.25">
      <c r="A648" s="12" t="s">
        <v>1402</v>
      </c>
      <c r="B648" s="12">
        <v>1298117</v>
      </c>
      <c r="C648" s="12" t="s">
        <v>222</v>
      </c>
      <c r="D648" s="1">
        <v>7</v>
      </c>
      <c r="E648" s="5">
        <v>87100</v>
      </c>
      <c r="F648" s="5">
        <v>1083825.71</v>
      </c>
      <c r="G648" s="9">
        <v>167</v>
      </c>
      <c r="H648" s="4">
        <v>1083825.71</v>
      </c>
      <c r="I648" s="36">
        <v>3483.19</v>
      </c>
    </row>
    <row r="649" spans="1:9" x14ac:dyDescent="0.25">
      <c r="A649" s="12" t="s">
        <v>1402</v>
      </c>
      <c r="B649" s="12">
        <v>1298124</v>
      </c>
      <c r="C649" s="12" t="s">
        <v>223</v>
      </c>
      <c r="D649" s="1">
        <v>4</v>
      </c>
      <c r="E649" s="5">
        <v>19600</v>
      </c>
      <c r="F649" s="5">
        <v>593351.81999999995</v>
      </c>
      <c r="G649" s="9">
        <v>110</v>
      </c>
      <c r="H649" s="4">
        <v>593351.81999999995</v>
      </c>
      <c r="I649" s="36">
        <v>0</v>
      </c>
    </row>
    <row r="650" spans="1:9" x14ac:dyDescent="0.25">
      <c r="A650" s="12" t="s">
        <v>1402</v>
      </c>
      <c r="B650" s="12">
        <v>1298143</v>
      </c>
      <c r="C650" s="12" t="s">
        <v>1428</v>
      </c>
      <c r="D650" s="1">
        <v>0</v>
      </c>
      <c r="E650" s="5">
        <v>0</v>
      </c>
      <c r="F650" s="5">
        <v>1014581.21</v>
      </c>
      <c r="G650" s="9">
        <v>171</v>
      </c>
      <c r="H650" s="4">
        <v>1014581.21</v>
      </c>
      <c r="I650" s="36">
        <v>37057.72</v>
      </c>
    </row>
    <row r="651" spans="1:9" x14ac:dyDescent="0.25">
      <c r="A651" s="12" t="s">
        <v>1402</v>
      </c>
      <c r="B651" s="12">
        <v>1327237</v>
      </c>
      <c r="C651" s="12" t="s">
        <v>278</v>
      </c>
      <c r="D651" s="1">
        <v>9</v>
      </c>
      <c r="E651" s="5">
        <v>84000</v>
      </c>
      <c r="F651" s="5">
        <v>895409.74</v>
      </c>
      <c r="G651" s="9">
        <v>156</v>
      </c>
      <c r="H651" s="4">
        <v>895409.74</v>
      </c>
      <c r="I651" s="36">
        <v>2663.69</v>
      </c>
    </row>
    <row r="652" spans="1:9" x14ac:dyDescent="0.25">
      <c r="A652" s="12" t="s">
        <v>1402</v>
      </c>
      <c r="B652" s="12">
        <v>1327306</v>
      </c>
      <c r="C652" s="12" t="s">
        <v>279</v>
      </c>
      <c r="D652" s="1">
        <v>7</v>
      </c>
      <c r="E652" s="5">
        <v>68500</v>
      </c>
      <c r="F652" s="5">
        <v>777041.29</v>
      </c>
      <c r="G652" s="9">
        <v>94</v>
      </c>
      <c r="H652" s="4">
        <v>777041.29</v>
      </c>
      <c r="I652" s="36">
        <v>0</v>
      </c>
    </row>
    <row r="653" spans="1:9" x14ac:dyDescent="0.25">
      <c r="A653" s="12" t="s">
        <v>1402</v>
      </c>
      <c r="B653" s="12">
        <v>1400727</v>
      </c>
      <c r="C653" s="12" t="s">
        <v>337</v>
      </c>
      <c r="D653" s="1">
        <v>10</v>
      </c>
      <c r="E653" s="5">
        <v>89700</v>
      </c>
      <c r="F653" s="5">
        <v>481316.16</v>
      </c>
      <c r="G653" s="9">
        <v>90</v>
      </c>
      <c r="H653" s="4">
        <v>481316.16</v>
      </c>
      <c r="I653" s="36">
        <v>0</v>
      </c>
    </row>
    <row r="654" spans="1:9" x14ac:dyDescent="0.25">
      <c r="A654" s="12" t="s">
        <v>1402</v>
      </c>
      <c r="B654" s="12">
        <v>1171057</v>
      </c>
      <c r="C654" s="12" t="s">
        <v>482</v>
      </c>
      <c r="D654" s="1">
        <v>3</v>
      </c>
      <c r="E654" s="5">
        <v>12500</v>
      </c>
      <c r="F654" s="5">
        <v>60550.66</v>
      </c>
      <c r="G654" s="9">
        <v>17</v>
      </c>
      <c r="H654" s="4">
        <v>60550.66</v>
      </c>
      <c r="I654" s="36">
        <v>0</v>
      </c>
    </row>
    <row r="655" spans="1:9" x14ac:dyDescent="0.25">
      <c r="A655" s="12" t="s">
        <v>1402</v>
      </c>
      <c r="B655" s="12">
        <v>1438066</v>
      </c>
      <c r="C655" s="12" t="s">
        <v>148</v>
      </c>
      <c r="D655" s="1">
        <v>15</v>
      </c>
      <c r="E655" s="5">
        <v>144900</v>
      </c>
      <c r="F655" s="5">
        <v>2116073.94</v>
      </c>
      <c r="G655" s="9">
        <v>276</v>
      </c>
      <c r="H655" s="4">
        <v>2116073.94</v>
      </c>
      <c r="I655" s="36">
        <v>7500.15</v>
      </c>
    </row>
    <row r="656" spans="1:9" x14ac:dyDescent="0.25">
      <c r="A656" s="12" t="s">
        <v>1402</v>
      </c>
      <c r="B656" s="12">
        <v>1442132</v>
      </c>
      <c r="C656" s="12" t="s">
        <v>1429</v>
      </c>
      <c r="D656" s="1">
        <v>15</v>
      </c>
      <c r="E656" s="5">
        <v>128300</v>
      </c>
      <c r="F656" s="5">
        <v>1068959.21</v>
      </c>
      <c r="G656" s="9">
        <v>162</v>
      </c>
      <c r="H656" s="4">
        <v>1068959.21</v>
      </c>
      <c r="I656" s="36">
        <v>0</v>
      </c>
    </row>
    <row r="657" spans="1:9" x14ac:dyDescent="0.25">
      <c r="A657" s="12" t="s">
        <v>1402</v>
      </c>
      <c r="B657" s="12">
        <v>1452885</v>
      </c>
      <c r="C657" s="12" t="s">
        <v>149</v>
      </c>
      <c r="D657" s="1">
        <v>10</v>
      </c>
      <c r="E657" s="5">
        <v>142200</v>
      </c>
      <c r="F657" s="5">
        <v>2755796.59</v>
      </c>
      <c r="G657" s="9">
        <v>217</v>
      </c>
      <c r="H657" s="4">
        <v>2755796.59</v>
      </c>
      <c r="I657" s="36">
        <v>40138.5</v>
      </c>
    </row>
    <row r="658" spans="1:9" x14ac:dyDescent="0.25">
      <c r="A658" s="12" t="s">
        <v>1402</v>
      </c>
      <c r="B658" s="12">
        <v>1658365</v>
      </c>
      <c r="C658" s="12" t="s">
        <v>150</v>
      </c>
      <c r="D658" s="1">
        <v>13</v>
      </c>
      <c r="E658" s="5">
        <v>101500</v>
      </c>
      <c r="F658" s="5">
        <v>1350995.2</v>
      </c>
      <c r="G658" s="9">
        <v>236</v>
      </c>
      <c r="H658" s="4">
        <v>1350995.2</v>
      </c>
      <c r="I658" s="36">
        <v>0</v>
      </c>
    </row>
    <row r="659" spans="1:9" x14ac:dyDescent="0.25">
      <c r="A659" s="12" t="s">
        <v>1402</v>
      </c>
      <c r="B659" s="12">
        <v>1702033</v>
      </c>
      <c r="C659" s="12" t="s">
        <v>151</v>
      </c>
      <c r="D659" s="1">
        <v>10</v>
      </c>
      <c r="E659" s="5">
        <v>103000</v>
      </c>
      <c r="F659" s="5">
        <v>1597151.96</v>
      </c>
      <c r="G659" s="9">
        <v>229</v>
      </c>
      <c r="H659" s="4">
        <v>1597151.96</v>
      </c>
      <c r="I659" s="36">
        <v>13650.65</v>
      </c>
    </row>
    <row r="660" spans="1:9" x14ac:dyDescent="0.25">
      <c r="A660" s="12" t="s">
        <v>1402</v>
      </c>
      <c r="B660" s="12">
        <v>1717604</v>
      </c>
      <c r="C660" s="12" t="s">
        <v>219</v>
      </c>
      <c r="D660" s="1">
        <v>13</v>
      </c>
      <c r="E660" s="5">
        <v>75600</v>
      </c>
      <c r="F660" s="5">
        <v>1521246.93</v>
      </c>
      <c r="G660" s="9">
        <v>253</v>
      </c>
      <c r="H660" s="4">
        <v>1521246.93</v>
      </c>
      <c r="I660" s="36">
        <v>971.81</v>
      </c>
    </row>
    <row r="661" spans="1:9" x14ac:dyDescent="0.25">
      <c r="A661" s="12" t="s">
        <v>1402</v>
      </c>
      <c r="B661" s="12">
        <v>1805599</v>
      </c>
      <c r="C661" s="12" t="s">
        <v>220</v>
      </c>
      <c r="D661" s="1">
        <v>13</v>
      </c>
      <c r="E661" s="5">
        <v>82800</v>
      </c>
      <c r="F661" s="5">
        <v>1052801.04</v>
      </c>
      <c r="G661" s="9">
        <v>240</v>
      </c>
      <c r="H661" s="4">
        <v>1052801.04</v>
      </c>
      <c r="I661" s="36">
        <v>2588.75</v>
      </c>
    </row>
    <row r="662" spans="1:9" x14ac:dyDescent="0.25">
      <c r="A662" s="12" t="s">
        <v>1402</v>
      </c>
      <c r="B662" s="12">
        <v>1147120</v>
      </c>
      <c r="C662" s="12" t="s">
        <v>152</v>
      </c>
      <c r="D662" s="1">
        <v>12</v>
      </c>
      <c r="E662" s="5">
        <v>141500</v>
      </c>
      <c r="F662" s="5">
        <v>1840114.16</v>
      </c>
      <c r="G662" s="9">
        <v>250</v>
      </c>
      <c r="H662" s="4">
        <v>1840114.16</v>
      </c>
      <c r="I662" s="36">
        <v>0</v>
      </c>
    </row>
    <row r="663" spans="1:9" x14ac:dyDescent="0.25">
      <c r="A663" s="12" t="s">
        <v>1402</v>
      </c>
      <c r="B663" s="12">
        <v>1281133</v>
      </c>
      <c r="C663" s="12" t="s">
        <v>216</v>
      </c>
      <c r="D663" s="1">
        <v>12</v>
      </c>
      <c r="E663" s="5">
        <v>99000</v>
      </c>
      <c r="F663" s="5">
        <v>1341322.42</v>
      </c>
      <c r="G663" s="9">
        <v>163</v>
      </c>
      <c r="H663" s="4">
        <v>1341322.42</v>
      </c>
      <c r="I663" s="36">
        <v>0</v>
      </c>
    </row>
    <row r="664" spans="1:9" x14ac:dyDescent="0.25">
      <c r="A664" s="12" t="s">
        <v>1402</v>
      </c>
      <c r="B664" s="12">
        <v>1360042</v>
      </c>
      <c r="C664" s="12" t="s">
        <v>318</v>
      </c>
      <c r="D664" s="1">
        <v>9</v>
      </c>
      <c r="E664" s="5">
        <v>112500</v>
      </c>
      <c r="F664" s="5">
        <v>1354399.49</v>
      </c>
      <c r="G664" s="9">
        <v>178</v>
      </c>
      <c r="H664" s="4">
        <v>1354399.49</v>
      </c>
      <c r="I664" s="36">
        <v>0</v>
      </c>
    </row>
    <row r="665" spans="1:9" x14ac:dyDescent="0.25">
      <c r="A665" s="12" t="s">
        <v>1402</v>
      </c>
      <c r="B665" s="12">
        <v>1574745</v>
      </c>
      <c r="C665" s="12" t="s">
        <v>493</v>
      </c>
      <c r="D665" s="1">
        <v>0</v>
      </c>
      <c r="E665" s="5">
        <v>0</v>
      </c>
      <c r="F665" s="5">
        <v>77790.490000000005</v>
      </c>
      <c r="G665" s="9">
        <v>9</v>
      </c>
      <c r="H665" s="4">
        <v>77790.490000000005</v>
      </c>
      <c r="I665" s="36">
        <v>0</v>
      </c>
    </row>
    <row r="666" spans="1:9" x14ac:dyDescent="0.25">
      <c r="A666" s="12" t="s">
        <v>1402</v>
      </c>
      <c r="B666" s="12">
        <v>1596150</v>
      </c>
      <c r="C666" s="12" t="s">
        <v>494</v>
      </c>
      <c r="D666" s="1">
        <v>0</v>
      </c>
      <c r="E666" s="5">
        <v>0</v>
      </c>
      <c r="F666" s="5">
        <v>0</v>
      </c>
      <c r="G666" s="9">
        <v>0</v>
      </c>
      <c r="H666" s="4">
        <v>0</v>
      </c>
      <c r="I666" s="36">
        <v>0</v>
      </c>
    </row>
    <row r="667" spans="1:9" x14ac:dyDescent="0.25">
      <c r="A667" s="12" t="s">
        <v>1402</v>
      </c>
      <c r="B667" s="12">
        <v>1602902</v>
      </c>
      <c r="C667" s="12" t="s">
        <v>338</v>
      </c>
      <c r="D667" s="1">
        <v>13</v>
      </c>
      <c r="E667" s="5">
        <v>59900</v>
      </c>
      <c r="F667" s="5">
        <v>543596.06999999995</v>
      </c>
      <c r="G667" s="9">
        <v>117</v>
      </c>
      <c r="H667" s="4">
        <v>543596.06999999995</v>
      </c>
      <c r="I667" s="36">
        <v>0</v>
      </c>
    </row>
    <row r="668" spans="1:9" x14ac:dyDescent="0.25">
      <c r="A668" s="12" t="s">
        <v>1402</v>
      </c>
      <c r="B668" s="12">
        <v>1665133</v>
      </c>
      <c r="C668" s="12" t="s">
        <v>155</v>
      </c>
      <c r="D668" s="1">
        <v>15</v>
      </c>
      <c r="E668" s="5">
        <v>123000</v>
      </c>
      <c r="F668" s="5">
        <v>1481871.07</v>
      </c>
      <c r="G668" s="9">
        <v>231</v>
      </c>
      <c r="H668" s="4">
        <v>1481871.07</v>
      </c>
      <c r="I668" s="36">
        <v>0</v>
      </c>
    </row>
    <row r="669" spans="1:9" x14ac:dyDescent="0.25">
      <c r="A669" s="12" t="s">
        <v>1402</v>
      </c>
      <c r="B669" s="12">
        <v>1688258</v>
      </c>
      <c r="C669" s="12" t="s">
        <v>156</v>
      </c>
      <c r="D669" s="1">
        <v>3</v>
      </c>
      <c r="E669" s="5">
        <v>23000</v>
      </c>
      <c r="F669" s="5">
        <v>1562766.03</v>
      </c>
      <c r="G669" s="9">
        <v>182</v>
      </c>
      <c r="H669" s="4">
        <v>1562766.03</v>
      </c>
      <c r="I669" s="36">
        <v>0</v>
      </c>
    </row>
    <row r="670" spans="1:9" x14ac:dyDescent="0.25">
      <c r="A670" s="12" t="s">
        <v>1402</v>
      </c>
      <c r="B670" s="12">
        <v>1211382</v>
      </c>
      <c r="C670" s="12" t="s">
        <v>153</v>
      </c>
      <c r="D670" s="1">
        <v>22</v>
      </c>
      <c r="E670" s="5">
        <v>138450</v>
      </c>
      <c r="F670" s="5">
        <v>1883921.71</v>
      </c>
      <c r="G670" s="9">
        <v>310</v>
      </c>
      <c r="H670" s="4">
        <v>1883921.71</v>
      </c>
      <c r="I670" s="36">
        <v>0</v>
      </c>
    </row>
    <row r="671" spans="1:9" x14ac:dyDescent="0.25">
      <c r="A671" s="12" t="s">
        <v>1402</v>
      </c>
      <c r="B671" s="12">
        <v>1313762</v>
      </c>
      <c r="C671" s="12" t="s">
        <v>217</v>
      </c>
      <c r="D671" s="1">
        <v>14</v>
      </c>
      <c r="E671" s="5">
        <v>92500</v>
      </c>
      <c r="F671" s="5">
        <v>1204233.19</v>
      </c>
      <c r="G671" s="9">
        <v>198</v>
      </c>
      <c r="H671" s="4">
        <v>1204233.19</v>
      </c>
      <c r="I671" s="36">
        <v>0</v>
      </c>
    </row>
    <row r="672" spans="1:9" x14ac:dyDescent="0.25">
      <c r="A672" s="12" t="s">
        <v>1402</v>
      </c>
      <c r="B672" s="12">
        <v>1426013</v>
      </c>
      <c r="C672" s="12" t="s">
        <v>319</v>
      </c>
      <c r="D672" s="1">
        <v>9</v>
      </c>
      <c r="E672" s="5">
        <v>70700</v>
      </c>
      <c r="F672" s="5">
        <v>786421.2</v>
      </c>
      <c r="G672" s="9">
        <v>82</v>
      </c>
      <c r="H672" s="4">
        <v>786421.2</v>
      </c>
      <c r="I672" s="36">
        <v>0</v>
      </c>
    </row>
    <row r="673" spans="1:9" x14ac:dyDescent="0.25">
      <c r="A673" s="12" t="s">
        <v>1402</v>
      </c>
      <c r="B673" s="12">
        <v>1493646</v>
      </c>
      <c r="C673" s="12" t="s">
        <v>1430</v>
      </c>
      <c r="D673" s="1">
        <v>0</v>
      </c>
      <c r="E673" s="5">
        <v>0</v>
      </c>
      <c r="F673" s="5">
        <v>91558.51</v>
      </c>
      <c r="G673" s="9">
        <v>13</v>
      </c>
      <c r="H673" s="4">
        <v>91558.51</v>
      </c>
      <c r="I673" s="36">
        <v>0</v>
      </c>
    </row>
    <row r="674" spans="1:9" x14ac:dyDescent="0.25">
      <c r="A674" s="12" t="s">
        <v>1402</v>
      </c>
      <c r="B674" s="12">
        <v>1533889</v>
      </c>
      <c r="C674" s="12" t="s">
        <v>154</v>
      </c>
      <c r="D674" s="1">
        <v>10</v>
      </c>
      <c r="E674" s="5">
        <v>133800</v>
      </c>
      <c r="F674" s="5">
        <v>1690033.57</v>
      </c>
      <c r="G674" s="9">
        <v>299</v>
      </c>
      <c r="H674" s="4">
        <v>1690033.57</v>
      </c>
      <c r="I674" s="36">
        <v>0</v>
      </c>
    </row>
    <row r="675" spans="1:9" x14ac:dyDescent="0.25">
      <c r="A675" s="12" t="s">
        <v>1402</v>
      </c>
      <c r="B675" s="12">
        <v>1761419</v>
      </c>
      <c r="C675" s="12" t="s">
        <v>157</v>
      </c>
      <c r="D675" s="1">
        <v>16</v>
      </c>
      <c r="E675" s="5">
        <v>160000</v>
      </c>
      <c r="F675" s="5">
        <v>1291107.92</v>
      </c>
      <c r="G675" s="9">
        <v>246</v>
      </c>
      <c r="H675" s="4">
        <v>1291107.92</v>
      </c>
      <c r="I675" s="36">
        <v>0</v>
      </c>
    </row>
    <row r="676" spans="1:9" x14ac:dyDescent="0.25">
      <c r="A676" s="12" t="s">
        <v>1402</v>
      </c>
      <c r="B676" s="12">
        <v>1148060</v>
      </c>
      <c r="C676" s="12" t="s">
        <v>78</v>
      </c>
      <c r="D676" s="1">
        <v>12</v>
      </c>
      <c r="E676" s="5">
        <v>72650</v>
      </c>
      <c r="F676" s="5">
        <v>1612452.97</v>
      </c>
      <c r="G676" s="9">
        <v>235</v>
      </c>
      <c r="H676" s="4">
        <v>1612452.97</v>
      </c>
      <c r="I676" s="36">
        <v>677.78</v>
      </c>
    </row>
    <row r="677" spans="1:9" x14ac:dyDescent="0.25">
      <c r="A677" s="12" t="s">
        <v>1402</v>
      </c>
      <c r="B677" s="12">
        <v>1211918</v>
      </c>
      <c r="C677" s="12" t="s">
        <v>280</v>
      </c>
      <c r="D677" s="1">
        <v>9</v>
      </c>
      <c r="E677" s="5">
        <v>39200</v>
      </c>
      <c r="F677" s="5">
        <v>714075.92</v>
      </c>
      <c r="G677" s="9">
        <v>147</v>
      </c>
      <c r="H677" s="4">
        <v>714075.92</v>
      </c>
      <c r="I677" s="36">
        <v>0</v>
      </c>
    </row>
    <row r="678" spans="1:9" x14ac:dyDescent="0.25">
      <c r="A678" s="12" t="s">
        <v>1402</v>
      </c>
      <c r="B678" s="12">
        <v>1305184</v>
      </c>
      <c r="C678" s="12" t="s">
        <v>496</v>
      </c>
      <c r="D678" s="1">
        <v>8</v>
      </c>
      <c r="E678" s="5">
        <v>37500</v>
      </c>
      <c r="F678" s="5">
        <v>329125.38</v>
      </c>
      <c r="G678" s="9">
        <v>45</v>
      </c>
      <c r="H678" s="4">
        <v>329125.38</v>
      </c>
      <c r="I678" s="36">
        <v>0</v>
      </c>
    </row>
    <row r="679" spans="1:9" x14ac:dyDescent="0.25">
      <c r="A679" s="12" t="s">
        <v>1402</v>
      </c>
      <c r="B679" s="12">
        <v>1447734</v>
      </c>
      <c r="C679" s="12" t="s">
        <v>495</v>
      </c>
      <c r="D679" s="1">
        <v>0</v>
      </c>
      <c r="E679" s="5">
        <v>0</v>
      </c>
      <c r="F679" s="5">
        <v>146167.45000000001</v>
      </c>
      <c r="G679" s="9">
        <v>29</v>
      </c>
      <c r="H679" s="4">
        <v>146167.45000000001</v>
      </c>
      <c r="I679" s="36">
        <v>0</v>
      </c>
    </row>
    <row r="680" spans="1:9" x14ac:dyDescent="0.25">
      <c r="A680" s="12" t="s">
        <v>1402</v>
      </c>
      <c r="B680" s="12">
        <v>1565353</v>
      </c>
      <c r="C680" s="12" t="s">
        <v>79</v>
      </c>
      <c r="D680" s="1">
        <v>21</v>
      </c>
      <c r="E680" s="5">
        <v>127500</v>
      </c>
      <c r="F680" s="5">
        <v>1968030.16</v>
      </c>
      <c r="G680" s="9">
        <v>354</v>
      </c>
      <c r="H680" s="4">
        <v>1968030.16</v>
      </c>
      <c r="I680" s="36">
        <v>0</v>
      </c>
    </row>
    <row r="681" spans="1:9" x14ac:dyDescent="0.25">
      <c r="A681" s="12" t="s">
        <v>1402</v>
      </c>
      <c r="B681" s="12">
        <v>1620229</v>
      </c>
      <c r="C681" s="12" t="s">
        <v>320</v>
      </c>
      <c r="D681" s="1">
        <v>12</v>
      </c>
      <c r="E681" s="5">
        <v>67700</v>
      </c>
      <c r="F681" s="5">
        <v>775377.65</v>
      </c>
      <c r="G681" s="9">
        <v>125</v>
      </c>
      <c r="H681" s="4">
        <v>775377.65</v>
      </c>
      <c r="I681" s="36">
        <v>0</v>
      </c>
    </row>
    <row r="682" spans="1:9" x14ac:dyDescent="0.25">
      <c r="A682" s="12" t="s">
        <v>1402</v>
      </c>
      <c r="B682" s="12">
        <v>1731196</v>
      </c>
      <c r="C682" s="12" t="s">
        <v>365</v>
      </c>
      <c r="D682" s="1">
        <v>10</v>
      </c>
      <c r="E682" s="5">
        <v>116000</v>
      </c>
      <c r="F682" s="5">
        <v>1534924.8</v>
      </c>
      <c r="G682" s="9">
        <v>216</v>
      </c>
      <c r="H682" s="4">
        <v>1534924.8</v>
      </c>
      <c r="I682" s="36">
        <v>867.61</v>
      </c>
    </row>
    <row r="683" spans="1:9" x14ac:dyDescent="0.25">
      <c r="A683" s="12" t="s">
        <v>1402</v>
      </c>
      <c r="B683" s="12">
        <v>1781903</v>
      </c>
      <c r="C683" s="12" t="s">
        <v>339</v>
      </c>
      <c r="D683" s="1">
        <v>8</v>
      </c>
      <c r="E683" s="5">
        <v>45500</v>
      </c>
      <c r="F683" s="5">
        <v>964302.68</v>
      </c>
      <c r="G683" s="9">
        <v>123</v>
      </c>
      <c r="H683" s="4">
        <v>964302.68</v>
      </c>
      <c r="I683" s="36">
        <v>0</v>
      </c>
    </row>
    <row r="684" spans="1:9" x14ac:dyDescent="0.25">
      <c r="A684" s="12" t="s">
        <v>1402</v>
      </c>
      <c r="B684" s="12">
        <v>1949029</v>
      </c>
      <c r="C684" s="12" t="s">
        <v>218</v>
      </c>
      <c r="D684" s="1">
        <v>11</v>
      </c>
      <c r="E684" s="5">
        <v>86800</v>
      </c>
      <c r="F684" s="5">
        <v>1290284.43</v>
      </c>
      <c r="G684" s="9">
        <v>178</v>
      </c>
      <c r="H684" s="4">
        <v>1290284.43</v>
      </c>
      <c r="I684" s="36">
        <v>0</v>
      </c>
    </row>
    <row r="685" spans="1:9" x14ac:dyDescent="0.25">
      <c r="A685" s="12" t="s">
        <v>1402</v>
      </c>
      <c r="B685" s="12">
        <v>1949033</v>
      </c>
      <c r="C685" s="12" t="s">
        <v>80</v>
      </c>
      <c r="D685" s="1">
        <v>12</v>
      </c>
      <c r="E685" s="5">
        <v>108500</v>
      </c>
      <c r="F685" s="5">
        <v>1515720.22</v>
      </c>
      <c r="G685" s="9">
        <v>209</v>
      </c>
      <c r="H685" s="4">
        <v>1515720.22</v>
      </c>
      <c r="I685" s="36">
        <v>0</v>
      </c>
    </row>
    <row r="686" spans="1:9" x14ac:dyDescent="0.25">
      <c r="A686" s="12" t="s">
        <v>1402</v>
      </c>
      <c r="B686" s="12">
        <v>1163195</v>
      </c>
      <c r="C686" s="12" t="s">
        <v>1431</v>
      </c>
      <c r="D686" s="1">
        <v>0</v>
      </c>
      <c r="E686" s="5">
        <v>0</v>
      </c>
      <c r="F686" s="5">
        <v>38271.42</v>
      </c>
      <c r="G686" s="9">
        <v>4</v>
      </c>
      <c r="H686" s="4">
        <v>38271.42</v>
      </c>
      <c r="I686" s="36">
        <v>0</v>
      </c>
    </row>
    <row r="687" spans="1:9" x14ac:dyDescent="0.25">
      <c r="A687" s="12" t="s">
        <v>1402</v>
      </c>
      <c r="B687" s="12">
        <v>1290032</v>
      </c>
      <c r="C687" s="12" t="s">
        <v>162</v>
      </c>
      <c r="D687" s="1">
        <v>7</v>
      </c>
      <c r="E687" s="5">
        <v>61700</v>
      </c>
      <c r="F687" s="5">
        <v>1021945.66</v>
      </c>
      <c r="G687" s="9">
        <v>129</v>
      </c>
      <c r="H687" s="4">
        <v>1021945.66</v>
      </c>
      <c r="I687" s="36">
        <v>0</v>
      </c>
    </row>
    <row r="688" spans="1:9" x14ac:dyDescent="0.25">
      <c r="A688" s="12" t="s">
        <v>1402</v>
      </c>
      <c r="B688" s="12">
        <v>1433465</v>
      </c>
      <c r="C688" s="12" t="s">
        <v>501</v>
      </c>
      <c r="D688" s="1">
        <v>0</v>
      </c>
      <c r="E688" s="5">
        <v>0</v>
      </c>
      <c r="F688" s="5">
        <v>17397.150000000001</v>
      </c>
      <c r="G688" s="9">
        <v>2</v>
      </c>
      <c r="H688" s="4">
        <v>17397.150000000001</v>
      </c>
      <c r="I688" s="36">
        <v>0</v>
      </c>
    </row>
    <row r="689" spans="1:9" x14ac:dyDescent="0.25">
      <c r="A689" s="12" t="s">
        <v>1402</v>
      </c>
      <c r="B689" s="12">
        <v>1460280</v>
      </c>
      <c r="C689" s="12" t="s">
        <v>163</v>
      </c>
      <c r="D689" s="1">
        <v>3</v>
      </c>
      <c r="E689" s="5">
        <v>27700</v>
      </c>
      <c r="F689" s="5">
        <v>1533851.19</v>
      </c>
      <c r="G689" s="9">
        <v>178</v>
      </c>
      <c r="H689" s="4">
        <v>1533851.19</v>
      </c>
      <c r="I689" s="36">
        <v>0</v>
      </c>
    </row>
    <row r="690" spans="1:9" x14ac:dyDescent="0.25">
      <c r="A690" s="12" t="s">
        <v>1402</v>
      </c>
      <c r="B690" s="12">
        <v>1573157</v>
      </c>
      <c r="C690" s="12" t="s">
        <v>164</v>
      </c>
      <c r="D690" s="1">
        <v>11</v>
      </c>
      <c r="E690" s="5">
        <v>148500</v>
      </c>
      <c r="F690" s="5">
        <v>1556393.84</v>
      </c>
      <c r="G690" s="9">
        <v>187</v>
      </c>
      <c r="H690" s="4">
        <v>1556393.84</v>
      </c>
      <c r="I690" s="36">
        <v>0</v>
      </c>
    </row>
    <row r="691" spans="1:9" x14ac:dyDescent="0.25">
      <c r="A691" s="12" t="s">
        <v>1402</v>
      </c>
      <c r="B691" s="12">
        <v>1579557</v>
      </c>
      <c r="C691" s="12" t="s">
        <v>165</v>
      </c>
      <c r="D691" s="1">
        <v>8</v>
      </c>
      <c r="E691" s="5">
        <v>33600</v>
      </c>
      <c r="F691" s="5">
        <v>1232779.47</v>
      </c>
      <c r="G691" s="9">
        <v>179</v>
      </c>
      <c r="H691" s="4">
        <v>1232779.47</v>
      </c>
      <c r="I691" s="36">
        <v>13013.37</v>
      </c>
    </row>
    <row r="692" spans="1:9" x14ac:dyDescent="0.25">
      <c r="A692" s="12" t="s">
        <v>1402</v>
      </c>
      <c r="B692" s="12">
        <v>1583861</v>
      </c>
      <c r="C692" s="12" t="s">
        <v>166</v>
      </c>
      <c r="D692" s="1">
        <v>6</v>
      </c>
      <c r="E692" s="5">
        <v>99700</v>
      </c>
      <c r="F692" s="5">
        <v>1896556.09</v>
      </c>
      <c r="G692" s="9">
        <v>189</v>
      </c>
      <c r="H692" s="4">
        <v>1896556.09</v>
      </c>
      <c r="I692" s="36">
        <v>0</v>
      </c>
    </row>
    <row r="693" spans="1:9" x14ac:dyDescent="0.25">
      <c r="A693" s="12" t="s">
        <v>1402</v>
      </c>
      <c r="B693" s="12">
        <v>1681217</v>
      </c>
      <c r="C693" s="12" t="s">
        <v>167</v>
      </c>
      <c r="D693" s="1">
        <v>11</v>
      </c>
      <c r="E693" s="5">
        <v>148000</v>
      </c>
      <c r="F693" s="5">
        <v>2118338.9700000002</v>
      </c>
      <c r="G693" s="9">
        <v>194</v>
      </c>
      <c r="H693" s="4">
        <v>2118338.9700000002</v>
      </c>
      <c r="I693" s="36">
        <v>23123.759999999998</v>
      </c>
    </row>
    <row r="694" spans="1:9" x14ac:dyDescent="0.25">
      <c r="A694" s="12" t="s">
        <v>1402</v>
      </c>
      <c r="B694" s="12">
        <v>1761404</v>
      </c>
      <c r="C694" s="12" t="s">
        <v>169</v>
      </c>
      <c r="D694" s="1">
        <v>10</v>
      </c>
      <c r="E694" s="5">
        <v>84100</v>
      </c>
      <c r="F694" s="5">
        <v>994661.04</v>
      </c>
      <c r="G694" s="9">
        <v>143</v>
      </c>
      <c r="H694" s="4">
        <v>994661.04</v>
      </c>
      <c r="I694" s="36">
        <v>0</v>
      </c>
    </row>
    <row r="695" spans="1:9" x14ac:dyDescent="0.25">
      <c r="A695" s="12" t="s">
        <v>1402</v>
      </c>
      <c r="B695" s="12">
        <v>1883064</v>
      </c>
      <c r="C695" s="12" t="s">
        <v>502</v>
      </c>
      <c r="D695" s="1">
        <v>6</v>
      </c>
      <c r="E695" s="5">
        <v>41000</v>
      </c>
      <c r="F695" s="5">
        <v>583133.49</v>
      </c>
      <c r="G695" s="9">
        <v>80</v>
      </c>
      <c r="H695" s="4">
        <v>583133.49</v>
      </c>
      <c r="I695" s="36">
        <v>0</v>
      </c>
    </row>
    <row r="696" spans="1:9" x14ac:dyDescent="0.25">
      <c r="A696" s="12" t="s">
        <v>1402</v>
      </c>
      <c r="B696" s="12">
        <v>1979105</v>
      </c>
      <c r="C696" s="12" t="s">
        <v>503</v>
      </c>
      <c r="D696" s="1">
        <v>5</v>
      </c>
      <c r="E696" s="5">
        <v>18000</v>
      </c>
      <c r="F696" s="5">
        <v>31515.3</v>
      </c>
      <c r="G696" s="9">
        <v>10</v>
      </c>
      <c r="H696" s="4">
        <v>31515.3</v>
      </c>
      <c r="I696" s="36">
        <v>0</v>
      </c>
    </row>
    <row r="697" spans="1:9" x14ac:dyDescent="0.25">
      <c r="A697" s="12" t="s">
        <v>1402</v>
      </c>
      <c r="B697" s="12">
        <v>1166384</v>
      </c>
      <c r="C697" s="12" t="s">
        <v>505</v>
      </c>
      <c r="D697" s="1">
        <v>5</v>
      </c>
      <c r="E697" s="5">
        <v>15500</v>
      </c>
      <c r="F697" s="5">
        <v>176178.82</v>
      </c>
      <c r="G697" s="9">
        <v>46</v>
      </c>
      <c r="H697" s="4">
        <v>176178.82</v>
      </c>
      <c r="I697" s="36">
        <v>0</v>
      </c>
    </row>
    <row r="698" spans="1:9" x14ac:dyDescent="0.25">
      <c r="A698" s="12" t="s">
        <v>1402</v>
      </c>
      <c r="B698" s="12">
        <v>1190250</v>
      </c>
      <c r="C698" s="12" t="s">
        <v>170</v>
      </c>
      <c r="D698" s="1">
        <v>9</v>
      </c>
      <c r="E698" s="5">
        <v>83600</v>
      </c>
      <c r="F698" s="5">
        <v>2008447.97</v>
      </c>
      <c r="G698" s="9">
        <v>295</v>
      </c>
      <c r="H698" s="4">
        <v>2008447.97</v>
      </c>
      <c r="I698" s="36">
        <v>20710.28</v>
      </c>
    </row>
    <row r="699" spans="1:9" x14ac:dyDescent="0.25">
      <c r="A699" s="12" t="s">
        <v>1402</v>
      </c>
      <c r="B699" s="12">
        <v>1196650</v>
      </c>
      <c r="C699" s="12" t="s">
        <v>284</v>
      </c>
      <c r="D699" s="1">
        <v>4</v>
      </c>
      <c r="E699" s="5">
        <v>20900</v>
      </c>
      <c r="F699" s="5">
        <v>670226.63</v>
      </c>
      <c r="G699" s="9">
        <v>146</v>
      </c>
      <c r="H699" s="4">
        <v>670226.63</v>
      </c>
      <c r="I699" s="36">
        <v>0</v>
      </c>
    </row>
    <row r="700" spans="1:9" x14ac:dyDescent="0.25">
      <c r="A700" s="12" t="s">
        <v>1402</v>
      </c>
      <c r="B700" s="12">
        <v>1199077</v>
      </c>
      <c r="C700" s="12" t="s">
        <v>1432</v>
      </c>
      <c r="D700" s="1">
        <v>0</v>
      </c>
      <c r="E700" s="5">
        <v>0</v>
      </c>
      <c r="F700" s="5">
        <v>160956.98000000001</v>
      </c>
      <c r="G700" s="9">
        <v>62</v>
      </c>
      <c r="H700" s="4">
        <v>160956.98000000001</v>
      </c>
      <c r="I700" s="36">
        <v>0</v>
      </c>
    </row>
    <row r="701" spans="1:9" x14ac:dyDescent="0.25">
      <c r="A701" s="12" t="s">
        <v>1402</v>
      </c>
      <c r="B701" s="12">
        <v>1201859</v>
      </c>
      <c r="C701" s="12" t="s">
        <v>1433</v>
      </c>
      <c r="D701" s="1">
        <v>0</v>
      </c>
      <c r="E701" s="5">
        <v>0</v>
      </c>
      <c r="F701" s="5">
        <v>118312.11</v>
      </c>
      <c r="G701" s="9">
        <v>15</v>
      </c>
      <c r="H701" s="4">
        <v>118312.11</v>
      </c>
      <c r="I701" s="36">
        <v>0</v>
      </c>
    </row>
    <row r="702" spans="1:9" x14ac:dyDescent="0.25">
      <c r="A702" s="12" t="s">
        <v>1402</v>
      </c>
      <c r="B702" s="12">
        <v>1291343</v>
      </c>
      <c r="C702" s="12" t="s">
        <v>285</v>
      </c>
      <c r="D702" s="1">
        <v>14</v>
      </c>
      <c r="E702" s="5">
        <v>120800</v>
      </c>
      <c r="F702" s="5">
        <v>1469571.53</v>
      </c>
      <c r="G702" s="9">
        <v>154</v>
      </c>
      <c r="H702" s="4">
        <v>1469571.53</v>
      </c>
      <c r="I702" s="36">
        <v>0</v>
      </c>
    </row>
    <row r="703" spans="1:9" x14ac:dyDescent="0.25">
      <c r="A703" s="12" t="s">
        <v>1402</v>
      </c>
      <c r="B703" s="12">
        <v>1470099</v>
      </c>
      <c r="C703" s="12" t="s">
        <v>171</v>
      </c>
      <c r="D703" s="1">
        <v>17</v>
      </c>
      <c r="E703" s="5">
        <v>74500</v>
      </c>
      <c r="F703" s="5">
        <v>1574856.34</v>
      </c>
      <c r="G703" s="9">
        <v>255</v>
      </c>
      <c r="H703" s="4">
        <v>1574856.34</v>
      </c>
      <c r="I703" s="36">
        <v>0</v>
      </c>
    </row>
    <row r="704" spans="1:9" x14ac:dyDescent="0.25">
      <c r="A704" s="12" t="s">
        <v>1402</v>
      </c>
      <c r="B704" s="12">
        <v>1477219</v>
      </c>
      <c r="C704" s="12" t="s">
        <v>172</v>
      </c>
      <c r="D704" s="1">
        <v>13</v>
      </c>
      <c r="E704" s="5">
        <v>94600</v>
      </c>
      <c r="F704" s="5">
        <v>1248872.49</v>
      </c>
      <c r="G704" s="9">
        <v>228</v>
      </c>
      <c r="H704" s="4">
        <v>1248872.49</v>
      </c>
      <c r="I704" s="36">
        <v>0</v>
      </c>
    </row>
    <row r="705" spans="1:9" x14ac:dyDescent="0.25">
      <c r="A705" s="12" t="s">
        <v>1402</v>
      </c>
      <c r="B705" s="12">
        <v>1502174</v>
      </c>
      <c r="C705" s="12" t="s">
        <v>173</v>
      </c>
      <c r="D705" s="1">
        <v>11</v>
      </c>
      <c r="E705" s="5">
        <v>198400</v>
      </c>
      <c r="F705" s="5">
        <v>1939486.8</v>
      </c>
      <c r="G705" s="9">
        <v>234</v>
      </c>
      <c r="H705" s="4">
        <v>1939486.8</v>
      </c>
      <c r="I705" s="36">
        <v>12921.98</v>
      </c>
    </row>
    <row r="706" spans="1:9" x14ac:dyDescent="0.25">
      <c r="A706" s="12" t="s">
        <v>1402</v>
      </c>
      <c r="B706" s="12">
        <v>1529431</v>
      </c>
      <c r="C706" s="12" t="s">
        <v>174</v>
      </c>
      <c r="D706" s="1">
        <v>22</v>
      </c>
      <c r="E706" s="5">
        <v>127600</v>
      </c>
      <c r="F706" s="5">
        <v>1774820.62</v>
      </c>
      <c r="G706" s="9">
        <v>344</v>
      </c>
      <c r="H706" s="4">
        <v>1774820.62</v>
      </c>
      <c r="I706" s="36">
        <v>0</v>
      </c>
    </row>
    <row r="707" spans="1:9" x14ac:dyDescent="0.25">
      <c r="A707" s="12" t="s">
        <v>1402</v>
      </c>
      <c r="B707" s="12">
        <v>1636127</v>
      </c>
      <c r="C707" s="12" t="s">
        <v>175</v>
      </c>
      <c r="D707" s="1">
        <v>18</v>
      </c>
      <c r="E707" s="5">
        <v>120600</v>
      </c>
      <c r="F707" s="5">
        <v>1744558.57</v>
      </c>
      <c r="G707" s="9">
        <v>291</v>
      </c>
      <c r="H707" s="4">
        <v>1744558.57</v>
      </c>
      <c r="I707" s="36">
        <v>0</v>
      </c>
    </row>
    <row r="708" spans="1:9" x14ac:dyDescent="0.25">
      <c r="A708" s="12" t="s">
        <v>1402</v>
      </c>
      <c r="B708" s="12">
        <v>1037648</v>
      </c>
      <c r="C708" s="12" t="s">
        <v>425</v>
      </c>
      <c r="D708" s="1">
        <v>0</v>
      </c>
      <c r="E708" s="5">
        <v>0</v>
      </c>
      <c r="F708" s="5">
        <v>42766.54</v>
      </c>
      <c r="G708" s="9">
        <v>23</v>
      </c>
      <c r="H708" s="4">
        <v>42766.54</v>
      </c>
      <c r="I708" s="36">
        <v>2999.43</v>
      </c>
    </row>
    <row r="709" spans="1:9" x14ac:dyDescent="0.25">
      <c r="A709" s="12" t="s">
        <v>1402</v>
      </c>
      <c r="B709" s="12">
        <v>1220520</v>
      </c>
      <c r="C709" s="12" t="s">
        <v>225</v>
      </c>
      <c r="D709" s="1">
        <v>7</v>
      </c>
      <c r="E709" s="5">
        <v>49500</v>
      </c>
      <c r="F709" s="5">
        <v>1143101.3799999999</v>
      </c>
      <c r="G709" s="9">
        <v>169</v>
      </c>
      <c r="H709" s="4">
        <v>1143101.3799999999</v>
      </c>
      <c r="I709" s="36">
        <v>17534.8</v>
      </c>
    </row>
    <row r="710" spans="1:9" x14ac:dyDescent="0.25">
      <c r="A710" s="12" t="s">
        <v>1402</v>
      </c>
      <c r="B710" s="12">
        <v>1265384</v>
      </c>
      <c r="C710" s="12" t="s">
        <v>268</v>
      </c>
      <c r="D710" s="1">
        <v>9</v>
      </c>
      <c r="E710" s="5">
        <v>101650</v>
      </c>
      <c r="F710" s="5">
        <v>1046509.73</v>
      </c>
      <c r="G710" s="9">
        <v>184</v>
      </c>
      <c r="H710" s="4">
        <v>1046509.73</v>
      </c>
      <c r="I710" s="36">
        <v>0</v>
      </c>
    </row>
    <row r="711" spans="1:9" x14ac:dyDescent="0.25">
      <c r="A711" s="12" t="s">
        <v>1402</v>
      </c>
      <c r="B711" s="12">
        <v>1314296</v>
      </c>
      <c r="C711" s="12" t="s">
        <v>266</v>
      </c>
      <c r="D711" s="1">
        <v>15</v>
      </c>
      <c r="E711" s="5">
        <v>129250</v>
      </c>
      <c r="F711" s="5">
        <v>1234399.3</v>
      </c>
      <c r="G711" s="9">
        <v>205</v>
      </c>
      <c r="H711" s="4">
        <v>1234399.3</v>
      </c>
      <c r="I711" s="36">
        <v>0</v>
      </c>
    </row>
    <row r="712" spans="1:9" x14ac:dyDescent="0.25">
      <c r="A712" s="12" t="s">
        <v>1402</v>
      </c>
      <c r="B712" s="12">
        <v>1599691</v>
      </c>
      <c r="C712" s="12" t="s">
        <v>41</v>
      </c>
      <c r="D712" s="1">
        <v>7</v>
      </c>
      <c r="E712" s="5">
        <v>87500</v>
      </c>
      <c r="F712" s="5">
        <v>1457491.88</v>
      </c>
      <c r="G712" s="9">
        <v>186</v>
      </c>
      <c r="H712" s="4">
        <v>1457491.88</v>
      </c>
      <c r="I712" s="36">
        <v>0</v>
      </c>
    </row>
    <row r="713" spans="1:9" x14ac:dyDescent="0.25">
      <c r="A713" s="12" t="s">
        <v>1402</v>
      </c>
      <c r="B713" s="12">
        <v>1676939</v>
      </c>
      <c r="C713" s="12" t="s">
        <v>226</v>
      </c>
      <c r="D713" s="1">
        <v>11</v>
      </c>
      <c r="E713" s="5">
        <v>89500</v>
      </c>
      <c r="F713" s="5">
        <v>1761735.88</v>
      </c>
      <c r="G713" s="9">
        <v>212</v>
      </c>
      <c r="H713" s="4">
        <v>1761735.88</v>
      </c>
      <c r="I713" s="36">
        <v>0</v>
      </c>
    </row>
    <row r="714" spans="1:9" x14ac:dyDescent="0.25">
      <c r="A714" s="12" t="s">
        <v>1402</v>
      </c>
      <c r="B714" s="12">
        <v>1721849</v>
      </c>
      <c r="C714" s="12" t="s">
        <v>267</v>
      </c>
      <c r="D714" s="1">
        <v>9</v>
      </c>
      <c r="E714" s="5">
        <v>64000</v>
      </c>
      <c r="F714" s="5">
        <v>911282.06</v>
      </c>
      <c r="G714" s="9">
        <v>164</v>
      </c>
      <c r="H714" s="4">
        <v>911282.06</v>
      </c>
      <c r="I714" s="36">
        <v>2577.5100000000002</v>
      </c>
    </row>
    <row r="715" spans="1:9" x14ac:dyDescent="0.25">
      <c r="A715" s="12" t="s">
        <v>1402</v>
      </c>
      <c r="B715" s="12">
        <v>1756342</v>
      </c>
      <c r="C715" s="12" t="s">
        <v>1434</v>
      </c>
      <c r="D715" s="1">
        <v>0</v>
      </c>
      <c r="E715" s="5">
        <v>0</v>
      </c>
      <c r="F715" s="5">
        <v>134404.17000000001</v>
      </c>
      <c r="G715" s="9">
        <v>25</v>
      </c>
      <c r="H715" s="4">
        <v>134404.17000000001</v>
      </c>
      <c r="I715" s="36">
        <v>0</v>
      </c>
    </row>
    <row r="716" spans="1:9" x14ac:dyDescent="0.25">
      <c r="A716" s="12" t="s">
        <v>1402</v>
      </c>
      <c r="B716" s="12">
        <v>1104286</v>
      </c>
      <c r="C716" s="12" t="s">
        <v>230</v>
      </c>
      <c r="D716" s="1">
        <v>10</v>
      </c>
      <c r="E716" s="5">
        <v>53100</v>
      </c>
      <c r="F716" s="5">
        <v>697871.96</v>
      </c>
      <c r="G716" s="9">
        <v>164</v>
      </c>
      <c r="H716" s="4">
        <v>697871.96</v>
      </c>
      <c r="I716" s="36">
        <v>0</v>
      </c>
    </row>
    <row r="717" spans="1:9" x14ac:dyDescent="0.25">
      <c r="A717" s="12" t="s">
        <v>1402</v>
      </c>
      <c r="B717" s="12">
        <v>1163204</v>
      </c>
      <c r="C717" s="12" t="s">
        <v>428</v>
      </c>
      <c r="D717" s="1">
        <v>0</v>
      </c>
      <c r="E717" s="5">
        <v>0</v>
      </c>
      <c r="F717" s="5">
        <v>105570.65</v>
      </c>
      <c r="G717" s="9">
        <v>30</v>
      </c>
      <c r="H717" s="4">
        <v>105570.65</v>
      </c>
      <c r="I717" s="36">
        <v>0</v>
      </c>
    </row>
    <row r="718" spans="1:9" x14ac:dyDescent="0.25">
      <c r="A718" s="12" t="s">
        <v>1402</v>
      </c>
      <c r="B718" s="12">
        <v>1321841</v>
      </c>
      <c r="C718" s="12" t="s">
        <v>269</v>
      </c>
      <c r="D718" s="1">
        <v>8</v>
      </c>
      <c r="E718" s="5">
        <v>64150</v>
      </c>
      <c r="F718" s="5">
        <v>1321440.05</v>
      </c>
      <c r="G718" s="9">
        <v>248</v>
      </c>
      <c r="H718" s="4">
        <v>1321440.05</v>
      </c>
      <c r="I718" s="36">
        <v>7443.08</v>
      </c>
    </row>
    <row r="719" spans="1:9" x14ac:dyDescent="0.25">
      <c r="A719" s="12" t="s">
        <v>1402</v>
      </c>
      <c r="B719" s="12">
        <v>1398039</v>
      </c>
      <c r="C719" s="12" t="s">
        <v>426</v>
      </c>
      <c r="D719" s="1">
        <v>4</v>
      </c>
      <c r="E719" s="5">
        <v>14800</v>
      </c>
      <c r="F719" s="5">
        <v>357029.44</v>
      </c>
      <c r="G719" s="9">
        <v>45</v>
      </c>
      <c r="H719" s="4">
        <v>357029.44</v>
      </c>
      <c r="I719" s="36">
        <v>0</v>
      </c>
    </row>
    <row r="720" spans="1:9" x14ac:dyDescent="0.25">
      <c r="A720" s="12" t="s">
        <v>1402</v>
      </c>
      <c r="B720" s="12">
        <v>1558648</v>
      </c>
      <c r="C720" s="12" t="s">
        <v>427</v>
      </c>
      <c r="D720" s="1">
        <v>2</v>
      </c>
      <c r="E720" s="5">
        <v>15000</v>
      </c>
      <c r="F720" s="5">
        <v>126635.41</v>
      </c>
      <c r="G720" s="9">
        <v>12</v>
      </c>
      <c r="H720" s="4">
        <v>126635.41</v>
      </c>
      <c r="I720" s="36">
        <v>0</v>
      </c>
    </row>
    <row r="721" spans="1:9" x14ac:dyDescent="0.25">
      <c r="A721" s="12" t="s">
        <v>1402</v>
      </c>
      <c r="B721" s="12">
        <v>1629204</v>
      </c>
      <c r="C721" s="12" t="s">
        <v>122</v>
      </c>
      <c r="D721" s="1">
        <v>12</v>
      </c>
      <c r="E721" s="5">
        <v>64100</v>
      </c>
      <c r="F721" s="5">
        <v>1439675.11</v>
      </c>
      <c r="G721" s="9">
        <v>194</v>
      </c>
      <c r="H721" s="4">
        <v>1439675.11</v>
      </c>
      <c r="I721" s="36">
        <v>0</v>
      </c>
    </row>
    <row r="722" spans="1:9" x14ac:dyDescent="0.25">
      <c r="A722" s="12" t="s">
        <v>1402</v>
      </c>
      <c r="B722" s="12">
        <v>1750057</v>
      </c>
      <c r="C722" s="12" t="s">
        <v>1435</v>
      </c>
      <c r="D722" s="1">
        <v>0</v>
      </c>
      <c r="E722" s="5">
        <v>0</v>
      </c>
      <c r="F722" s="5">
        <v>20634.060000000001</v>
      </c>
      <c r="G722" s="9">
        <v>12</v>
      </c>
      <c r="H722" s="4">
        <v>20634.060000000001</v>
      </c>
      <c r="I722" s="36">
        <v>0</v>
      </c>
    </row>
    <row r="723" spans="1:9" x14ac:dyDescent="0.25">
      <c r="A723" s="12" t="s">
        <v>1402</v>
      </c>
      <c r="B723" s="12">
        <v>1799825</v>
      </c>
      <c r="C723" s="12" t="s">
        <v>123</v>
      </c>
      <c r="D723" s="1">
        <v>11</v>
      </c>
      <c r="E723" s="5">
        <v>102800</v>
      </c>
      <c r="F723" s="5">
        <v>1068526.8899999999</v>
      </c>
      <c r="G723" s="9">
        <v>214</v>
      </c>
      <c r="H723" s="4">
        <v>1068526.8899999999</v>
      </c>
      <c r="I723" s="36">
        <v>5391.13</v>
      </c>
    </row>
    <row r="724" spans="1:9" x14ac:dyDescent="0.25">
      <c r="A724" s="12" t="s">
        <v>1402</v>
      </c>
      <c r="B724" s="12">
        <v>1294764</v>
      </c>
      <c r="C724" s="12" t="s">
        <v>231</v>
      </c>
      <c r="D724" s="1">
        <v>12</v>
      </c>
      <c r="E724" s="5">
        <v>59500</v>
      </c>
      <c r="F724" s="5">
        <v>1265221.77</v>
      </c>
      <c r="G724" s="9">
        <v>213</v>
      </c>
      <c r="H724" s="4">
        <v>1265221.77</v>
      </c>
      <c r="I724" s="36">
        <v>0</v>
      </c>
    </row>
    <row r="725" spans="1:9" x14ac:dyDescent="0.25">
      <c r="A725" s="12" t="s">
        <v>1402</v>
      </c>
      <c r="B725" s="12">
        <v>1606740</v>
      </c>
      <c r="C725" s="12" t="s">
        <v>124</v>
      </c>
      <c r="D725" s="1">
        <v>15</v>
      </c>
      <c r="E725" s="5">
        <v>97100</v>
      </c>
      <c r="F725" s="5">
        <v>1083117.3999999999</v>
      </c>
      <c r="G725" s="9">
        <v>227</v>
      </c>
      <c r="H725" s="4">
        <v>1083117.3999999999</v>
      </c>
      <c r="I725" s="36">
        <v>0</v>
      </c>
    </row>
    <row r="726" spans="1:9" x14ac:dyDescent="0.25">
      <c r="A726" s="12" t="s">
        <v>1402</v>
      </c>
      <c r="B726" s="12">
        <v>1754072</v>
      </c>
      <c r="C726" s="12" t="s">
        <v>125</v>
      </c>
      <c r="D726" s="1">
        <v>7</v>
      </c>
      <c r="E726" s="5">
        <v>58000</v>
      </c>
      <c r="F726" s="5">
        <v>1129026.1499999999</v>
      </c>
      <c r="G726" s="9">
        <v>206</v>
      </c>
      <c r="H726" s="4">
        <v>1129026.1499999999</v>
      </c>
      <c r="I726" s="36">
        <v>29971.52</v>
      </c>
    </row>
    <row r="727" spans="1:9" x14ac:dyDescent="0.25">
      <c r="A727" s="12" t="s">
        <v>1402</v>
      </c>
      <c r="B727" s="12">
        <v>1754078</v>
      </c>
      <c r="C727" s="12" t="s">
        <v>126</v>
      </c>
      <c r="D727" s="1">
        <v>11</v>
      </c>
      <c r="E727" s="5">
        <v>80260</v>
      </c>
      <c r="F727" s="5">
        <v>1143767.74</v>
      </c>
      <c r="G727" s="9">
        <v>238</v>
      </c>
      <c r="H727" s="4">
        <v>1143767.74</v>
      </c>
      <c r="I727" s="36">
        <v>10266</v>
      </c>
    </row>
    <row r="728" spans="1:9" x14ac:dyDescent="0.25">
      <c r="A728" s="12" t="s">
        <v>1402</v>
      </c>
      <c r="B728" s="12">
        <v>1761447</v>
      </c>
      <c r="C728" s="12" t="s">
        <v>127</v>
      </c>
      <c r="D728" s="1">
        <v>11</v>
      </c>
      <c r="E728" s="5">
        <v>95500</v>
      </c>
      <c r="F728" s="5">
        <v>1548050.29</v>
      </c>
      <c r="G728" s="9">
        <v>239</v>
      </c>
      <c r="H728" s="4">
        <v>1548050.29</v>
      </c>
      <c r="I728" s="36">
        <v>3211.73</v>
      </c>
    </row>
    <row r="729" spans="1:9" x14ac:dyDescent="0.25">
      <c r="A729" s="12" t="s">
        <v>1402</v>
      </c>
      <c r="B729" s="12">
        <v>1784564</v>
      </c>
      <c r="C729" s="12" t="s">
        <v>1436</v>
      </c>
      <c r="D729" s="1">
        <v>0</v>
      </c>
      <c r="E729" s="5">
        <v>0</v>
      </c>
      <c r="F729" s="5">
        <v>390369.33</v>
      </c>
      <c r="G729" s="9">
        <v>75</v>
      </c>
      <c r="H729" s="4">
        <v>390369.33</v>
      </c>
      <c r="I729" s="36">
        <v>0</v>
      </c>
    </row>
    <row r="730" spans="1:9" x14ac:dyDescent="0.25">
      <c r="A730" s="12" t="s">
        <v>1402</v>
      </c>
      <c r="B730" s="12">
        <v>1349170</v>
      </c>
      <c r="C730" s="12" t="s">
        <v>298</v>
      </c>
      <c r="D730" s="1">
        <v>8</v>
      </c>
      <c r="E730" s="5">
        <v>87000</v>
      </c>
      <c r="F730" s="5">
        <v>1407398.41</v>
      </c>
      <c r="G730" s="9">
        <v>147</v>
      </c>
      <c r="H730" s="4">
        <v>1407398.41</v>
      </c>
      <c r="I730" s="36">
        <v>0</v>
      </c>
    </row>
    <row r="731" spans="1:9" x14ac:dyDescent="0.25">
      <c r="A731" s="12" t="s">
        <v>1402</v>
      </c>
      <c r="B731" s="12">
        <v>1361333</v>
      </c>
      <c r="C731" s="12" t="s">
        <v>297</v>
      </c>
      <c r="D731" s="1">
        <v>4</v>
      </c>
      <c r="E731" s="5">
        <v>29000</v>
      </c>
      <c r="F731" s="5">
        <v>954580.88</v>
      </c>
      <c r="G731" s="9">
        <v>128</v>
      </c>
      <c r="H731" s="4">
        <v>954580.88</v>
      </c>
      <c r="I731" s="36">
        <v>0</v>
      </c>
    </row>
    <row r="732" spans="1:9" x14ac:dyDescent="0.25">
      <c r="A732" s="12" t="s">
        <v>1402</v>
      </c>
      <c r="B732" s="12">
        <v>1400736</v>
      </c>
      <c r="C732" s="12" t="s">
        <v>341</v>
      </c>
      <c r="D732" s="1">
        <v>2</v>
      </c>
      <c r="E732" s="5">
        <v>10000</v>
      </c>
      <c r="F732" s="5">
        <v>878218.05</v>
      </c>
      <c r="G732" s="9">
        <v>105</v>
      </c>
      <c r="H732" s="4">
        <v>878218.05</v>
      </c>
      <c r="I732" s="36">
        <v>0</v>
      </c>
    </row>
    <row r="733" spans="1:9" x14ac:dyDescent="0.25">
      <c r="A733" s="12" t="s">
        <v>1402</v>
      </c>
      <c r="B733" s="12">
        <v>1402394</v>
      </c>
      <c r="C733" s="12" t="s">
        <v>329</v>
      </c>
      <c r="D733" s="1">
        <v>2</v>
      </c>
      <c r="E733" s="5">
        <v>42000</v>
      </c>
      <c r="F733" s="5">
        <v>593441.38</v>
      </c>
      <c r="G733" s="9">
        <v>73</v>
      </c>
      <c r="H733" s="4">
        <v>593441.38</v>
      </c>
      <c r="I733" s="36">
        <v>0</v>
      </c>
    </row>
    <row r="734" spans="1:9" x14ac:dyDescent="0.25">
      <c r="A734" s="12" t="s">
        <v>1402</v>
      </c>
      <c r="B734" s="12">
        <v>1402434</v>
      </c>
      <c r="C734" s="12" t="s">
        <v>299</v>
      </c>
      <c r="D734" s="1">
        <v>2</v>
      </c>
      <c r="E734" s="5">
        <v>6500</v>
      </c>
      <c r="F734" s="5">
        <v>1121245.6299999999</v>
      </c>
      <c r="G734" s="9">
        <v>145</v>
      </c>
      <c r="H734" s="4">
        <v>1121245.6299999999</v>
      </c>
      <c r="I734" s="36">
        <v>0</v>
      </c>
    </row>
    <row r="735" spans="1:9" x14ac:dyDescent="0.25">
      <c r="A735" s="12" t="s">
        <v>1402</v>
      </c>
      <c r="B735" s="12">
        <v>1530769</v>
      </c>
      <c r="C735" s="12" t="s">
        <v>301</v>
      </c>
      <c r="D735" s="1">
        <v>7</v>
      </c>
      <c r="E735" s="5">
        <v>67500</v>
      </c>
      <c r="F735" s="5">
        <v>1560563.76</v>
      </c>
      <c r="G735" s="9">
        <v>129</v>
      </c>
      <c r="H735" s="4">
        <v>1560563.76</v>
      </c>
      <c r="I735" s="36">
        <v>0</v>
      </c>
    </row>
    <row r="736" spans="1:9" x14ac:dyDescent="0.25">
      <c r="A736" s="12" t="s">
        <v>1402</v>
      </c>
      <c r="B736" s="12">
        <v>1552842</v>
      </c>
      <c r="C736" s="12" t="s">
        <v>300</v>
      </c>
      <c r="D736" s="1">
        <v>11</v>
      </c>
      <c r="E736" s="5">
        <v>177500</v>
      </c>
      <c r="F736" s="5">
        <v>1296223.58</v>
      </c>
      <c r="G736" s="9">
        <v>143</v>
      </c>
      <c r="H736" s="4">
        <v>1296223.58</v>
      </c>
      <c r="I736" s="36">
        <v>0</v>
      </c>
    </row>
    <row r="737" spans="1:9" x14ac:dyDescent="0.25">
      <c r="A737" s="12" t="s">
        <v>1402</v>
      </c>
      <c r="B737" s="12">
        <v>1618684</v>
      </c>
      <c r="C737" s="12" t="s">
        <v>429</v>
      </c>
      <c r="D737" s="1">
        <v>3</v>
      </c>
      <c r="E737" s="5">
        <v>70000</v>
      </c>
      <c r="F737" s="5">
        <v>922083.87</v>
      </c>
      <c r="G737" s="9">
        <v>60</v>
      </c>
      <c r="H737" s="4">
        <v>922083.87</v>
      </c>
      <c r="I737" s="36">
        <v>0</v>
      </c>
    </row>
    <row r="738" spans="1:9" x14ac:dyDescent="0.25">
      <c r="A738" s="12" t="s">
        <v>1402</v>
      </c>
      <c r="B738" s="12">
        <v>1703367</v>
      </c>
      <c r="C738" s="12" t="s">
        <v>1437</v>
      </c>
      <c r="D738" s="1">
        <v>0</v>
      </c>
      <c r="E738" s="5">
        <v>0</v>
      </c>
      <c r="F738" s="5">
        <v>69706.8</v>
      </c>
      <c r="G738" s="9">
        <v>11</v>
      </c>
      <c r="H738" s="4">
        <v>69706.8</v>
      </c>
      <c r="I738" s="36">
        <v>0</v>
      </c>
    </row>
    <row r="739" spans="1:9" x14ac:dyDescent="0.25">
      <c r="A739" s="12" t="s">
        <v>1402</v>
      </c>
      <c r="B739" s="12">
        <v>1157928</v>
      </c>
      <c r="C739" s="12" t="s">
        <v>224</v>
      </c>
      <c r="D739" s="1">
        <v>7</v>
      </c>
      <c r="E739" s="5">
        <v>24120</v>
      </c>
      <c r="F739" s="5">
        <v>1511379.16</v>
      </c>
      <c r="G739" s="9">
        <v>204</v>
      </c>
      <c r="H739" s="4">
        <v>1511379.16</v>
      </c>
      <c r="I739" s="36">
        <v>960.8</v>
      </c>
    </row>
    <row r="740" spans="1:9" x14ac:dyDescent="0.25">
      <c r="A740" s="12" t="s">
        <v>1402</v>
      </c>
      <c r="B740" s="12">
        <v>1171693</v>
      </c>
      <c r="C740" s="12" t="s">
        <v>430</v>
      </c>
      <c r="D740" s="1">
        <v>8</v>
      </c>
      <c r="E740" s="5">
        <v>37520</v>
      </c>
      <c r="F740" s="5">
        <v>371657.52</v>
      </c>
      <c r="G740" s="9">
        <v>85</v>
      </c>
      <c r="H740" s="4">
        <v>371657.52</v>
      </c>
      <c r="I740" s="36">
        <v>0</v>
      </c>
    </row>
    <row r="741" spans="1:9" x14ac:dyDescent="0.25">
      <c r="A741" s="12" t="s">
        <v>1402</v>
      </c>
      <c r="B741" s="12">
        <v>1345788</v>
      </c>
      <c r="C741" s="12" t="s">
        <v>1438</v>
      </c>
      <c r="D741" s="1">
        <v>5</v>
      </c>
      <c r="E741" s="5">
        <v>22250</v>
      </c>
      <c r="F741" s="5">
        <v>839704.77</v>
      </c>
      <c r="G741" s="9">
        <v>171</v>
      </c>
      <c r="H741" s="4">
        <v>839704.77</v>
      </c>
      <c r="I741" s="36">
        <v>0</v>
      </c>
    </row>
    <row r="742" spans="1:9" x14ac:dyDescent="0.25">
      <c r="A742" s="12" t="s">
        <v>1402</v>
      </c>
      <c r="B742" s="12">
        <v>1359917</v>
      </c>
      <c r="C742" s="12" t="s">
        <v>302</v>
      </c>
      <c r="D742" s="1">
        <v>4</v>
      </c>
      <c r="E742" s="5">
        <v>29510</v>
      </c>
      <c r="F742" s="5">
        <v>756773.44</v>
      </c>
      <c r="G742" s="9">
        <v>153</v>
      </c>
      <c r="H742" s="4">
        <v>756773.44</v>
      </c>
      <c r="I742" s="36">
        <v>0</v>
      </c>
    </row>
    <row r="743" spans="1:9" x14ac:dyDescent="0.25">
      <c r="A743" s="12" t="s">
        <v>1402</v>
      </c>
      <c r="B743" s="12">
        <v>1535023</v>
      </c>
      <c r="C743" s="12" t="s">
        <v>330</v>
      </c>
      <c r="D743" s="1">
        <v>8</v>
      </c>
      <c r="E743" s="5">
        <v>68150</v>
      </c>
      <c r="F743" s="5">
        <v>814928.74</v>
      </c>
      <c r="G743" s="9">
        <v>163</v>
      </c>
      <c r="H743" s="4">
        <v>814928.74</v>
      </c>
      <c r="I743" s="36">
        <v>0</v>
      </c>
    </row>
    <row r="744" spans="1:9" x14ac:dyDescent="0.25">
      <c r="A744" s="12" t="s">
        <v>1402</v>
      </c>
      <c r="B744" s="12">
        <v>1740892</v>
      </c>
      <c r="C744" s="12" t="s">
        <v>1439</v>
      </c>
      <c r="D744" s="1">
        <v>0</v>
      </c>
      <c r="E744" s="5">
        <v>0</v>
      </c>
      <c r="F744" s="5">
        <v>151072.34</v>
      </c>
      <c r="G744" s="9">
        <v>49</v>
      </c>
      <c r="H744" s="4">
        <v>151072.34</v>
      </c>
      <c r="I744" s="36">
        <v>0</v>
      </c>
    </row>
    <row r="745" spans="1:9" x14ac:dyDescent="0.25">
      <c r="A745" s="12" t="s">
        <v>1402</v>
      </c>
      <c r="B745" s="12">
        <v>1082763</v>
      </c>
      <c r="C745" s="12" t="s">
        <v>227</v>
      </c>
      <c r="D745" s="1">
        <v>15</v>
      </c>
      <c r="E745" s="5">
        <v>83000</v>
      </c>
      <c r="F745" s="5">
        <v>1023956.91</v>
      </c>
      <c r="G745" s="9">
        <v>195</v>
      </c>
      <c r="H745" s="4">
        <v>1023956.91</v>
      </c>
      <c r="I745" s="36">
        <v>0</v>
      </c>
    </row>
    <row r="746" spans="1:9" x14ac:dyDescent="0.25">
      <c r="A746" s="12" t="s">
        <v>1402</v>
      </c>
      <c r="B746" s="12">
        <v>1129552</v>
      </c>
      <c r="C746" s="12" t="s">
        <v>161</v>
      </c>
      <c r="D746" s="1">
        <v>12</v>
      </c>
      <c r="E746" s="5">
        <v>123786</v>
      </c>
      <c r="F746" s="5">
        <v>1593126.98</v>
      </c>
      <c r="G746" s="9">
        <v>208</v>
      </c>
      <c r="H746" s="4">
        <v>1593126.98</v>
      </c>
      <c r="I746" s="36">
        <v>0</v>
      </c>
    </row>
    <row r="747" spans="1:9" x14ac:dyDescent="0.25">
      <c r="A747" s="12" t="s">
        <v>1402</v>
      </c>
      <c r="B747" s="12">
        <v>1156827</v>
      </c>
      <c r="C747" s="12" t="s">
        <v>431</v>
      </c>
      <c r="D747" s="1">
        <v>2</v>
      </c>
      <c r="E747" s="5">
        <v>17500</v>
      </c>
      <c r="F747" s="5">
        <v>197036.67</v>
      </c>
      <c r="G747" s="9">
        <v>34</v>
      </c>
      <c r="H747" s="4">
        <v>197036.67</v>
      </c>
      <c r="I747" s="36">
        <v>0</v>
      </c>
    </row>
    <row r="748" spans="1:9" x14ac:dyDescent="0.25">
      <c r="A748" s="12" t="s">
        <v>1402</v>
      </c>
      <c r="B748" s="12">
        <v>1374676</v>
      </c>
      <c r="C748" s="12" t="s">
        <v>303</v>
      </c>
      <c r="D748" s="1">
        <v>10</v>
      </c>
      <c r="E748" s="5">
        <v>44680</v>
      </c>
      <c r="F748" s="5">
        <v>1118911.82</v>
      </c>
      <c r="G748" s="9">
        <v>208</v>
      </c>
      <c r="H748" s="4">
        <v>1118911.82</v>
      </c>
      <c r="I748" s="36">
        <v>19921.7</v>
      </c>
    </row>
    <row r="749" spans="1:9" x14ac:dyDescent="0.25">
      <c r="A749" s="12" t="s">
        <v>1402</v>
      </c>
      <c r="B749" s="12">
        <v>1374864</v>
      </c>
      <c r="C749" s="12" t="s">
        <v>283</v>
      </c>
      <c r="D749" s="1">
        <v>18</v>
      </c>
      <c r="E749" s="5">
        <v>150490</v>
      </c>
      <c r="F749" s="5">
        <v>1238935.0900000001</v>
      </c>
      <c r="G749" s="9">
        <v>241</v>
      </c>
      <c r="H749" s="4">
        <v>1238935.0900000001</v>
      </c>
      <c r="I749" s="36">
        <v>4579.6000000000004</v>
      </c>
    </row>
    <row r="750" spans="1:9" x14ac:dyDescent="0.25">
      <c r="A750" s="12" t="s">
        <v>1402</v>
      </c>
      <c r="B750" s="12">
        <v>1577256</v>
      </c>
      <c r="C750" s="12" t="s">
        <v>432</v>
      </c>
      <c r="D750" s="1">
        <v>0</v>
      </c>
      <c r="E750" s="5">
        <v>0</v>
      </c>
      <c r="F750" s="5">
        <v>17897.310000000001</v>
      </c>
      <c r="G750" s="9">
        <v>11</v>
      </c>
      <c r="H750" s="4">
        <v>17897.310000000001</v>
      </c>
      <c r="I750" s="36">
        <v>0</v>
      </c>
    </row>
    <row r="751" spans="1:9" x14ac:dyDescent="0.25">
      <c r="A751" s="12" t="s">
        <v>1402</v>
      </c>
      <c r="B751" s="12">
        <v>1597461</v>
      </c>
      <c r="C751" s="12" t="s">
        <v>1440</v>
      </c>
      <c r="D751" s="1">
        <v>5</v>
      </c>
      <c r="E751" s="5">
        <v>41000</v>
      </c>
      <c r="F751" s="5">
        <v>129102.13</v>
      </c>
      <c r="G751" s="9">
        <v>21</v>
      </c>
      <c r="H751" s="4">
        <v>129102.13</v>
      </c>
      <c r="I751" s="36">
        <v>0</v>
      </c>
    </row>
    <row r="752" spans="1:9" x14ac:dyDescent="0.25">
      <c r="A752" s="12" t="s">
        <v>1402</v>
      </c>
      <c r="B752" s="12">
        <v>1457729</v>
      </c>
      <c r="C752" s="12" t="s">
        <v>437</v>
      </c>
      <c r="D752" s="1">
        <v>5</v>
      </c>
      <c r="E752" s="5">
        <v>26600</v>
      </c>
      <c r="F752" s="5">
        <v>1400582.56</v>
      </c>
      <c r="G752" s="9">
        <v>178</v>
      </c>
      <c r="H752" s="4">
        <v>1400582.56</v>
      </c>
      <c r="I752" s="36">
        <v>17694.55</v>
      </c>
    </row>
    <row r="753" spans="1:9" x14ac:dyDescent="0.25">
      <c r="A753" s="12" t="s">
        <v>1402</v>
      </c>
      <c r="B753" s="12">
        <v>1526267</v>
      </c>
      <c r="C753" s="12" t="s">
        <v>208</v>
      </c>
      <c r="D753" s="1">
        <v>6</v>
      </c>
      <c r="E753" s="5">
        <v>55200</v>
      </c>
      <c r="F753" s="5">
        <v>1130368.1000000001</v>
      </c>
      <c r="G753" s="9">
        <v>198</v>
      </c>
      <c r="H753" s="4">
        <v>1130368.1000000001</v>
      </c>
      <c r="I753" s="36">
        <v>0</v>
      </c>
    </row>
    <row r="754" spans="1:9" x14ac:dyDescent="0.25">
      <c r="A754" s="12" t="s">
        <v>1402</v>
      </c>
      <c r="B754" s="12">
        <v>1565910</v>
      </c>
      <c r="C754" s="12" t="s">
        <v>438</v>
      </c>
      <c r="D754" s="1">
        <v>0</v>
      </c>
      <c r="E754" s="5">
        <v>0</v>
      </c>
      <c r="F754" s="5">
        <v>297685.8</v>
      </c>
      <c r="G754" s="9">
        <v>71</v>
      </c>
      <c r="H754" s="4">
        <v>297685.8</v>
      </c>
      <c r="I754" s="36">
        <v>0</v>
      </c>
    </row>
    <row r="755" spans="1:9" x14ac:dyDescent="0.25">
      <c r="A755" s="12" t="s">
        <v>1402</v>
      </c>
      <c r="B755" s="12">
        <v>1709608</v>
      </c>
      <c r="C755" s="12" t="s">
        <v>434</v>
      </c>
      <c r="D755" s="1">
        <v>5</v>
      </c>
      <c r="E755" s="5">
        <v>25500</v>
      </c>
      <c r="F755" s="5">
        <v>528069.62</v>
      </c>
      <c r="G755" s="9">
        <v>92</v>
      </c>
      <c r="H755" s="4">
        <v>528069.62</v>
      </c>
      <c r="I755" s="36">
        <v>0</v>
      </c>
    </row>
    <row r="756" spans="1:9" x14ac:dyDescent="0.25">
      <c r="A756" s="12" t="s">
        <v>1402</v>
      </c>
      <c r="B756" s="12">
        <v>1958702</v>
      </c>
      <c r="C756" s="12" t="s">
        <v>436</v>
      </c>
      <c r="D756" s="1">
        <v>7</v>
      </c>
      <c r="E756" s="5">
        <v>51100</v>
      </c>
      <c r="F756" s="5">
        <v>492653.47</v>
      </c>
      <c r="G756" s="9">
        <v>70</v>
      </c>
      <c r="H756" s="4">
        <v>492653.47</v>
      </c>
      <c r="I756" s="36">
        <v>13163.66</v>
      </c>
    </row>
    <row r="757" spans="1:9" x14ac:dyDescent="0.25">
      <c r="A757" s="12" t="s">
        <v>1402</v>
      </c>
      <c r="B757" s="12">
        <v>1157339</v>
      </c>
      <c r="C757" s="12" t="s">
        <v>442</v>
      </c>
      <c r="D757" s="1">
        <v>4</v>
      </c>
      <c r="E757" s="5">
        <v>30410</v>
      </c>
      <c r="F757" s="5">
        <v>327777.40999999997</v>
      </c>
      <c r="G757" s="9">
        <v>60</v>
      </c>
      <c r="H757" s="4">
        <v>327777.40999999997</v>
      </c>
      <c r="I757" s="36">
        <v>0</v>
      </c>
    </row>
    <row r="758" spans="1:9" x14ac:dyDescent="0.25">
      <c r="A758" s="12" t="s">
        <v>1402</v>
      </c>
      <c r="B758" s="12">
        <v>1163761</v>
      </c>
      <c r="C758" s="12" t="s">
        <v>443</v>
      </c>
      <c r="D758" s="1">
        <v>4</v>
      </c>
      <c r="E758" s="5">
        <v>15000</v>
      </c>
      <c r="F758" s="5">
        <v>143840.54</v>
      </c>
      <c r="G758" s="9">
        <v>22</v>
      </c>
      <c r="H758" s="4">
        <v>143840.54</v>
      </c>
      <c r="I758" s="36">
        <v>0</v>
      </c>
    </row>
    <row r="759" spans="1:9" x14ac:dyDescent="0.25">
      <c r="A759" s="12" t="s">
        <v>1402</v>
      </c>
      <c r="B759" s="12">
        <v>1164619</v>
      </c>
      <c r="C759" s="12" t="s">
        <v>446</v>
      </c>
      <c r="D759" s="1">
        <v>5</v>
      </c>
      <c r="E759" s="5">
        <v>24400</v>
      </c>
      <c r="F759" s="5">
        <v>286357.45</v>
      </c>
      <c r="G759" s="9">
        <v>55</v>
      </c>
      <c r="H759" s="4">
        <v>286357.45</v>
      </c>
      <c r="I759" s="36">
        <v>2420.65</v>
      </c>
    </row>
    <row r="760" spans="1:9" x14ac:dyDescent="0.25">
      <c r="A760" s="12" t="s">
        <v>1402</v>
      </c>
      <c r="B760" s="12">
        <v>1166624</v>
      </c>
      <c r="C760" s="12" t="s">
        <v>439</v>
      </c>
      <c r="D760" s="1">
        <v>2</v>
      </c>
      <c r="E760" s="5">
        <v>20000</v>
      </c>
      <c r="F760" s="5">
        <v>224344.16</v>
      </c>
      <c r="G760" s="9">
        <v>42</v>
      </c>
      <c r="H760" s="4">
        <v>224344.16</v>
      </c>
      <c r="I760" s="36">
        <v>0</v>
      </c>
    </row>
    <row r="761" spans="1:9" x14ac:dyDescent="0.25">
      <c r="A761" s="12" t="s">
        <v>1402</v>
      </c>
      <c r="B761" s="12">
        <v>1167833</v>
      </c>
      <c r="C761" s="12" t="s">
        <v>441</v>
      </c>
      <c r="D761" s="1">
        <v>2</v>
      </c>
      <c r="E761" s="5">
        <v>12100</v>
      </c>
      <c r="F761" s="5">
        <v>172625.37</v>
      </c>
      <c r="G761" s="9">
        <v>33</v>
      </c>
      <c r="H761" s="4">
        <v>172625.37</v>
      </c>
      <c r="I761" s="36">
        <v>0</v>
      </c>
    </row>
    <row r="762" spans="1:9" x14ac:dyDescent="0.25">
      <c r="A762" s="12" t="s">
        <v>1402</v>
      </c>
      <c r="B762" s="12">
        <v>1436670</v>
      </c>
      <c r="C762" s="12" t="s">
        <v>445</v>
      </c>
      <c r="D762" s="1">
        <v>9</v>
      </c>
      <c r="E762" s="5">
        <v>67500</v>
      </c>
      <c r="F762" s="5">
        <v>337775.06</v>
      </c>
      <c r="G762" s="9">
        <v>56</v>
      </c>
      <c r="H762" s="4">
        <v>337775.06</v>
      </c>
      <c r="I762" s="36">
        <v>1488.41</v>
      </c>
    </row>
    <row r="763" spans="1:9" x14ac:dyDescent="0.25">
      <c r="A763" s="12" t="s">
        <v>1402</v>
      </c>
      <c r="B763" s="12">
        <v>1628017</v>
      </c>
      <c r="C763" s="12" t="s">
        <v>444</v>
      </c>
      <c r="D763" s="1">
        <v>0</v>
      </c>
      <c r="E763" s="5">
        <v>0</v>
      </c>
      <c r="F763" s="5">
        <v>53537.93</v>
      </c>
      <c r="G763" s="9">
        <v>9</v>
      </c>
      <c r="H763" s="4">
        <v>53537.93</v>
      </c>
      <c r="I763" s="36">
        <v>0</v>
      </c>
    </row>
    <row r="764" spans="1:9" x14ac:dyDescent="0.25">
      <c r="A764" s="12" t="s">
        <v>1402</v>
      </c>
      <c r="B764" s="12">
        <v>1096207</v>
      </c>
      <c r="C764" s="12" t="s">
        <v>210</v>
      </c>
      <c r="D764" s="1">
        <v>13</v>
      </c>
      <c r="E764" s="5">
        <v>178000</v>
      </c>
      <c r="F764" s="5">
        <v>2602555.4</v>
      </c>
      <c r="G764" s="9">
        <v>272</v>
      </c>
      <c r="H764" s="4">
        <v>2602555.4</v>
      </c>
      <c r="I764" s="36">
        <v>0</v>
      </c>
    </row>
    <row r="765" spans="1:9" x14ac:dyDescent="0.25">
      <c r="A765" s="12" t="s">
        <v>1402</v>
      </c>
      <c r="B765" s="12">
        <v>1103847</v>
      </c>
      <c r="C765" s="12" t="s">
        <v>211</v>
      </c>
      <c r="D765" s="1">
        <v>13</v>
      </c>
      <c r="E765" s="5">
        <v>106100</v>
      </c>
      <c r="F765" s="5">
        <v>1050640.6000000001</v>
      </c>
      <c r="G765" s="9">
        <v>151</v>
      </c>
      <c r="H765" s="4">
        <v>1050640.6000000001</v>
      </c>
      <c r="I765" s="36">
        <v>0</v>
      </c>
    </row>
    <row r="766" spans="1:9" x14ac:dyDescent="0.25">
      <c r="A766" s="12" t="s">
        <v>1402</v>
      </c>
      <c r="B766" s="12">
        <v>1581651</v>
      </c>
      <c r="C766" s="12" t="s">
        <v>213</v>
      </c>
      <c r="D766" s="1">
        <v>6</v>
      </c>
      <c r="E766" s="5">
        <v>58000</v>
      </c>
      <c r="F766" s="5">
        <v>1000164.8</v>
      </c>
      <c r="G766" s="9">
        <v>148</v>
      </c>
      <c r="H766" s="4">
        <v>1000164.8</v>
      </c>
      <c r="I766" s="36">
        <v>0</v>
      </c>
    </row>
    <row r="767" spans="1:9" x14ac:dyDescent="0.25">
      <c r="A767" s="12" t="s">
        <v>1402</v>
      </c>
      <c r="B767" s="12">
        <v>1731834</v>
      </c>
      <c r="C767" s="12" t="s">
        <v>104</v>
      </c>
      <c r="D767" s="1">
        <v>7</v>
      </c>
      <c r="E767" s="5">
        <v>78000</v>
      </c>
      <c r="F767" s="5">
        <v>1888611.5</v>
      </c>
      <c r="G767" s="9">
        <v>189</v>
      </c>
      <c r="H767" s="4">
        <v>1888611.5</v>
      </c>
      <c r="I767" s="36">
        <v>0</v>
      </c>
    </row>
    <row r="768" spans="1:9" x14ac:dyDescent="0.25">
      <c r="A768" s="12" t="s">
        <v>1402</v>
      </c>
      <c r="B768" s="12">
        <v>1777821</v>
      </c>
      <c r="C768" s="12" t="s">
        <v>412</v>
      </c>
      <c r="D768" s="1">
        <v>6</v>
      </c>
      <c r="E768" s="5">
        <v>28100</v>
      </c>
      <c r="F768" s="5">
        <v>402149.6</v>
      </c>
      <c r="G768" s="9">
        <v>81</v>
      </c>
      <c r="H768" s="4">
        <v>402149.6</v>
      </c>
      <c r="I768" s="36">
        <v>0</v>
      </c>
    </row>
    <row r="769" spans="1:9" x14ac:dyDescent="0.25">
      <c r="A769" s="12" t="s">
        <v>1402</v>
      </c>
      <c r="B769" s="12">
        <v>1922731</v>
      </c>
      <c r="C769" s="12" t="s">
        <v>294</v>
      </c>
      <c r="D769" s="1">
        <v>8</v>
      </c>
      <c r="E769" s="5">
        <v>82000</v>
      </c>
      <c r="F769" s="5">
        <v>935968.3</v>
      </c>
      <c r="G769" s="9">
        <v>127</v>
      </c>
      <c r="H769" s="4">
        <v>935968.3</v>
      </c>
      <c r="I769" s="36">
        <v>14636.1</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4"/>
  <sheetViews>
    <sheetView workbookViewId="0">
      <selection activeCell="C15" sqref="C15"/>
    </sheetView>
  </sheetViews>
  <sheetFormatPr defaultRowHeight="15" x14ac:dyDescent="0.25"/>
  <cols>
    <col min="1" max="1" width="32.28515625" bestFit="1" customWidth="1"/>
    <col min="2" max="2" width="8" bestFit="1" customWidth="1"/>
    <col min="3" max="3" width="28.28515625" bestFit="1" customWidth="1"/>
    <col min="4" max="4" width="7.5703125" bestFit="1" customWidth="1"/>
    <col min="5" max="5" width="38.140625" bestFit="1" customWidth="1"/>
    <col min="6" max="6" width="20.5703125" bestFit="1" customWidth="1"/>
    <col min="7" max="7" width="14" bestFit="1" customWidth="1"/>
    <col min="8" max="8" width="27.7109375" bestFit="1" customWidth="1"/>
    <col min="9" max="9" width="19.28515625" bestFit="1" customWidth="1"/>
    <col min="10" max="10" width="14.85546875" bestFit="1" customWidth="1"/>
    <col min="11" max="11" width="7.7109375" bestFit="1" customWidth="1"/>
    <col min="12" max="12" width="10.5703125" bestFit="1" customWidth="1"/>
    <col min="13" max="13" width="13.5703125" bestFit="1" customWidth="1"/>
    <col min="14" max="14" width="25.7109375" bestFit="1" customWidth="1"/>
    <col min="15" max="15" width="18.28515625" bestFit="1" customWidth="1"/>
    <col min="16" max="16" width="18.5703125" bestFit="1" customWidth="1"/>
  </cols>
  <sheetData>
    <row r="1" spans="1:16" x14ac:dyDescent="0.25">
      <c r="A1" s="11" t="s">
        <v>27</v>
      </c>
      <c r="B1" s="13" t="s">
        <v>232</v>
      </c>
      <c r="C1" s="11" t="s">
        <v>238</v>
      </c>
      <c r="D1" s="11" t="s">
        <v>239</v>
      </c>
      <c r="E1" s="11" t="s">
        <v>240</v>
      </c>
      <c r="F1" s="11" t="s">
        <v>241</v>
      </c>
      <c r="G1" s="11" t="s">
        <v>242</v>
      </c>
      <c r="H1" s="11" t="s">
        <v>243</v>
      </c>
      <c r="I1" s="11" t="s">
        <v>244</v>
      </c>
      <c r="J1" s="11" t="s">
        <v>245</v>
      </c>
      <c r="K1" s="11" t="s">
        <v>246</v>
      </c>
      <c r="L1" s="11" t="s">
        <v>247</v>
      </c>
      <c r="M1" s="11" t="s">
        <v>248</v>
      </c>
      <c r="N1" s="11" t="s">
        <v>249</v>
      </c>
      <c r="O1" s="11" t="s">
        <v>250</v>
      </c>
      <c r="P1" s="11" t="s">
        <v>251</v>
      </c>
    </row>
    <row r="2" spans="1:16" x14ac:dyDescent="0.25">
      <c r="A2" s="24" t="s">
        <v>507</v>
      </c>
      <c r="B2" s="24">
        <v>1620739</v>
      </c>
      <c r="C2" s="24" t="s">
        <v>413</v>
      </c>
      <c r="D2" s="24" t="s">
        <v>508</v>
      </c>
      <c r="E2" s="24" t="s">
        <v>509</v>
      </c>
      <c r="F2" s="24" t="s">
        <v>510</v>
      </c>
      <c r="G2" s="24">
        <v>10040730</v>
      </c>
      <c r="H2" s="24">
        <v>827.77</v>
      </c>
      <c r="I2" s="24" t="s">
        <v>511</v>
      </c>
      <c r="J2" s="24">
        <v>2000</v>
      </c>
      <c r="K2" s="24" t="s">
        <v>512</v>
      </c>
      <c r="L2" s="24">
        <v>719.78</v>
      </c>
      <c r="M2" s="24">
        <v>657</v>
      </c>
      <c r="N2" s="24">
        <v>734.66</v>
      </c>
      <c r="O2" s="24">
        <v>33.5</v>
      </c>
      <c r="P2" s="24" t="s">
        <v>513</v>
      </c>
    </row>
    <row r="3" spans="1:16" x14ac:dyDescent="0.25">
      <c r="A3" s="24" t="s">
        <v>514</v>
      </c>
      <c r="B3" s="24">
        <v>1148060</v>
      </c>
      <c r="C3" s="24" t="s">
        <v>78</v>
      </c>
      <c r="D3" s="24" t="s">
        <v>508</v>
      </c>
      <c r="E3" s="24" t="s">
        <v>515</v>
      </c>
      <c r="F3" s="24" t="s">
        <v>516</v>
      </c>
      <c r="G3" s="24">
        <v>15732110</v>
      </c>
      <c r="H3" s="24">
        <v>2615.7399999999998</v>
      </c>
      <c r="I3" s="24" t="s">
        <v>517</v>
      </c>
      <c r="J3" s="24">
        <v>6000</v>
      </c>
      <c r="K3" s="24" t="s">
        <v>512</v>
      </c>
      <c r="L3" s="24">
        <v>0</v>
      </c>
      <c r="M3" s="24">
        <v>594</v>
      </c>
      <c r="N3" s="24">
        <v>0</v>
      </c>
      <c r="O3" s="24">
        <v>0</v>
      </c>
      <c r="P3" s="24" t="s">
        <v>518</v>
      </c>
    </row>
    <row r="4" spans="1:16" x14ac:dyDescent="0.25">
      <c r="A4" s="24" t="s">
        <v>507</v>
      </c>
      <c r="B4" s="24">
        <v>1620739</v>
      </c>
      <c r="C4" s="24" t="s">
        <v>413</v>
      </c>
      <c r="D4" s="24" t="s">
        <v>508</v>
      </c>
      <c r="E4" s="24" t="s">
        <v>519</v>
      </c>
      <c r="F4" s="24" t="s">
        <v>520</v>
      </c>
      <c r="G4" s="24">
        <v>17861700</v>
      </c>
      <c r="H4" s="24">
        <v>1363.42</v>
      </c>
      <c r="I4" s="24" t="s">
        <v>521</v>
      </c>
      <c r="J4" s="24">
        <v>6500</v>
      </c>
      <c r="K4" s="24" t="s">
        <v>512</v>
      </c>
      <c r="L4" s="24">
        <v>1153.67</v>
      </c>
      <c r="M4" s="24">
        <v>407</v>
      </c>
      <c r="N4" s="24">
        <v>1252.2</v>
      </c>
      <c r="O4" s="24">
        <v>17.670000000000002</v>
      </c>
      <c r="P4" s="24" t="s">
        <v>513</v>
      </c>
    </row>
    <row r="5" spans="1:16" x14ac:dyDescent="0.25">
      <c r="A5" s="24" t="s">
        <v>522</v>
      </c>
      <c r="B5" s="24">
        <v>1676063</v>
      </c>
      <c r="C5" s="24" t="s">
        <v>420</v>
      </c>
      <c r="D5" s="24" t="s">
        <v>523</v>
      </c>
      <c r="E5" s="24" t="s">
        <v>524</v>
      </c>
      <c r="F5" s="24" t="s">
        <v>525</v>
      </c>
      <c r="G5" s="24"/>
      <c r="H5" s="24">
        <v>14030.39</v>
      </c>
      <c r="I5" s="24" t="s">
        <v>526</v>
      </c>
      <c r="J5" s="24">
        <v>15000</v>
      </c>
      <c r="K5" s="24" t="s">
        <v>512</v>
      </c>
      <c r="L5" s="24">
        <v>11030.39</v>
      </c>
      <c r="M5" s="24">
        <v>594</v>
      </c>
      <c r="N5" s="24">
        <v>14291.27</v>
      </c>
      <c r="O5" s="24">
        <v>82.77</v>
      </c>
      <c r="P5" s="24" t="s">
        <v>527</v>
      </c>
    </row>
    <row r="6" spans="1:16" x14ac:dyDescent="0.25">
      <c r="A6" s="24" t="s">
        <v>528</v>
      </c>
      <c r="B6" s="24">
        <v>1669937</v>
      </c>
      <c r="C6" s="24" t="s">
        <v>113</v>
      </c>
      <c r="D6" s="24" t="s">
        <v>508</v>
      </c>
      <c r="E6" s="24" t="s">
        <v>529</v>
      </c>
      <c r="F6" s="24" t="s">
        <v>530</v>
      </c>
      <c r="G6" s="24">
        <v>54443473</v>
      </c>
      <c r="H6" s="24">
        <v>3013.79</v>
      </c>
      <c r="I6" s="24" t="s">
        <v>531</v>
      </c>
      <c r="J6" s="24">
        <v>5000</v>
      </c>
      <c r="K6" s="24" t="s">
        <v>512</v>
      </c>
      <c r="L6" s="24">
        <v>73.150000000000006</v>
      </c>
      <c r="M6" s="24">
        <v>677</v>
      </c>
      <c r="N6" s="24">
        <v>1025.56</v>
      </c>
      <c r="O6" s="24">
        <v>285.16000000000003</v>
      </c>
      <c r="P6" s="24" t="s">
        <v>532</v>
      </c>
    </row>
    <row r="7" spans="1:16" x14ac:dyDescent="0.25">
      <c r="A7" s="24" t="s">
        <v>522</v>
      </c>
      <c r="B7" s="24">
        <v>1523721</v>
      </c>
      <c r="C7" s="24" t="s">
        <v>421</v>
      </c>
      <c r="D7" s="24" t="s">
        <v>508</v>
      </c>
      <c r="E7" s="24" t="s">
        <v>533</v>
      </c>
      <c r="F7" s="24" t="s">
        <v>534</v>
      </c>
      <c r="G7" s="24"/>
      <c r="H7" s="24">
        <v>1710.03</v>
      </c>
      <c r="I7" s="24" t="s">
        <v>535</v>
      </c>
      <c r="J7" s="24">
        <v>3000</v>
      </c>
      <c r="K7" s="24" t="s">
        <v>512</v>
      </c>
      <c r="L7" s="24">
        <v>1592.66</v>
      </c>
      <c r="M7" s="24">
        <v>781</v>
      </c>
      <c r="N7" s="24">
        <v>1990.2</v>
      </c>
      <c r="O7" s="24">
        <v>78.010000000000005</v>
      </c>
      <c r="P7" s="24" t="s">
        <v>527</v>
      </c>
    </row>
    <row r="8" spans="1:16" x14ac:dyDescent="0.25">
      <c r="A8" s="24" t="s">
        <v>536</v>
      </c>
      <c r="B8" s="24" t="e">
        <v>#N/A</v>
      </c>
      <c r="C8" s="24" t="s">
        <v>448</v>
      </c>
      <c r="D8" s="24" t="s">
        <v>508</v>
      </c>
      <c r="E8" s="24" t="s">
        <v>537</v>
      </c>
      <c r="F8" s="24" t="s">
        <v>538</v>
      </c>
      <c r="G8" s="24">
        <v>47606868</v>
      </c>
      <c r="H8" s="24">
        <v>3033.26</v>
      </c>
      <c r="I8" s="24" t="s">
        <v>539</v>
      </c>
      <c r="J8" s="24">
        <v>3033.26</v>
      </c>
      <c r="K8" s="24" t="s">
        <v>512</v>
      </c>
      <c r="L8" s="24">
        <v>0</v>
      </c>
      <c r="M8" s="24">
        <v>809</v>
      </c>
      <c r="N8" s="24">
        <v>0</v>
      </c>
      <c r="O8" s="24">
        <v>50</v>
      </c>
      <c r="P8" s="24" t="s">
        <v>527</v>
      </c>
    </row>
    <row r="9" spans="1:16" x14ac:dyDescent="0.25">
      <c r="A9" s="24" t="s">
        <v>540</v>
      </c>
      <c r="B9" s="24">
        <v>1479766</v>
      </c>
      <c r="C9" s="24" t="s">
        <v>138</v>
      </c>
      <c r="D9" s="24" t="s">
        <v>508</v>
      </c>
      <c r="E9" s="24" t="s">
        <v>541</v>
      </c>
      <c r="F9" s="24" t="s">
        <v>542</v>
      </c>
      <c r="G9" s="24">
        <v>78696588</v>
      </c>
      <c r="H9" s="24">
        <v>656.3</v>
      </c>
      <c r="I9" s="24" t="s">
        <v>543</v>
      </c>
      <c r="J9" s="24">
        <v>2500</v>
      </c>
      <c r="K9" s="24" t="s">
        <v>512</v>
      </c>
      <c r="L9" s="24">
        <v>499.85</v>
      </c>
      <c r="M9" s="24">
        <v>344</v>
      </c>
      <c r="N9" s="24">
        <v>503.82</v>
      </c>
      <c r="O9" s="24">
        <v>85.6</v>
      </c>
      <c r="P9" s="24" t="s">
        <v>544</v>
      </c>
    </row>
    <row r="10" spans="1:16" x14ac:dyDescent="0.25">
      <c r="A10" s="24" t="s">
        <v>522</v>
      </c>
      <c r="B10" s="24">
        <v>1523721</v>
      </c>
      <c r="C10" s="24" t="s">
        <v>421</v>
      </c>
      <c r="D10" s="24" t="s">
        <v>508</v>
      </c>
      <c r="E10" s="24" t="s">
        <v>545</v>
      </c>
      <c r="F10" s="24" t="s">
        <v>546</v>
      </c>
      <c r="G10" s="24"/>
      <c r="H10" s="24">
        <v>2529.12</v>
      </c>
      <c r="I10" s="24" t="s">
        <v>517</v>
      </c>
      <c r="J10" s="24">
        <v>3500</v>
      </c>
      <c r="K10" s="24" t="s">
        <v>512</v>
      </c>
      <c r="L10" s="24">
        <v>0</v>
      </c>
      <c r="M10" s="24">
        <v>539</v>
      </c>
      <c r="N10" s="24">
        <v>0</v>
      </c>
      <c r="O10" s="24">
        <v>304.72000000000003</v>
      </c>
      <c r="P10" s="24" t="s">
        <v>527</v>
      </c>
    </row>
    <row r="11" spans="1:16" x14ac:dyDescent="0.25">
      <c r="A11" s="24" t="s">
        <v>540</v>
      </c>
      <c r="B11" s="24">
        <v>1497187</v>
      </c>
      <c r="C11" s="24" t="s">
        <v>138</v>
      </c>
      <c r="D11" s="24" t="s">
        <v>508</v>
      </c>
      <c r="E11" s="24" t="s">
        <v>547</v>
      </c>
      <c r="F11" s="24" t="s">
        <v>548</v>
      </c>
      <c r="G11" s="24"/>
      <c r="H11" s="24">
        <v>12946.51</v>
      </c>
      <c r="I11" s="24" t="s">
        <v>549</v>
      </c>
      <c r="J11" s="24">
        <v>15000</v>
      </c>
      <c r="K11" s="24" t="s">
        <v>512</v>
      </c>
      <c r="L11" s="24">
        <v>12146.51</v>
      </c>
      <c r="M11" s="24">
        <v>870</v>
      </c>
      <c r="N11" s="24">
        <v>18706.900000000001</v>
      </c>
      <c r="O11" s="24">
        <v>800</v>
      </c>
      <c r="P11" s="24" t="s">
        <v>544</v>
      </c>
    </row>
    <row r="12" spans="1:16" x14ac:dyDescent="0.25">
      <c r="A12" s="24" t="s">
        <v>550</v>
      </c>
      <c r="B12" s="24">
        <v>1290032</v>
      </c>
      <c r="C12" s="24" t="s">
        <v>162</v>
      </c>
      <c r="D12" s="24" t="s">
        <v>508</v>
      </c>
      <c r="E12" s="24" t="s">
        <v>551</v>
      </c>
      <c r="F12" s="24" t="s">
        <v>552</v>
      </c>
      <c r="G12" s="24">
        <v>28489253</v>
      </c>
      <c r="H12" s="24">
        <v>2333.36</v>
      </c>
      <c r="I12" s="24" t="s">
        <v>553</v>
      </c>
      <c r="J12" s="24">
        <v>5000</v>
      </c>
      <c r="K12" s="24" t="s">
        <v>512</v>
      </c>
      <c r="L12" s="24">
        <v>0</v>
      </c>
      <c r="M12" s="24">
        <v>260</v>
      </c>
      <c r="N12" s="24">
        <v>0</v>
      </c>
      <c r="O12" s="24">
        <v>0</v>
      </c>
      <c r="P12" s="24" t="s">
        <v>554</v>
      </c>
    </row>
    <row r="13" spans="1:16" x14ac:dyDescent="0.25">
      <c r="A13" s="24" t="s">
        <v>540</v>
      </c>
      <c r="B13" s="24">
        <v>1479766</v>
      </c>
      <c r="C13" s="24" t="s">
        <v>138</v>
      </c>
      <c r="D13" s="24" t="s">
        <v>508</v>
      </c>
      <c r="E13" s="24" t="s">
        <v>555</v>
      </c>
      <c r="F13" s="24" t="s">
        <v>556</v>
      </c>
      <c r="G13" s="24"/>
      <c r="H13" s="24">
        <v>1759.06</v>
      </c>
      <c r="I13" s="24" t="s">
        <v>557</v>
      </c>
      <c r="J13" s="24">
        <v>2400</v>
      </c>
      <c r="K13" s="24" t="s">
        <v>512</v>
      </c>
      <c r="L13" s="24">
        <v>1759.06</v>
      </c>
      <c r="M13" s="24">
        <v>537</v>
      </c>
      <c r="N13" s="24">
        <v>2284.12</v>
      </c>
      <c r="O13" s="24">
        <v>0</v>
      </c>
      <c r="P13" s="24" t="s">
        <v>544</v>
      </c>
    </row>
    <row r="14" spans="1:16" x14ac:dyDescent="0.25">
      <c r="A14" s="24" t="s">
        <v>528</v>
      </c>
      <c r="B14" s="24">
        <v>1272907</v>
      </c>
      <c r="C14" s="24" t="s">
        <v>30</v>
      </c>
      <c r="D14" s="24" t="s">
        <v>508</v>
      </c>
      <c r="E14" s="24" t="s">
        <v>558</v>
      </c>
      <c r="F14" s="24" t="s">
        <v>559</v>
      </c>
      <c r="G14" s="24">
        <v>70122283</v>
      </c>
      <c r="H14" s="24">
        <v>585.65</v>
      </c>
      <c r="I14" s="24" t="s">
        <v>526</v>
      </c>
      <c r="J14" s="24">
        <v>1500</v>
      </c>
      <c r="K14" s="24" t="s">
        <v>512</v>
      </c>
      <c r="L14" s="24">
        <v>360.65</v>
      </c>
      <c r="M14" s="24">
        <v>558</v>
      </c>
      <c r="N14" s="24">
        <v>556.37</v>
      </c>
      <c r="O14" s="24">
        <v>15</v>
      </c>
      <c r="P14" s="24" t="s">
        <v>554</v>
      </c>
    </row>
    <row r="15" spans="1:16" x14ac:dyDescent="0.25">
      <c r="A15" s="24" t="s">
        <v>560</v>
      </c>
      <c r="B15" s="24">
        <v>1552930</v>
      </c>
      <c r="C15" s="24" t="s">
        <v>456</v>
      </c>
      <c r="D15" s="24" t="s">
        <v>508</v>
      </c>
      <c r="E15" s="24" t="s">
        <v>561</v>
      </c>
      <c r="F15" s="24" t="s">
        <v>562</v>
      </c>
      <c r="G15" s="24">
        <v>84692992</v>
      </c>
      <c r="H15" s="24">
        <v>1190.1500000000001</v>
      </c>
      <c r="I15" s="24" t="s">
        <v>553</v>
      </c>
      <c r="J15" s="24">
        <v>2440.59</v>
      </c>
      <c r="K15" s="24" t="s">
        <v>512</v>
      </c>
      <c r="L15" s="24">
        <v>0</v>
      </c>
      <c r="M15" s="24">
        <v>648</v>
      </c>
      <c r="N15" s="24">
        <v>363.07</v>
      </c>
      <c r="O15" s="24">
        <v>1200</v>
      </c>
      <c r="P15" s="24" t="s">
        <v>563</v>
      </c>
    </row>
    <row r="16" spans="1:16" x14ac:dyDescent="0.25">
      <c r="A16" s="24" t="s">
        <v>564</v>
      </c>
      <c r="B16" s="24">
        <v>1702033</v>
      </c>
      <c r="C16" s="24" t="s">
        <v>151</v>
      </c>
      <c r="D16" s="24" t="s">
        <v>508</v>
      </c>
      <c r="E16" s="24" t="s">
        <v>565</v>
      </c>
      <c r="F16" s="24" t="s">
        <v>566</v>
      </c>
      <c r="G16" s="24">
        <v>10650640</v>
      </c>
      <c r="H16" s="24"/>
      <c r="I16" s="24" t="s">
        <v>567</v>
      </c>
      <c r="J16" s="24">
        <v>12000</v>
      </c>
      <c r="K16" s="24" t="s">
        <v>512</v>
      </c>
      <c r="L16" s="24">
        <v>8831.7800000000007</v>
      </c>
      <c r="M16" s="24">
        <v>124</v>
      </c>
      <c r="N16" s="24">
        <v>2350.84</v>
      </c>
      <c r="O16" s="24">
        <v>0</v>
      </c>
      <c r="P16" s="24" t="s">
        <v>568</v>
      </c>
    </row>
    <row r="17" spans="1:16" x14ac:dyDescent="0.25">
      <c r="A17" s="24" t="s">
        <v>550</v>
      </c>
      <c r="B17" s="24">
        <v>1681217</v>
      </c>
      <c r="C17" s="24" t="s">
        <v>167</v>
      </c>
      <c r="D17" s="24" t="s">
        <v>508</v>
      </c>
      <c r="E17" s="24" t="s">
        <v>569</v>
      </c>
      <c r="F17" s="24" t="s">
        <v>570</v>
      </c>
      <c r="G17" s="24">
        <v>10693960</v>
      </c>
      <c r="H17" s="24">
        <v>13454.82</v>
      </c>
      <c r="I17" s="24" t="s">
        <v>571</v>
      </c>
      <c r="J17" s="24">
        <v>20000</v>
      </c>
      <c r="K17" s="24" t="s">
        <v>512</v>
      </c>
      <c r="L17" s="24">
        <v>13454.82</v>
      </c>
      <c r="M17" s="24">
        <v>374</v>
      </c>
      <c r="N17" s="24">
        <v>14425.34</v>
      </c>
      <c r="O17" s="24">
        <v>0</v>
      </c>
      <c r="P17" s="24" t="s">
        <v>554</v>
      </c>
    </row>
    <row r="18" spans="1:16" x14ac:dyDescent="0.25">
      <c r="A18" s="24" t="s">
        <v>572</v>
      </c>
      <c r="B18" s="24">
        <v>1624975</v>
      </c>
      <c r="C18" s="24" t="s">
        <v>132</v>
      </c>
      <c r="D18" s="24" t="s">
        <v>508</v>
      </c>
      <c r="E18" s="24" t="s">
        <v>573</v>
      </c>
      <c r="F18" s="24" t="s">
        <v>574</v>
      </c>
      <c r="G18" s="24">
        <v>80917889</v>
      </c>
      <c r="H18" s="24">
        <v>14106.44</v>
      </c>
      <c r="I18" s="24" t="s">
        <v>575</v>
      </c>
      <c r="J18" s="24">
        <v>15000</v>
      </c>
      <c r="K18" s="24" t="s">
        <v>512</v>
      </c>
      <c r="L18" s="24">
        <v>14106.44</v>
      </c>
      <c r="M18" s="24">
        <v>194</v>
      </c>
      <c r="N18" s="24">
        <v>4144.01</v>
      </c>
      <c r="O18" s="24">
        <v>0</v>
      </c>
      <c r="P18" s="24" t="s">
        <v>518</v>
      </c>
    </row>
    <row r="19" spans="1:16" x14ac:dyDescent="0.25">
      <c r="A19" s="24" t="s">
        <v>572</v>
      </c>
      <c r="B19" s="24">
        <v>1629204</v>
      </c>
      <c r="C19" s="24" t="s">
        <v>122</v>
      </c>
      <c r="D19" s="24" t="s">
        <v>508</v>
      </c>
      <c r="E19" s="24" t="s">
        <v>576</v>
      </c>
      <c r="F19" s="24" t="s">
        <v>577</v>
      </c>
      <c r="G19" s="24">
        <v>61026678</v>
      </c>
      <c r="H19" s="24">
        <v>3404.63</v>
      </c>
      <c r="I19" s="24" t="s">
        <v>511</v>
      </c>
      <c r="J19" s="24">
        <v>7000</v>
      </c>
      <c r="K19" s="24" t="s">
        <v>512</v>
      </c>
      <c r="L19" s="24">
        <v>0</v>
      </c>
      <c r="M19" s="24">
        <v>450</v>
      </c>
      <c r="N19" s="24">
        <v>0</v>
      </c>
      <c r="O19" s="24">
        <v>0</v>
      </c>
      <c r="P19" s="24" t="s">
        <v>563</v>
      </c>
    </row>
    <row r="20" spans="1:16" x14ac:dyDescent="0.25">
      <c r="A20" s="24" t="s">
        <v>522</v>
      </c>
      <c r="B20" s="24">
        <v>1745245</v>
      </c>
      <c r="C20" s="24" t="s">
        <v>107</v>
      </c>
      <c r="D20" s="24" t="s">
        <v>508</v>
      </c>
      <c r="E20" s="24" t="s">
        <v>578</v>
      </c>
      <c r="F20" s="24" t="s">
        <v>579</v>
      </c>
      <c r="G20" s="24"/>
      <c r="H20" s="24">
        <v>1995.02</v>
      </c>
      <c r="I20" s="24" t="s">
        <v>580</v>
      </c>
      <c r="J20" s="24">
        <v>5000</v>
      </c>
      <c r="K20" s="24" t="s">
        <v>512</v>
      </c>
      <c r="L20" s="24">
        <v>1995.02</v>
      </c>
      <c r="M20" s="24">
        <v>750</v>
      </c>
      <c r="N20" s="24">
        <v>2797.43</v>
      </c>
      <c r="O20" s="24">
        <v>0</v>
      </c>
      <c r="P20" s="24" t="s">
        <v>563</v>
      </c>
    </row>
    <row r="21" spans="1:16" x14ac:dyDescent="0.25">
      <c r="A21" s="24" t="s">
        <v>581</v>
      </c>
      <c r="B21" s="24">
        <v>1591287</v>
      </c>
      <c r="C21" s="24" t="s">
        <v>74</v>
      </c>
      <c r="D21" s="24" t="s">
        <v>508</v>
      </c>
      <c r="E21" s="24" t="s">
        <v>582</v>
      </c>
      <c r="F21" s="24" t="s">
        <v>583</v>
      </c>
      <c r="G21" s="24">
        <v>10821880</v>
      </c>
      <c r="H21" s="24">
        <v>57.23</v>
      </c>
      <c r="I21" s="24" t="s">
        <v>584</v>
      </c>
      <c r="J21" s="24">
        <v>4000</v>
      </c>
      <c r="K21" s="24" t="s">
        <v>512</v>
      </c>
      <c r="L21" s="24">
        <v>57.23</v>
      </c>
      <c r="M21" s="24">
        <v>260</v>
      </c>
      <c r="N21" s="24">
        <v>105.44</v>
      </c>
      <c r="O21" s="24">
        <v>0</v>
      </c>
      <c r="P21" s="24" t="s">
        <v>585</v>
      </c>
    </row>
    <row r="22" spans="1:16" x14ac:dyDescent="0.25">
      <c r="A22" s="24" t="s">
        <v>528</v>
      </c>
      <c r="B22" s="24">
        <v>1525791</v>
      </c>
      <c r="C22" s="24" t="s">
        <v>110</v>
      </c>
      <c r="D22" s="24" t="s">
        <v>508</v>
      </c>
      <c r="E22" s="24" t="s">
        <v>586</v>
      </c>
      <c r="F22" s="24" t="s">
        <v>587</v>
      </c>
      <c r="G22" s="24">
        <v>10864680</v>
      </c>
      <c r="H22" s="24">
        <v>5721.79</v>
      </c>
      <c r="I22" s="24" t="s">
        <v>588</v>
      </c>
      <c r="J22" s="24">
        <v>8000</v>
      </c>
      <c r="K22" s="24" t="s">
        <v>512</v>
      </c>
      <c r="L22" s="24">
        <v>5721.79</v>
      </c>
      <c r="M22" s="24">
        <v>346</v>
      </c>
      <c r="N22" s="24">
        <v>5440.39</v>
      </c>
      <c r="O22" s="24">
        <v>0</v>
      </c>
      <c r="P22" s="24" t="s">
        <v>554</v>
      </c>
    </row>
    <row r="23" spans="1:16" x14ac:dyDescent="0.25">
      <c r="A23" s="24" t="s">
        <v>522</v>
      </c>
      <c r="B23" s="24">
        <v>1778237</v>
      </c>
      <c r="C23" s="24" t="s">
        <v>189</v>
      </c>
      <c r="D23" s="24" t="s">
        <v>508</v>
      </c>
      <c r="E23" s="24" t="s">
        <v>589</v>
      </c>
      <c r="F23" s="24" t="s">
        <v>590</v>
      </c>
      <c r="G23" s="24"/>
      <c r="H23" s="24">
        <v>3088.35</v>
      </c>
      <c r="I23" s="24" t="s">
        <v>557</v>
      </c>
      <c r="J23" s="24">
        <v>3500</v>
      </c>
      <c r="K23" s="24" t="s">
        <v>512</v>
      </c>
      <c r="L23" s="24">
        <v>1088.3499999999999</v>
      </c>
      <c r="M23" s="24">
        <v>635</v>
      </c>
      <c r="N23" s="24">
        <v>2098.38</v>
      </c>
      <c r="O23" s="24">
        <v>2000</v>
      </c>
      <c r="P23" s="24" t="s">
        <v>563</v>
      </c>
    </row>
    <row r="24" spans="1:16" x14ac:dyDescent="0.25">
      <c r="A24" s="24" t="s">
        <v>591</v>
      </c>
      <c r="B24" s="24">
        <v>1613952</v>
      </c>
      <c r="C24" s="24" t="s">
        <v>487</v>
      </c>
      <c r="D24" s="24" t="s">
        <v>508</v>
      </c>
      <c r="E24" s="24" t="s">
        <v>592</v>
      </c>
      <c r="F24" s="24" t="s">
        <v>593</v>
      </c>
      <c r="G24" s="24"/>
      <c r="H24" s="24">
        <v>8068.82</v>
      </c>
      <c r="I24" s="24" t="s">
        <v>580</v>
      </c>
      <c r="J24" s="24">
        <v>10000</v>
      </c>
      <c r="K24" s="24" t="s">
        <v>512</v>
      </c>
      <c r="L24" s="24">
        <v>4791.68</v>
      </c>
      <c r="M24" s="24">
        <v>815</v>
      </c>
      <c r="N24" s="24">
        <v>8708.39</v>
      </c>
      <c r="O24" s="24">
        <v>368.19</v>
      </c>
      <c r="P24" s="24" t="s">
        <v>594</v>
      </c>
    </row>
    <row r="25" spans="1:16" x14ac:dyDescent="0.25">
      <c r="A25" s="24" t="s">
        <v>522</v>
      </c>
      <c r="B25" s="24">
        <v>1773718</v>
      </c>
      <c r="C25" s="24" t="s">
        <v>108</v>
      </c>
      <c r="D25" s="24" t="s">
        <v>508</v>
      </c>
      <c r="E25" s="24" t="s">
        <v>595</v>
      </c>
      <c r="F25" s="24" t="s">
        <v>596</v>
      </c>
      <c r="G25" s="24"/>
      <c r="H25" s="24">
        <v>2390.0700000000002</v>
      </c>
      <c r="I25" s="24" t="s">
        <v>584</v>
      </c>
      <c r="J25" s="24">
        <v>7000</v>
      </c>
      <c r="K25" s="24" t="s">
        <v>512</v>
      </c>
      <c r="L25" s="24">
        <v>2390.0700000000002</v>
      </c>
      <c r="M25" s="24">
        <v>242</v>
      </c>
      <c r="N25" s="24">
        <v>2760.23</v>
      </c>
      <c r="O25" s="24">
        <v>0</v>
      </c>
      <c r="P25" s="24" t="s">
        <v>527</v>
      </c>
    </row>
    <row r="26" spans="1:16" x14ac:dyDescent="0.25">
      <c r="A26" s="24" t="s">
        <v>597</v>
      </c>
      <c r="B26" s="24">
        <v>1261535</v>
      </c>
      <c r="C26" s="24" t="s">
        <v>203</v>
      </c>
      <c r="D26" s="24" t="s">
        <v>508</v>
      </c>
      <c r="E26" s="24" t="s">
        <v>598</v>
      </c>
      <c r="F26" s="24" t="s">
        <v>599</v>
      </c>
      <c r="G26" s="24">
        <v>18181800</v>
      </c>
      <c r="H26" s="24">
        <v>2547.87</v>
      </c>
      <c r="I26" s="24" t="s">
        <v>557</v>
      </c>
      <c r="J26" s="24">
        <v>4000</v>
      </c>
      <c r="K26" s="24" t="s">
        <v>512</v>
      </c>
      <c r="L26" s="24">
        <v>2086.63</v>
      </c>
      <c r="M26" s="24">
        <v>473</v>
      </c>
      <c r="N26" s="24">
        <v>2782.86</v>
      </c>
      <c r="O26" s="24">
        <v>130</v>
      </c>
      <c r="P26" s="24" t="s">
        <v>600</v>
      </c>
    </row>
    <row r="27" spans="1:16" x14ac:dyDescent="0.25">
      <c r="A27" s="24" t="s">
        <v>591</v>
      </c>
      <c r="B27" s="24">
        <v>1128658</v>
      </c>
      <c r="C27" s="24" t="s">
        <v>497</v>
      </c>
      <c r="D27" s="24" t="s">
        <v>508</v>
      </c>
      <c r="E27" s="24" t="s">
        <v>601</v>
      </c>
      <c r="F27" s="24" t="s">
        <v>602</v>
      </c>
      <c r="G27" s="24">
        <v>11130270</v>
      </c>
      <c r="H27" s="24">
        <v>8531.61</v>
      </c>
      <c r="I27" s="24" t="s">
        <v>531</v>
      </c>
      <c r="J27" s="24">
        <v>15000</v>
      </c>
      <c r="K27" s="24" t="s">
        <v>512</v>
      </c>
      <c r="L27" s="24">
        <v>8531.61</v>
      </c>
      <c r="M27" s="24">
        <v>683</v>
      </c>
      <c r="N27" s="24">
        <v>11835.03</v>
      </c>
      <c r="O27" s="24">
        <v>0</v>
      </c>
      <c r="P27" s="24" t="s">
        <v>603</v>
      </c>
    </row>
    <row r="28" spans="1:16" x14ac:dyDescent="0.25">
      <c r="A28" s="24" t="s">
        <v>604</v>
      </c>
      <c r="B28" s="24">
        <v>1677963</v>
      </c>
      <c r="C28" s="24" t="s">
        <v>40</v>
      </c>
      <c r="D28" s="24" t="s">
        <v>508</v>
      </c>
      <c r="E28" s="24" t="s">
        <v>605</v>
      </c>
      <c r="F28" s="24" t="s">
        <v>606</v>
      </c>
      <c r="G28" s="24">
        <v>11161450</v>
      </c>
      <c r="H28" s="24">
        <v>11546.41</v>
      </c>
      <c r="I28" s="24" t="s">
        <v>571</v>
      </c>
      <c r="J28" s="24">
        <v>30000</v>
      </c>
      <c r="K28" s="24" t="s">
        <v>512</v>
      </c>
      <c r="L28" s="24">
        <v>11546.41</v>
      </c>
      <c r="M28" s="24">
        <v>532</v>
      </c>
      <c r="N28" s="24">
        <v>13795.09</v>
      </c>
      <c r="O28" s="24">
        <v>0</v>
      </c>
      <c r="P28" s="24" t="s">
        <v>563</v>
      </c>
    </row>
    <row r="29" spans="1:16" x14ac:dyDescent="0.25">
      <c r="A29" s="24" t="s">
        <v>607</v>
      </c>
      <c r="B29" s="24">
        <v>1761336</v>
      </c>
      <c r="C29" s="24" t="s">
        <v>168</v>
      </c>
      <c r="D29" s="24" t="s">
        <v>508</v>
      </c>
      <c r="E29" s="24" t="s">
        <v>608</v>
      </c>
      <c r="F29" s="24" t="s">
        <v>609</v>
      </c>
      <c r="G29" s="24">
        <v>11168010</v>
      </c>
      <c r="H29" s="24"/>
      <c r="I29" s="24" t="s">
        <v>610</v>
      </c>
      <c r="J29" s="24">
        <v>30000</v>
      </c>
      <c r="K29" s="24" t="s">
        <v>512</v>
      </c>
      <c r="L29" s="24">
        <v>16623.490000000002</v>
      </c>
      <c r="M29" s="24">
        <v>145</v>
      </c>
      <c r="N29" s="24">
        <v>6204.63</v>
      </c>
      <c r="O29" s="24">
        <v>0</v>
      </c>
      <c r="P29" s="24" t="s">
        <v>603</v>
      </c>
    </row>
    <row r="30" spans="1:16" x14ac:dyDescent="0.25">
      <c r="A30" s="24" t="s">
        <v>597</v>
      </c>
      <c r="B30" s="24">
        <v>1536576</v>
      </c>
      <c r="C30" s="24" t="s">
        <v>62</v>
      </c>
      <c r="D30" s="24" t="s">
        <v>508</v>
      </c>
      <c r="E30" s="24" t="s">
        <v>611</v>
      </c>
      <c r="F30" s="24" t="s">
        <v>612</v>
      </c>
      <c r="G30" s="24"/>
      <c r="H30" s="24">
        <v>18000</v>
      </c>
      <c r="I30" s="24" t="s">
        <v>613</v>
      </c>
      <c r="J30" s="24">
        <v>18000</v>
      </c>
      <c r="K30" s="24" t="s">
        <v>512</v>
      </c>
      <c r="L30" s="24">
        <v>18000</v>
      </c>
      <c r="M30" s="24">
        <v>170</v>
      </c>
      <c r="N30" s="24">
        <v>6189.6</v>
      </c>
      <c r="O30" s="24">
        <v>283.04000000000002</v>
      </c>
      <c r="P30" s="24" t="s">
        <v>614</v>
      </c>
    </row>
    <row r="31" spans="1:16" x14ac:dyDescent="0.25">
      <c r="A31" s="24" t="s">
        <v>572</v>
      </c>
      <c r="B31" s="24">
        <v>1733046</v>
      </c>
      <c r="C31" s="24" t="s">
        <v>120</v>
      </c>
      <c r="D31" s="24" t="s">
        <v>508</v>
      </c>
      <c r="E31" s="24" t="s">
        <v>615</v>
      </c>
      <c r="F31" s="24" t="s">
        <v>616</v>
      </c>
      <c r="G31" s="24">
        <v>11196220</v>
      </c>
      <c r="H31" s="24">
        <v>4839.8900000000003</v>
      </c>
      <c r="I31" s="24" t="s">
        <v>617</v>
      </c>
      <c r="J31" s="24">
        <v>5300</v>
      </c>
      <c r="K31" s="24" t="s">
        <v>512</v>
      </c>
      <c r="L31" s="24">
        <v>3613.36</v>
      </c>
      <c r="M31" s="24">
        <v>143</v>
      </c>
      <c r="N31" s="24">
        <v>832.32</v>
      </c>
      <c r="O31" s="24">
        <v>557.28</v>
      </c>
      <c r="P31" s="24" t="s">
        <v>563</v>
      </c>
    </row>
    <row r="32" spans="1:16" x14ac:dyDescent="0.25">
      <c r="A32" s="24" t="s">
        <v>572</v>
      </c>
      <c r="B32" s="24">
        <v>1374676</v>
      </c>
      <c r="C32" s="24" t="s">
        <v>303</v>
      </c>
      <c r="D32" s="24" t="s">
        <v>508</v>
      </c>
      <c r="E32" s="24" t="s">
        <v>618</v>
      </c>
      <c r="F32" s="24" t="s">
        <v>619</v>
      </c>
      <c r="G32" s="24">
        <v>11212020</v>
      </c>
      <c r="H32" s="24"/>
      <c r="I32" s="24" t="s">
        <v>567</v>
      </c>
      <c r="J32" s="24">
        <v>7900</v>
      </c>
      <c r="K32" s="24" t="s">
        <v>512</v>
      </c>
      <c r="L32" s="24">
        <v>7443.54</v>
      </c>
      <c r="M32" s="24">
        <v>135</v>
      </c>
      <c r="N32" s="24">
        <v>950.23</v>
      </c>
      <c r="O32" s="24">
        <v>0</v>
      </c>
      <c r="P32" s="24" t="s">
        <v>527</v>
      </c>
    </row>
    <row r="33" spans="1:16" x14ac:dyDescent="0.25">
      <c r="A33" s="24" t="s">
        <v>540</v>
      </c>
      <c r="B33" s="24">
        <v>1190718</v>
      </c>
      <c r="C33" s="24" t="s">
        <v>138</v>
      </c>
      <c r="D33" s="24" t="s">
        <v>508</v>
      </c>
      <c r="E33" s="24" t="s">
        <v>620</v>
      </c>
      <c r="F33" s="24" t="s">
        <v>621</v>
      </c>
      <c r="G33" s="24"/>
      <c r="H33" s="24">
        <v>1261.22</v>
      </c>
      <c r="I33" s="24" t="s">
        <v>622</v>
      </c>
      <c r="J33" s="24">
        <v>1867.69</v>
      </c>
      <c r="K33" s="24" t="s">
        <v>512</v>
      </c>
      <c r="L33" s="24">
        <v>730.68</v>
      </c>
      <c r="M33" s="24">
        <v>836</v>
      </c>
      <c r="N33" s="24">
        <v>731.15</v>
      </c>
      <c r="O33" s="24">
        <v>89.68</v>
      </c>
      <c r="P33" s="24" t="s">
        <v>544</v>
      </c>
    </row>
    <row r="34" spans="1:16" x14ac:dyDescent="0.25">
      <c r="A34" s="24" t="s">
        <v>522</v>
      </c>
      <c r="B34" s="24">
        <v>1773718</v>
      </c>
      <c r="C34" s="24" t="s">
        <v>108</v>
      </c>
      <c r="D34" s="24" t="s">
        <v>508</v>
      </c>
      <c r="E34" s="24" t="s">
        <v>623</v>
      </c>
      <c r="F34" s="24" t="s">
        <v>624</v>
      </c>
      <c r="G34" s="24"/>
      <c r="H34" s="24">
        <v>4523.82</v>
      </c>
      <c r="I34" s="24" t="s">
        <v>535</v>
      </c>
      <c r="J34" s="24">
        <v>5000</v>
      </c>
      <c r="K34" s="24" t="s">
        <v>512</v>
      </c>
      <c r="L34" s="24">
        <v>4523.82</v>
      </c>
      <c r="M34" s="24">
        <v>843</v>
      </c>
      <c r="N34" s="24">
        <v>6151.95</v>
      </c>
      <c r="O34" s="24">
        <v>35.31</v>
      </c>
      <c r="P34" s="24" t="s">
        <v>563</v>
      </c>
    </row>
    <row r="35" spans="1:16" x14ac:dyDescent="0.25">
      <c r="A35" s="24" t="s">
        <v>540</v>
      </c>
      <c r="B35" s="24">
        <v>1497187</v>
      </c>
      <c r="C35" s="24" t="s">
        <v>138</v>
      </c>
      <c r="D35" s="24" t="s">
        <v>508</v>
      </c>
      <c r="E35" s="24" t="s">
        <v>625</v>
      </c>
      <c r="F35" s="24" t="s">
        <v>626</v>
      </c>
      <c r="G35" s="24"/>
      <c r="H35" s="24">
        <v>534.23</v>
      </c>
      <c r="I35" s="24" t="s">
        <v>580</v>
      </c>
      <c r="J35" s="24">
        <v>1200</v>
      </c>
      <c r="K35" s="24" t="s">
        <v>512</v>
      </c>
      <c r="L35" s="24">
        <v>0</v>
      </c>
      <c r="M35" s="24">
        <v>571</v>
      </c>
      <c r="N35" s="24">
        <v>0</v>
      </c>
      <c r="O35" s="24">
        <v>0</v>
      </c>
      <c r="P35" s="24" t="s">
        <v>544</v>
      </c>
    </row>
    <row r="36" spans="1:16" x14ac:dyDescent="0.25">
      <c r="A36" s="24" t="s">
        <v>522</v>
      </c>
      <c r="B36" s="24">
        <v>1523721</v>
      </c>
      <c r="C36" s="24" t="s">
        <v>421</v>
      </c>
      <c r="D36" s="24" t="s">
        <v>508</v>
      </c>
      <c r="E36" s="24" t="s">
        <v>627</v>
      </c>
      <c r="F36" s="24" t="s">
        <v>628</v>
      </c>
      <c r="G36" s="24"/>
      <c r="H36" s="24">
        <v>3257.23</v>
      </c>
      <c r="I36" s="24" t="s">
        <v>511</v>
      </c>
      <c r="J36" s="24">
        <v>5000</v>
      </c>
      <c r="K36" s="24" t="s">
        <v>512</v>
      </c>
      <c r="L36" s="24">
        <v>1187.4100000000001</v>
      </c>
      <c r="M36" s="24">
        <v>480</v>
      </c>
      <c r="N36" s="24">
        <v>1235.21</v>
      </c>
      <c r="O36" s="24">
        <v>147.88</v>
      </c>
      <c r="P36" s="24" t="s">
        <v>629</v>
      </c>
    </row>
    <row r="37" spans="1:16" x14ac:dyDescent="0.25">
      <c r="A37" s="24" t="s">
        <v>514</v>
      </c>
      <c r="B37" s="24">
        <v>1565353</v>
      </c>
      <c r="C37" s="24" t="s">
        <v>79</v>
      </c>
      <c r="D37" s="24" t="s">
        <v>508</v>
      </c>
      <c r="E37" s="24" t="s">
        <v>630</v>
      </c>
      <c r="F37" s="24" t="s">
        <v>631</v>
      </c>
      <c r="G37" s="24">
        <v>54318673</v>
      </c>
      <c r="H37" s="24">
        <v>1253.95</v>
      </c>
      <c r="I37" s="24" t="s">
        <v>543</v>
      </c>
      <c r="J37" s="24">
        <v>2135.31</v>
      </c>
      <c r="K37" s="24" t="s">
        <v>512</v>
      </c>
      <c r="L37" s="24">
        <v>1253.95</v>
      </c>
      <c r="M37" s="24">
        <v>374</v>
      </c>
      <c r="N37" s="24">
        <v>1526.57</v>
      </c>
      <c r="O37" s="24">
        <v>0</v>
      </c>
      <c r="P37" s="24" t="s">
        <v>518</v>
      </c>
    </row>
    <row r="38" spans="1:16" x14ac:dyDescent="0.25">
      <c r="A38" s="24" t="s">
        <v>604</v>
      </c>
      <c r="B38" s="24">
        <v>1430926</v>
      </c>
      <c r="C38" s="24" t="s">
        <v>37</v>
      </c>
      <c r="D38" s="24" t="s">
        <v>508</v>
      </c>
      <c r="E38" s="24" t="s">
        <v>632</v>
      </c>
      <c r="F38" s="24" t="s">
        <v>633</v>
      </c>
      <c r="G38" s="24">
        <v>17030190</v>
      </c>
      <c r="H38" s="24">
        <v>20050.55</v>
      </c>
      <c r="I38" s="24" t="s">
        <v>634</v>
      </c>
      <c r="J38" s="24">
        <v>30000</v>
      </c>
      <c r="K38" s="24" t="s">
        <v>512</v>
      </c>
      <c r="L38" s="24">
        <v>18550.55</v>
      </c>
      <c r="M38" s="24">
        <v>276</v>
      </c>
      <c r="N38" s="24">
        <v>13861.81</v>
      </c>
      <c r="O38" s="24">
        <v>947.11</v>
      </c>
      <c r="P38" s="24" t="s">
        <v>594</v>
      </c>
    </row>
    <row r="39" spans="1:16" x14ac:dyDescent="0.25">
      <c r="A39" s="24" t="s">
        <v>536</v>
      </c>
      <c r="B39" s="24">
        <v>1604508</v>
      </c>
      <c r="C39" s="24" t="s">
        <v>133</v>
      </c>
      <c r="D39" s="24" t="s">
        <v>508</v>
      </c>
      <c r="E39" s="24" t="s">
        <v>635</v>
      </c>
      <c r="F39" s="24" t="s">
        <v>636</v>
      </c>
      <c r="G39" s="24">
        <v>11549170</v>
      </c>
      <c r="H39" s="24">
        <v>2146.52</v>
      </c>
      <c r="I39" s="24" t="s">
        <v>613</v>
      </c>
      <c r="J39" s="24">
        <v>5000</v>
      </c>
      <c r="K39" s="24" t="s">
        <v>512</v>
      </c>
      <c r="L39" s="24">
        <v>2146.52</v>
      </c>
      <c r="M39" s="24">
        <v>207</v>
      </c>
      <c r="N39" s="24">
        <v>1927.05</v>
      </c>
      <c r="O39" s="24">
        <v>0</v>
      </c>
      <c r="P39" s="24" t="s">
        <v>563</v>
      </c>
    </row>
    <row r="40" spans="1:16" x14ac:dyDescent="0.25">
      <c r="A40" s="24" t="s">
        <v>522</v>
      </c>
      <c r="B40" s="24">
        <v>1523721</v>
      </c>
      <c r="C40" s="24" t="s">
        <v>421</v>
      </c>
      <c r="D40" s="24" t="s">
        <v>508</v>
      </c>
      <c r="E40" s="24" t="s">
        <v>637</v>
      </c>
      <c r="F40" s="24" t="s">
        <v>638</v>
      </c>
      <c r="G40" s="24">
        <v>74909386</v>
      </c>
      <c r="H40" s="24">
        <v>1936.31</v>
      </c>
      <c r="I40" s="24" t="s">
        <v>639</v>
      </c>
      <c r="J40" s="24">
        <v>2630.18</v>
      </c>
      <c r="K40" s="24" t="s">
        <v>512</v>
      </c>
      <c r="L40" s="24">
        <v>11.31</v>
      </c>
      <c r="M40" s="24">
        <v>834</v>
      </c>
      <c r="N40" s="24">
        <v>660.96</v>
      </c>
      <c r="O40" s="24">
        <v>150</v>
      </c>
      <c r="P40" s="24" t="s">
        <v>600</v>
      </c>
    </row>
    <row r="41" spans="1:16" x14ac:dyDescent="0.25">
      <c r="A41" s="24" t="s">
        <v>581</v>
      </c>
      <c r="B41" s="24">
        <v>1304868</v>
      </c>
      <c r="C41" s="24" t="s">
        <v>71</v>
      </c>
      <c r="D41" s="24" t="s">
        <v>508</v>
      </c>
      <c r="E41" s="24" t="s">
        <v>640</v>
      </c>
      <c r="F41" s="24" t="s">
        <v>641</v>
      </c>
      <c r="G41" s="24">
        <v>11611360</v>
      </c>
      <c r="H41" s="24">
        <v>2981.73</v>
      </c>
      <c r="I41" s="24" t="s">
        <v>553</v>
      </c>
      <c r="J41" s="24">
        <v>5000</v>
      </c>
      <c r="K41" s="24" t="s">
        <v>512</v>
      </c>
      <c r="L41" s="24">
        <v>0</v>
      </c>
      <c r="M41" s="24">
        <v>172</v>
      </c>
      <c r="N41" s="24">
        <v>0</v>
      </c>
      <c r="O41" s="24">
        <v>0</v>
      </c>
      <c r="P41" s="24" t="s">
        <v>585</v>
      </c>
    </row>
    <row r="42" spans="1:16" x14ac:dyDescent="0.25">
      <c r="A42" s="24" t="s">
        <v>528</v>
      </c>
      <c r="B42" s="24">
        <v>1534737</v>
      </c>
      <c r="C42" s="24" t="s">
        <v>112</v>
      </c>
      <c r="D42" s="24" t="s">
        <v>508</v>
      </c>
      <c r="E42" s="24" t="s">
        <v>642</v>
      </c>
      <c r="F42" s="24" t="s">
        <v>643</v>
      </c>
      <c r="G42" s="24">
        <v>27979052</v>
      </c>
      <c r="H42" s="24">
        <v>1474.8</v>
      </c>
      <c r="I42" s="24" t="s">
        <v>644</v>
      </c>
      <c r="J42" s="24">
        <v>3821.34</v>
      </c>
      <c r="K42" s="24" t="s">
        <v>512</v>
      </c>
      <c r="L42" s="24">
        <v>0</v>
      </c>
      <c r="M42" s="24">
        <v>709</v>
      </c>
      <c r="N42" s="24">
        <v>0</v>
      </c>
      <c r="O42" s="24">
        <v>0</v>
      </c>
      <c r="P42" s="24" t="s">
        <v>554</v>
      </c>
    </row>
    <row r="43" spans="1:16" x14ac:dyDescent="0.25">
      <c r="A43" s="24" t="s">
        <v>564</v>
      </c>
      <c r="B43" s="24">
        <v>1702033</v>
      </c>
      <c r="C43" s="24" t="s">
        <v>151</v>
      </c>
      <c r="D43" s="24" t="s">
        <v>508</v>
      </c>
      <c r="E43" s="24" t="s">
        <v>645</v>
      </c>
      <c r="F43" s="24" t="s">
        <v>646</v>
      </c>
      <c r="G43" s="24"/>
      <c r="H43" s="24">
        <v>4845.24</v>
      </c>
      <c r="I43" s="24" t="s">
        <v>526</v>
      </c>
      <c r="J43" s="24">
        <v>8000</v>
      </c>
      <c r="K43" s="24" t="s">
        <v>512</v>
      </c>
      <c r="L43" s="24">
        <v>4745.24</v>
      </c>
      <c r="M43" s="24">
        <v>537</v>
      </c>
      <c r="N43" s="24">
        <v>6480.21</v>
      </c>
      <c r="O43" s="24">
        <v>100</v>
      </c>
      <c r="P43" s="24" t="s">
        <v>568</v>
      </c>
    </row>
    <row r="44" spans="1:16" x14ac:dyDescent="0.25">
      <c r="A44" s="24" t="s">
        <v>572</v>
      </c>
      <c r="B44" s="24">
        <v>1676939</v>
      </c>
      <c r="C44" s="24" t="s">
        <v>226</v>
      </c>
      <c r="D44" s="24" t="s">
        <v>508</v>
      </c>
      <c r="E44" s="24" t="s">
        <v>647</v>
      </c>
      <c r="F44" s="24" t="s">
        <v>648</v>
      </c>
      <c r="G44" s="24">
        <v>95160097</v>
      </c>
      <c r="H44" s="24">
        <v>3220.3</v>
      </c>
      <c r="I44" s="24" t="s">
        <v>649</v>
      </c>
      <c r="J44" s="24">
        <v>4000</v>
      </c>
      <c r="K44" s="24" t="s">
        <v>512</v>
      </c>
      <c r="L44" s="24">
        <v>796.3</v>
      </c>
      <c r="M44" s="24">
        <v>242</v>
      </c>
      <c r="N44" s="24">
        <v>685.87</v>
      </c>
      <c r="O44" s="24">
        <v>2424</v>
      </c>
      <c r="P44" s="24" t="s">
        <v>629</v>
      </c>
    </row>
    <row r="45" spans="1:16" x14ac:dyDescent="0.25">
      <c r="A45" s="24" t="s">
        <v>564</v>
      </c>
      <c r="B45" s="24" t="e">
        <v>#N/A</v>
      </c>
      <c r="C45" s="24" t="s">
        <v>470</v>
      </c>
      <c r="D45" s="24" t="s">
        <v>508</v>
      </c>
      <c r="E45" s="24" t="s">
        <v>650</v>
      </c>
      <c r="F45" s="24" t="s">
        <v>651</v>
      </c>
      <c r="G45" s="24">
        <v>42518465</v>
      </c>
      <c r="H45" s="24">
        <v>5136.01</v>
      </c>
      <c r="I45" s="24" t="s">
        <v>652</v>
      </c>
      <c r="J45" s="24">
        <v>5136.01</v>
      </c>
      <c r="K45" s="24" t="s">
        <v>512</v>
      </c>
      <c r="L45" s="24">
        <v>0</v>
      </c>
      <c r="M45" s="24">
        <v>706</v>
      </c>
      <c r="N45" s="24">
        <v>0</v>
      </c>
      <c r="O45" s="24">
        <v>20</v>
      </c>
      <c r="P45" s="24" t="s">
        <v>544</v>
      </c>
    </row>
    <row r="46" spans="1:16" x14ac:dyDescent="0.25">
      <c r="A46" s="24" t="s">
        <v>653</v>
      </c>
      <c r="B46" s="24">
        <v>1375154</v>
      </c>
      <c r="C46" s="24" t="s">
        <v>394</v>
      </c>
      <c r="D46" s="24" t="s">
        <v>508</v>
      </c>
      <c r="E46" s="24" t="s">
        <v>654</v>
      </c>
      <c r="F46" s="24" t="s">
        <v>655</v>
      </c>
      <c r="G46" s="24">
        <v>11777240</v>
      </c>
      <c r="H46" s="24"/>
      <c r="I46" s="24" t="s">
        <v>567</v>
      </c>
      <c r="J46" s="24">
        <v>12000</v>
      </c>
      <c r="K46" s="24" t="s">
        <v>512</v>
      </c>
      <c r="L46" s="24">
        <v>10850.68</v>
      </c>
      <c r="M46" s="24">
        <v>138</v>
      </c>
      <c r="N46" s="24">
        <v>2832.55</v>
      </c>
      <c r="O46" s="24">
        <v>0</v>
      </c>
      <c r="P46" s="24" t="s">
        <v>527</v>
      </c>
    </row>
    <row r="47" spans="1:16" x14ac:dyDescent="0.25">
      <c r="A47" s="24" t="s">
        <v>507</v>
      </c>
      <c r="B47" s="24">
        <v>1620739</v>
      </c>
      <c r="C47" s="24" t="s">
        <v>413</v>
      </c>
      <c r="D47" s="24" t="s">
        <v>508</v>
      </c>
      <c r="E47" s="24" t="s">
        <v>656</v>
      </c>
      <c r="F47" s="24" t="s">
        <v>657</v>
      </c>
      <c r="G47" s="24">
        <v>11782650</v>
      </c>
      <c r="H47" s="24">
        <v>7164.09</v>
      </c>
      <c r="I47" s="24" t="s">
        <v>658</v>
      </c>
      <c r="J47" s="24">
        <v>9000</v>
      </c>
      <c r="K47" s="24" t="s">
        <v>512</v>
      </c>
      <c r="L47" s="24">
        <v>6865.09</v>
      </c>
      <c r="M47" s="24">
        <v>681</v>
      </c>
      <c r="N47" s="24">
        <v>9905.67</v>
      </c>
      <c r="O47" s="24">
        <v>299</v>
      </c>
      <c r="P47" s="24" t="s">
        <v>527</v>
      </c>
    </row>
    <row r="48" spans="1:16" x14ac:dyDescent="0.25">
      <c r="A48" s="24" t="s">
        <v>564</v>
      </c>
      <c r="B48" s="24">
        <v>1452885</v>
      </c>
      <c r="C48" s="24" t="s">
        <v>149</v>
      </c>
      <c r="D48" s="24" t="s">
        <v>508</v>
      </c>
      <c r="E48" s="24" t="s">
        <v>659</v>
      </c>
      <c r="F48" s="24" t="s">
        <v>660</v>
      </c>
      <c r="G48" s="24"/>
      <c r="H48" s="24">
        <v>2815.84</v>
      </c>
      <c r="I48" s="24" t="s">
        <v>526</v>
      </c>
      <c r="J48" s="24">
        <v>5000</v>
      </c>
      <c r="K48" s="24" t="s">
        <v>512</v>
      </c>
      <c r="L48" s="24">
        <v>1912.26</v>
      </c>
      <c r="M48" s="24">
        <v>415</v>
      </c>
      <c r="N48" s="24">
        <v>2562.89</v>
      </c>
      <c r="O48" s="24">
        <v>463.89</v>
      </c>
      <c r="P48" s="24" t="s">
        <v>568</v>
      </c>
    </row>
    <row r="49" spans="1:16" x14ac:dyDescent="0.25">
      <c r="A49" s="24" t="s">
        <v>522</v>
      </c>
      <c r="B49" s="24">
        <v>1773718</v>
      </c>
      <c r="C49" s="24" t="s">
        <v>108</v>
      </c>
      <c r="D49" s="24" t="s">
        <v>508</v>
      </c>
      <c r="E49" s="24" t="s">
        <v>661</v>
      </c>
      <c r="F49" s="24" t="s">
        <v>662</v>
      </c>
      <c r="G49" s="24">
        <v>11855910</v>
      </c>
      <c r="H49" s="24">
        <v>1144.75</v>
      </c>
      <c r="I49" s="24" t="s">
        <v>580</v>
      </c>
      <c r="J49" s="24">
        <v>2000</v>
      </c>
      <c r="K49" s="24" t="s">
        <v>512</v>
      </c>
      <c r="L49" s="24">
        <v>0</v>
      </c>
      <c r="M49" s="24">
        <v>536</v>
      </c>
      <c r="N49" s="24">
        <v>0</v>
      </c>
      <c r="O49" s="24">
        <v>1327.43</v>
      </c>
      <c r="P49" s="24" t="s">
        <v>629</v>
      </c>
    </row>
    <row r="50" spans="1:16" x14ac:dyDescent="0.25">
      <c r="A50" s="24" t="s">
        <v>540</v>
      </c>
      <c r="B50" s="24">
        <v>1479766</v>
      </c>
      <c r="C50" s="24" t="s">
        <v>138</v>
      </c>
      <c r="D50" s="24" t="s">
        <v>508</v>
      </c>
      <c r="E50" s="24" t="s">
        <v>663</v>
      </c>
      <c r="F50" s="24" t="s">
        <v>664</v>
      </c>
      <c r="G50" s="24">
        <v>97403498</v>
      </c>
      <c r="H50" s="24">
        <v>3569.38</v>
      </c>
      <c r="I50" s="24" t="s">
        <v>649</v>
      </c>
      <c r="J50" s="24">
        <v>4694.82</v>
      </c>
      <c r="K50" s="24" t="s">
        <v>512</v>
      </c>
      <c r="L50" s="24">
        <v>2906.55</v>
      </c>
      <c r="M50" s="24">
        <v>211</v>
      </c>
      <c r="N50" s="24">
        <v>1856.04</v>
      </c>
      <c r="O50" s="24">
        <v>19.34</v>
      </c>
      <c r="P50" s="24" t="s">
        <v>544</v>
      </c>
    </row>
    <row r="51" spans="1:16" x14ac:dyDescent="0.25">
      <c r="A51" s="24" t="s">
        <v>665</v>
      </c>
      <c r="B51" s="24">
        <v>1674051</v>
      </c>
      <c r="C51" s="24" t="s">
        <v>116</v>
      </c>
      <c r="D51" s="24" t="s">
        <v>508</v>
      </c>
      <c r="E51" s="24" t="s">
        <v>666</v>
      </c>
      <c r="F51" s="24" t="s">
        <v>667</v>
      </c>
      <c r="G51" s="24">
        <v>78135488</v>
      </c>
      <c r="H51" s="24">
        <v>2904.08</v>
      </c>
      <c r="I51" s="24" t="s">
        <v>588</v>
      </c>
      <c r="J51" s="24">
        <v>7500</v>
      </c>
      <c r="K51" s="24" t="s">
        <v>512</v>
      </c>
      <c r="L51" s="24">
        <v>2904.08</v>
      </c>
      <c r="M51" s="24">
        <v>385</v>
      </c>
      <c r="N51" s="24">
        <v>3667.63</v>
      </c>
      <c r="O51" s="24">
        <v>0</v>
      </c>
      <c r="P51" s="24" t="s">
        <v>585</v>
      </c>
    </row>
    <row r="52" spans="1:16" x14ac:dyDescent="0.25">
      <c r="A52" s="24" t="s">
        <v>536</v>
      </c>
      <c r="B52" s="24">
        <v>1580774</v>
      </c>
      <c r="C52" s="24" t="s">
        <v>448</v>
      </c>
      <c r="D52" s="24" t="s">
        <v>508</v>
      </c>
      <c r="E52" s="24" t="s">
        <v>668</v>
      </c>
      <c r="F52" s="24" t="s">
        <v>669</v>
      </c>
      <c r="G52" s="24">
        <v>11883870</v>
      </c>
      <c r="H52" s="24">
        <v>3791.55</v>
      </c>
      <c r="I52" s="24" t="s">
        <v>521</v>
      </c>
      <c r="J52" s="24">
        <v>10000</v>
      </c>
      <c r="K52" s="24" t="s">
        <v>512</v>
      </c>
      <c r="L52" s="24">
        <v>0</v>
      </c>
      <c r="M52" s="24">
        <v>172</v>
      </c>
      <c r="N52" s="24">
        <v>0</v>
      </c>
      <c r="O52" s="24">
        <v>387.49</v>
      </c>
      <c r="P52" s="24" t="s">
        <v>527</v>
      </c>
    </row>
    <row r="53" spans="1:16" x14ac:dyDescent="0.25">
      <c r="A53" s="24" t="s">
        <v>572</v>
      </c>
      <c r="B53" s="24">
        <v>1618157</v>
      </c>
      <c r="C53" s="24" t="s">
        <v>131</v>
      </c>
      <c r="D53" s="24" t="s">
        <v>508</v>
      </c>
      <c r="E53" s="24" t="s">
        <v>670</v>
      </c>
      <c r="F53" s="24" t="s">
        <v>671</v>
      </c>
      <c r="G53" s="24">
        <v>11897060</v>
      </c>
      <c r="H53" s="24"/>
      <c r="I53" s="24" t="s">
        <v>610</v>
      </c>
      <c r="J53" s="24">
        <v>1700</v>
      </c>
      <c r="K53" s="24" t="s">
        <v>512</v>
      </c>
      <c r="L53" s="24">
        <v>1193.1500000000001</v>
      </c>
      <c r="M53" s="24">
        <v>172</v>
      </c>
      <c r="N53" s="24">
        <v>305.98</v>
      </c>
      <c r="O53" s="24">
        <v>0</v>
      </c>
      <c r="P53" s="24" t="s">
        <v>518</v>
      </c>
    </row>
    <row r="54" spans="1:16" x14ac:dyDescent="0.25">
      <c r="A54" s="24" t="s">
        <v>581</v>
      </c>
      <c r="B54" s="24">
        <v>1562317</v>
      </c>
      <c r="C54" s="24" t="s">
        <v>72</v>
      </c>
      <c r="D54" s="24" t="s">
        <v>508</v>
      </c>
      <c r="E54" s="24" t="s">
        <v>672</v>
      </c>
      <c r="F54" s="24" t="s">
        <v>673</v>
      </c>
      <c r="G54" s="24">
        <v>11986830</v>
      </c>
      <c r="H54" s="24">
        <v>5000</v>
      </c>
      <c r="I54" s="24" t="s">
        <v>526</v>
      </c>
      <c r="J54" s="24">
        <v>5000</v>
      </c>
      <c r="K54" s="24" t="s">
        <v>512</v>
      </c>
      <c r="L54" s="24">
        <v>0</v>
      </c>
      <c r="M54" s="24">
        <v>501</v>
      </c>
      <c r="N54" s="24">
        <v>0</v>
      </c>
      <c r="O54" s="24">
        <v>0</v>
      </c>
      <c r="P54" s="24" t="s">
        <v>585</v>
      </c>
    </row>
    <row r="55" spans="1:16" x14ac:dyDescent="0.25">
      <c r="A55" s="24" t="s">
        <v>597</v>
      </c>
      <c r="B55" s="24">
        <v>1754015</v>
      </c>
      <c r="C55" s="24" t="s">
        <v>65</v>
      </c>
      <c r="D55" s="24" t="s">
        <v>508</v>
      </c>
      <c r="E55" s="24" t="s">
        <v>674</v>
      </c>
      <c r="F55" s="24" t="s">
        <v>675</v>
      </c>
      <c r="G55" s="24">
        <v>12000700</v>
      </c>
      <c r="H55" s="24">
        <v>2591.7800000000002</v>
      </c>
      <c r="I55" s="24" t="s">
        <v>521</v>
      </c>
      <c r="J55" s="24">
        <v>3000</v>
      </c>
      <c r="K55" s="24" t="s">
        <v>512</v>
      </c>
      <c r="L55" s="24">
        <v>2061.7800000000002</v>
      </c>
      <c r="M55" s="24">
        <v>351</v>
      </c>
      <c r="N55" s="24">
        <v>1850.01</v>
      </c>
      <c r="O55" s="24">
        <v>160</v>
      </c>
      <c r="P55" s="24" t="s">
        <v>600</v>
      </c>
    </row>
    <row r="56" spans="1:16" x14ac:dyDescent="0.25">
      <c r="A56" s="24" t="s">
        <v>507</v>
      </c>
      <c r="B56" s="24">
        <v>1680712</v>
      </c>
      <c r="C56" s="24" t="s">
        <v>214</v>
      </c>
      <c r="D56" s="24" t="s">
        <v>508</v>
      </c>
      <c r="E56" s="24" t="s">
        <v>676</v>
      </c>
      <c r="F56" s="24" t="s">
        <v>677</v>
      </c>
      <c r="G56" s="24">
        <v>16332750</v>
      </c>
      <c r="H56" s="24">
        <v>2089.87</v>
      </c>
      <c r="I56" s="24" t="s">
        <v>584</v>
      </c>
      <c r="J56" s="24">
        <v>3500</v>
      </c>
      <c r="K56" s="24" t="s">
        <v>512</v>
      </c>
      <c r="L56" s="24">
        <v>2089.87</v>
      </c>
      <c r="M56" s="24">
        <v>256</v>
      </c>
      <c r="N56" s="24">
        <v>2205.42</v>
      </c>
      <c r="O56" s="24">
        <v>0</v>
      </c>
      <c r="P56" s="24" t="s">
        <v>600</v>
      </c>
    </row>
    <row r="57" spans="1:16" x14ac:dyDescent="0.25">
      <c r="A57" s="24" t="s">
        <v>678</v>
      </c>
      <c r="B57" s="24">
        <v>1561839</v>
      </c>
      <c r="C57" s="24" t="s">
        <v>91</v>
      </c>
      <c r="D57" s="24" t="s">
        <v>508</v>
      </c>
      <c r="E57" s="24" t="s">
        <v>679</v>
      </c>
      <c r="F57" s="24" t="s">
        <v>680</v>
      </c>
      <c r="G57" s="24">
        <v>12014840</v>
      </c>
      <c r="H57" s="24">
        <v>7431.79</v>
      </c>
      <c r="I57" s="24" t="s">
        <v>658</v>
      </c>
      <c r="J57" s="24">
        <v>10000</v>
      </c>
      <c r="K57" s="24" t="s">
        <v>512</v>
      </c>
      <c r="L57" s="24">
        <v>5331.79</v>
      </c>
      <c r="M57" s="24">
        <v>670</v>
      </c>
      <c r="N57" s="24">
        <v>7638.29</v>
      </c>
      <c r="O57" s="24">
        <v>300</v>
      </c>
      <c r="P57" s="24" t="s">
        <v>513</v>
      </c>
    </row>
    <row r="58" spans="1:16" x14ac:dyDescent="0.25">
      <c r="A58" s="24" t="s">
        <v>536</v>
      </c>
      <c r="B58" s="24">
        <v>1580774</v>
      </c>
      <c r="C58" s="24" t="s">
        <v>448</v>
      </c>
      <c r="D58" s="24" t="s">
        <v>508</v>
      </c>
      <c r="E58" s="24" t="s">
        <v>681</v>
      </c>
      <c r="F58" s="24" t="s">
        <v>682</v>
      </c>
      <c r="G58" s="24">
        <v>12033670</v>
      </c>
      <c r="H58" s="24">
        <v>2140.1999999999998</v>
      </c>
      <c r="I58" s="24" t="s">
        <v>535</v>
      </c>
      <c r="J58" s="24">
        <v>2500</v>
      </c>
      <c r="K58" s="24" t="s">
        <v>512</v>
      </c>
      <c r="L58" s="24">
        <v>0</v>
      </c>
      <c r="M58" s="24">
        <v>336</v>
      </c>
      <c r="N58" s="24">
        <v>0</v>
      </c>
      <c r="O58" s="24">
        <v>0</v>
      </c>
      <c r="P58" s="24" t="s">
        <v>563</v>
      </c>
    </row>
    <row r="59" spans="1:16" x14ac:dyDescent="0.25">
      <c r="A59" s="24" t="s">
        <v>514</v>
      </c>
      <c r="B59" s="24" t="e">
        <v>#N/A</v>
      </c>
      <c r="C59" s="24" t="s">
        <v>495</v>
      </c>
      <c r="D59" s="24" t="s">
        <v>508</v>
      </c>
      <c r="E59" s="24" t="s">
        <v>683</v>
      </c>
      <c r="F59" s="24" t="s">
        <v>684</v>
      </c>
      <c r="G59" s="24">
        <v>85257092</v>
      </c>
      <c r="H59" s="24">
        <v>4774.2</v>
      </c>
      <c r="I59" s="24" t="s">
        <v>685</v>
      </c>
      <c r="J59" s="24">
        <v>4774.2</v>
      </c>
      <c r="K59" s="24" t="s">
        <v>512</v>
      </c>
      <c r="L59" s="24">
        <v>0</v>
      </c>
      <c r="M59" s="24">
        <v>624</v>
      </c>
      <c r="N59" s="24">
        <v>0</v>
      </c>
      <c r="O59" s="24">
        <v>200</v>
      </c>
      <c r="P59" s="24" t="s">
        <v>563</v>
      </c>
    </row>
    <row r="60" spans="1:16" x14ac:dyDescent="0.25">
      <c r="A60" s="24" t="s">
        <v>686</v>
      </c>
      <c r="B60" s="24">
        <v>1599376</v>
      </c>
      <c r="C60" s="24" t="s">
        <v>83</v>
      </c>
      <c r="D60" s="24" t="s">
        <v>508</v>
      </c>
      <c r="E60" s="24" t="s">
        <v>687</v>
      </c>
      <c r="F60" s="24" t="s">
        <v>688</v>
      </c>
      <c r="G60" s="24">
        <v>12106690</v>
      </c>
      <c r="H60" s="24">
        <v>1393.12</v>
      </c>
      <c r="I60" s="24" t="s">
        <v>689</v>
      </c>
      <c r="J60" s="24">
        <v>1627.16</v>
      </c>
      <c r="K60" s="24" t="s">
        <v>512</v>
      </c>
      <c r="L60" s="24">
        <v>1393.12</v>
      </c>
      <c r="M60" s="24">
        <v>909</v>
      </c>
      <c r="N60" s="24">
        <v>1716.45</v>
      </c>
      <c r="O60" s="24">
        <v>83.66</v>
      </c>
      <c r="P60" s="24" t="s">
        <v>690</v>
      </c>
    </row>
    <row r="61" spans="1:16" x14ac:dyDescent="0.25">
      <c r="A61" s="24" t="s">
        <v>653</v>
      </c>
      <c r="B61" s="24">
        <v>1527485</v>
      </c>
      <c r="C61" s="24" t="s">
        <v>398</v>
      </c>
      <c r="D61" s="24" t="s">
        <v>508</v>
      </c>
      <c r="E61" s="24" t="s">
        <v>691</v>
      </c>
      <c r="F61" s="24" t="s">
        <v>692</v>
      </c>
      <c r="G61" s="24">
        <v>12136540</v>
      </c>
      <c r="H61" s="24">
        <v>11321.4</v>
      </c>
      <c r="I61" s="24" t="s">
        <v>693</v>
      </c>
      <c r="J61" s="24">
        <v>15000</v>
      </c>
      <c r="K61" s="24" t="s">
        <v>512</v>
      </c>
      <c r="L61" s="24">
        <v>2521.4</v>
      </c>
      <c r="M61" s="24">
        <v>352</v>
      </c>
      <c r="N61" s="24">
        <v>1725.47</v>
      </c>
      <c r="O61" s="24">
        <v>500</v>
      </c>
      <c r="P61" s="24" t="s">
        <v>629</v>
      </c>
    </row>
    <row r="62" spans="1:16" x14ac:dyDescent="0.25">
      <c r="A62" s="24" t="s">
        <v>653</v>
      </c>
      <c r="B62" s="24">
        <v>1774430</v>
      </c>
      <c r="C62" s="24" t="s">
        <v>69</v>
      </c>
      <c r="D62" s="24" t="s">
        <v>508</v>
      </c>
      <c r="E62" s="24" t="s">
        <v>694</v>
      </c>
      <c r="F62" s="24" t="s">
        <v>695</v>
      </c>
      <c r="G62" s="24">
        <v>16354970</v>
      </c>
      <c r="H62" s="24">
        <v>713.65</v>
      </c>
      <c r="I62" s="24" t="s">
        <v>658</v>
      </c>
      <c r="J62" s="24">
        <v>2000</v>
      </c>
      <c r="K62" s="24" t="s">
        <v>512</v>
      </c>
      <c r="L62" s="24">
        <v>669.65</v>
      </c>
      <c r="M62" s="24">
        <v>592</v>
      </c>
      <c r="N62" s="24">
        <v>886.5</v>
      </c>
      <c r="O62" s="24">
        <v>0.59</v>
      </c>
      <c r="P62" s="24" t="s">
        <v>563</v>
      </c>
    </row>
    <row r="63" spans="1:16" x14ac:dyDescent="0.25">
      <c r="A63" s="24" t="s">
        <v>572</v>
      </c>
      <c r="B63" s="24">
        <v>1374676</v>
      </c>
      <c r="C63" s="24" t="s">
        <v>303</v>
      </c>
      <c r="D63" s="24" t="s">
        <v>508</v>
      </c>
      <c r="E63" s="24" t="s">
        <v>696</v>
      </c>
      <c r="F63" s="24" t="s">
        <v>697</v>
      </c>
      <c r="G63" s="24">
        <v>12153520</v>
      </c>
      <c r="H63" s="24">
        <v>7654.62</v>
      </c>
      <c r="I63" s="24" t="s">
        <v>543</v>
      </c>
      <c r="J63" s="24">
        <v>8000</v>
      </c>
      <c r="K63" s="24" t="s">
        <v>512</v>
      </c>
      <c r="L63" s="24">
        <v>7654.62</v>
      </c>
      <c r="M63" s="24">
        <v>165</v>
      </c>
      <c r="N63" s="24">
        <v>1740.84</v>
      </c>
      <c r="O63" s="24">
        <v>0.42</v>
      </c>
      <c r="P63" s="24" t="s">
        <v>563</v>
      </c>
    </row>
    <row r="64" spans="1:16" x14ac:dyDescent="0.25">
      <c r="A64" s="24" t="s">
        <v>522</v>
      </c>
      <c r="B64" s="24">
        <v>1773718</v>
      </c>
      <c r="C64" s="24" t="s">
        <v>108</v>
      </c>
      <c r="D64" s="24" t="s">
        <v>508</v>
      </c>
      <c r="E64" s="24" t="s">
        <v>698</v>
      </c>
      <c r="F64" s="24" t="s">
        <v>699</v>
      </c>
      <c r="G64" s="24"/>
      <c r="H64" s="24">
        <v>653.76</v>
      </c>
      <c r="I64" s="24" t="s">
        <v>700</v>
      </c>
      <c r="J64" s="24">
        <v>1000</v>
      </c>
      <c r="K64" s="24" t="s">
        <v>512</v>
      </c>
      <c r="L64" s="24">
        <v>0</v>
      </c>
      <c r="M64" s="24">
        <v>501</v>
      </c>
      <c r="N64" s="24">
        <v>0</v>
      </c>
      <c r="O64" s="24">
        <v>0</v>
      </c>
      <c r="P64" s="24" t="s">
        <v>527</v>
      </c>
    </row>
    <row r="65" spans="1:16" x14ac:dyDescent="0.25">
      <c r="A65" s="24" t="s">
        <v>507</v>
      </c>
      <c r="B65" s="24">
        <v>1554870</v>
      </c>
      <c r="C65" s="24" t="s">
        <v>100</v>
      </c>
      <c r="D65" s="24" t="s">
        <v>508</v>
      </c>
      <c r="E65" s="24" t="s">
        <v>701</v>
      </c>
      <c r="F65" s="24" t="s">
        <v>702</v>
      </c>
      <c r="G65" s="24">
        <v>12160960</v>
      </c>
      <c r="H65" s="24">
        <v>26065.68</v>
      </c>
      <c r="I65" s="24" t="s">
        <v>703</v>
      </c>
      <c r="J65" s="24">
        <v>30000</v>
      </c>
      <c r="K65" s="24" t="s">
        <v>512</v>
      </c>
      <c r="L65" s="24">
        <v>26065.68</v>
      </c>
      <c r="M65" s="24">
        <v>651</v>
      </c>
      <c r="N65" s="24">
        <v>27258.2</v>
      </c>
      <c r="O65" s="24">
        <v>0</v>
      </c>
      <c r="P65" s="24" t="s">
        <v>614</v>
      </c>
    </row>
    <row r="66" spans="1:16" x14ac:dyDescent="0.25">
      <c r="A66" s="24" t="s">
        <v>528</v>
      </c>
      <c r="B66" s="24">
        <v>1525791</v>
      </c>
      <c r="C66" s="24" t="s">
        <v>110</v>
      </c>
      <c r="D66" s="24" t="s">
        <v>508</v>
      </c>
      <c r="E66" s="24" t="s">
        <v>704</v>
      </c>
      <c r="F66" s="24" t="s">
        <v>705</v>
      </c>
      <c r="G66" s="24">
        <v>12241960</v>
      </c>
      <c r="H66" s="24">
        <v>1623.4</v>
      </c>
      <c r="I66" s="24" t="s">
        <v>526</v>
      </c>
      <c r="J66" s="24">
        <v>2500</v>
      </c>
      <c r="K66" s="24" t="s">
        <v>512</v>
      </c>
      <c r="L66" s="24">
        <v>1623.4</v>
      </c>
      <c r="M66" s="24">
        <v>517</v>
      </c>
      <c r="N66" s="24">
        <v>1739.17</v>
      </c>
      <c r="O66" s="24">
        <v>407.78</v>
      </c>
      <c r="P66" s="24" t="s">
        <v>554</v>
      </c>
    </row>
    <row r="67" spans="1:16" x14ac:dyDescent="0.25">
      <c r="A67" s="24" t="s">
        <v>522</v>
      </c>
      <c r="B67" s="24">
        <v>1612894</v>
      </c>
      <c r="C67" s="24" t="s">
        <v>36</v>
      </c>
      <c r="D67" s="24" t="s">
        <v>508</v>
      </c>
      <c r="E67" s="24" t="s">
        <v>706</v>
      </c>
      <c r="F67" s="24" t="s">
        <v>707</v>
      </c>
      <c r="G67" s="24"/>
      <c r="H67" s="24">
        <v>7547.85</v>
      </c>
      <c r="I67" s="24" t="s">
        <v>708</v>
      </c>
      <c r="J67" s="24">
        <v>10000</v>
      </c>
      <c r="K67" s="24" t="s">
        <v>512</v>
      </c>
      <c r="L67" s="24">
        <v>1887.04</v>
      </c>
      <c r="M67" s="24">
        <v>614</v>
      </c>
      <c r="N67" s="24">
        <v>4178</v>
      </c>
      <c r="O67" s="24">
        <v>500</v>
      </c>
      <c r="P67" s="24" t="s">
        <v>527</v>
      </c>
    </row>
    <row r="68" spans="1:16" x14ac:dyDescent="0.25">
      <c r="A68" s="24" t="s">
        <v>597</v>
      </c>
      <c r="B68" s="24">
        <v>1249892</v>
      </c>
      <c r="C68" s="24" t="s">
        <v>202</v>
      </c>
      <c r="D68" s="24" t="s">
        <v>508</v>
      </c>
      <c r="E68" s="24" t="s">
        <v>709</v>
      </c>
      <c r="F68" s="24" t="s">
        <v>710</v>
      </c>
      <c r="G68" s="24">
        <v>12288390</v>
      </c>
      <c r="H68" s="24">
        <v>5533.18</v>
      </c>
      <c r="I68" s="24" t="s">
        <v>588</v>
      </c>
      <c r="J68" s="24">
        <v>17000</v>
      </c>
      <c r="K68" s="24" t="s">
        <v>512</v>
      </c>
      <c r="L68" s="24">
        <v>5033.18</v>
      </c>
      <c r="M68" s="24">
        <v>427</v>
      </c>
      <c r="N68" s="24">
        <v>5747.09</v>
      </c>
      <c r="O68" s="24">
        <v>100</v>
      </c>
      <c r="P68" s="24" t="s">
        <v>600</v>
      </c>
    </row>
    <row r="69" spans="1:16" x14ac:dyDescent="0.25">
      <c r="A69" s="24" t="s">
        <v>591</v>
      </c>
      <c r="B69" s="24">
        <v>1613952</v>
      </c>
      <c r="C69" s="24" t="s">
        <v>487</v>
      </c>
      <c r="D69" s="24" t="s">
        <v>508</v>
      </c>
      <c r="E69" s="24" t="s">
        <v>711</v>
      </c>
      <c r="F69" s="24" t="s">
        <v>712</v>
      </c>
      <c r="G69" s="24"/>
      <c r="H69" s="24">
        <v>5819.33</v>
      </c>
      <c r="I69" s="24" t="s">
        <v>557</v>
      </c>
      <c r="J69" s="24">
        <v>10000</v>
      </c>
      <c r="K69" s="24" t="s">
        <v>512</v>
      </c>
      <c r="L69" s="24">
        <v>5319.33</v>
      </c>
      <c r="M69" s="24">
        <v>663</v>
      </c>
      <c r="N69" s="24">
        <v>6811.39</v>
      </c>
      <c r="O69" s="24">
        <v>100</v>
      </c>
      <c r="P69" s="24" t="s">
        <v>603</v>
      </c>
    </row>
    <row r="70" spans="1:16" x14ac:dyDescent="0.25">
      <c r="A70" s="24" t="s">
        <v>522</v>
      </c>
      <c r="B70" s="24">
        <v>1773718</v>
      </c>
      <c r="C70" s="24" t="s">
        <v>108</v>
      </c>
      <c r="D70" s="24" t="s">
        <v>508</v>
      </c>
      <c r="E70" s="24" t="s">
        <v>713</v>
      </c>
      <c r="F70" s="24" t="s">
        <v>714</v>
      </c>
      <c r="G70" s="24"/>
      <c r="H70" s="24">
        <v>2879.53</v>
      </c>
      <c r="I70" s="24" t="s">
        <v>584</v>
      </c>
      <c r="J70" s="24">
        <v>5000</v>
      </c>
      <c r="K70" s="24" t="s">
        <v>512</v>
      </c>
      <c r="L70" s="24">
        <v>2077.9</v>
      </c>
      <c r="M70" s="24">
        <v>198</v>
      </c>
      <c r="N70" s="24">
        <v>1600.91</v>
      </c>
      <c r="O70" s="24">
        <v>255.72</v>
      </c>
      <c r="P70" s="24" t="s">
        <v>563</v>
      </c>
    </row>
    <row r="71" spans="1:16" x14ac:dyDescent="0.25">
      <c r="A71" s="24" t="s">
        <v>528</v>
      </c>
      <c r="B71" s="24">
        <v>1676939</v>
      </c>
      <c r="C71" s="24" t="s">
        <v>226</v>
      </c>
      <c r="D71" s="24" t="s">
        <v>508</v>
      </c>
      <c r="E71" s="24" t="s">
        <v>715</v>
      </c>
      <c r="F71" s="24" t="s">
        <v>716</v>
      </c>
      <c r="G71" s="24">
        <v>10259630</v>
      </c>
      <c r="H71" s="24">
        <v>6377.22</v>
      </c>
      <c r="I71" s="24" t="s">
        <v>526</v>
      </c>
      <c r="J71" s="24">
        <v>10000</v>
      </c>
      <c r="K71" s="24" t="s">
        <v>512</v>
      </c>
      <c r="L71" s="24">
        <v>0</v>
      </c>
      <c r="M71" s="24">
        <v>122</v>
      </c>
      <c r="N71" s="24">
        <v>0</v>
      </c>
      <c r="O71" s="24">
        <v>0</v>
      </c>
      <c r="P71" s="24" t="s">
        <v>554</v>
      </c>
    </row>
    <row r="72" spans="1:16" x14ac:dyDescent="0.25">
      <c r="A72" s="24" t="s">
        <v>678</v>
      </c>
      <c r="B72" s="24">
        <v>1763991</v>
      </c>
      <c r="C72" s="24" t="s">
        <v>94</v>
      </c>
      <c r="D72" s="24" t="s">
        <v>508</v>
      </c>
      <c r="E72" s="24" t="s">
        <v>717</v>
      </c>
      <c r="F72" s="24" t="s">
        <v>718</v>
      </c>
      <c r="G72" s="24"/>
      <c r="H72" s="24">
        <v>10000</v>
      </c>
      <c r="I72" s="24" t="s">
        <v>719</v>
      </c>
      <c r="J72" s="24">
        <v>10000</v>
      </c>
      <c r="K72" s="24" t="s">
        <v>512</v>
      </c>
      <c r="L72" s="24">
        <v>4700</v>
      </c>
      <c r="M72" s="24">
        <v>583</v>
      </c>
      <c r="N72" s="24">
        <v>7220.04</v>
      </c>
      <c r="O72" s="24">
        <v>300</v>
      </c>
      <c r="P72" s="24" t="s">
        <v>614</v>
      </c>
    </row>
    <row r="73" spans="1:16" x14ac:dyDescent="0.25">
      <c r="A73" s="24" t="s">
        <v>522</v>
      </c>
      <c r="B73" s="24" t="e">
        <v>#N/A</v>
      </c>
      <c r="C73" s="24" t="s">
        <v>462</v>
      </c>
      <c r="D73" s="24" t="s">
        <v>508</v>
      </c>
      <c r="E73" s="24" t="s">
        <v>720</v>
      </c>
      <c r="F73" s="24" t="s">
        <v>721</v>
      </c>
      <c r="G73" s="24">
        <v>12390240</v>
      </c>
      <c r="H73" s="24">
        <v>1798.26</v>
      </c>
      <c r="I73" s="24" t="s">
        <v>722</v>
      </c>
      <c r="J73" s="24">
        <v>7000</v>
      </c>
      <c r="K73" s="24" t="s">
        <v>512</v>
      </c>
      <c r="L73" s="24">
        <v>0</v>
      </c>
      <c r="M73" s="24">
        <v>1254</v>
      </c>
      <c r="N73" s="24">
        <v>0</v>
      </c>
      <c r="O73" s="24">
        <v>0</v>
      </c>
      <c r="P73" s="24" t="s">
        <v>603</v>
      </c>
    </row>
    <row r="74" spans="1:16" x14ac:dyDescent="0.25">
      <c r="A74" s="24" t="s">
        <v>564</v>
      </c>
      <c r="B74" s="24">
        <v>1717604</v>
      </c>
      <c r="C74" s="24" t="s">
        <v>219</v>
      </c>
      <c r="D74" s="24" t="s">
        <v>508</v>
      </c>
      <c r="E74" s="24" t="s">
        <v>723</v>
      </c>
      <c r="F74" s="24" t="s">
        <v>724</v>
      </c>
      <c r="G74" s="24"/>
      <c r="H74" s="24">
        <v>316.81</v>
      </c>
      <c r="I74" s="24" t="s">
        <v>521</v>
      </c>
      <c r="J74" s="24">
        <v>8000</v>
      </c>
      <c r="K74" s="24" t="s">
        <v>512</v>
      </c>
      <c r="L74" s="24">
        <v>0</v>
      </c>
      <c r="M74" s="24">
        <v>109</v>
      </c>
      <c r="N74" s="24">
        <v>0</v>
      </c>
      <c r="O74" s="24">
        <v>0</v>
      </c>
      <c r="P74" s="24" t="s">
        <v>568</v>
      </c>
    </row>
    <row r="75" spans="1:16" x14ac:dyDescent="0.25">
      <c r="A75" s="24" t="s">
        <v>725</v>
      </c>
      <c r="B75" s="24">
        <v>1937132</v>
      </c>
      <c r="C75" s="24" t="s">
        <v>178</v>
      </c>
      <c r="D75" s="24" t="s">
        <v>508</v>
      </c>
      <c r="E75" s="24" t="s">
        <v>726</v>
      </c>
      <c r="F75" s="24" t="s">
        <v>727</v>
      </c>
      <c r="G75" s="24"/>
      <c r="H75" s="24">
        <v>18204.11</v>
      </c>
      <c r="I75" s="24" t="s">
        <v>531</v>
      </c>
      <c r="J75" s="24">
        <v>30000</v>
      </c>
      <c r="K75" s="24" t="s">
        <v>512</v>
      </c>
      <c r="L75" s="24">
        <v>17604.11</v>
      </c>
      <c r="M75" s="24">
        <v>642</v>
      </c>
      <c r="N75" s="24">
        <v>23536.81</v>
      </c>
      <c r="O75" s="24">
        <v>300</v>
      </c>
      <c r="P75" s="24" t="s">
        <v>563</v>
      </c>
    </row>
    <row r="76" spans="1:16" x14ac:dyDescent="0.25">
      <c r="A76" s="24" t="s">
        <v>581</v>
      </c>
      <c r="B76" s="24">
        <v>1669922</v>
      </c>
      <c r="C76" s="24" t="s">
        <v>76</v>
      </c>
      <c r="D76" s="24" t="s">
        <v>508</v>
      </c>
      <c r="E76" s="24" t="s">
        <v>728</v>
      </c>
      <c r="F76" s="24" t="s">
        <v>729</v>
      </c>
      <c r="G76" s="24">
        <v>12501630</v>
      </c>
      <c r="H76" s="24">
        <v>5000</v>
      </c>
      <c r="I76" s="24" t="s">
        <v>553</v>
      </c>
      <c r="J76" s="24">
        <v>5000</v>
      </c>
      <c r="K76" s="24" t="s">
        <v>512</v>
      </c>
      <c r="L76" s="24">
        <v>0</v>
      </c>
      <c r="M76" s="24">
        <v>474</v>
      </c>
      <c r="N76" s="24">
        <v>0</v>
      </c>
      <c r="O76" s="24">
        <v>0</v>
      </c>
      <c r="P76" s="24" t="s">
        <v>585</v>
      </c>
    </row>
    <row r="77" spans="1:16" x14ac:dyDescent="0.25">
      <c r="A77" s="24" t="s">
        <v>581</v>
      </c>
      <c r="B77" s="24">
        <v>1669922</v>
      </c>
      <c r="C77" s="24" t="s">
        <v>76</v>
      </c>
      <c r="D77" s="24" t="s">
        <v>508</v>
      </c>
      <c r="E77" s="24" t="s">
        <v>728</v>
      </c>
      <c r="F77" s="24" t="s">
        <v>729</v>
      </c>
      <c r="G77" s="24">
        <v>12501630</v>
      </c>
      <c r="H77" s="24">
        <v>10000</v>
      </c>
      <c r="I77" s="24" t="s">
        <v>553</v>
      </c>
      <c r="J77" s="24">
        <v>10000</v>
      </c>
      <c r="K77" s="24" t="s">
        <v>512</v>
      </c>
      <c r="L77" s="24">
        <v>0</v>
      </c>
      <c r="M77" s="24">
        <v>474</v>
      </c>
      <c r="N77" s="24">
        <v>0</v>
      </c>
      <c r="O77" s="24">
        <v>0</v>
      </c>
      <c r="P77" s="24" t="s">
        <v>585</v>
      </c>
    </row>
    <row r="78" spans="1:16" x14ac:dyDescent="0.25">
      <c r="A78" s="24" t="s">
        <v>678</v>
      </c>
      <c r="B78" s="24">
        <v>1462473</v>
      </c>
      <c r="C78" s="24" t="s">
        <v>95</v>
      </c>
      <c r="D78" s="24" t="s">
        <v>508</v>
      </c>
      <c r="E78" s="24" t="s">
        <v>730</v>
      </c>
      <c r="F78" s="24" t="s">
        <v>731</v>
      </c>
      <c r="G78" s="24">
        <v>94508597</v>
      </c>
      <c r="H78" s="24"/>
      <c r="I78" s="24" t="s">
        <v>567</v>
      </c>
      <c r="J78" s="24">
        <v>6800</v>
      </c>
      <c r="K78" s="24" t="s">
        <v>512</v>
      </c>
      <c r="L78" s="24">
        <v>5662.88</v>
      </c>
      <c r="M78" s="24">
        <v>129</v>
      </c>
      <c r="N78" s="24">
        <v>1343.18</v>
      </c>
      <c r="O78" s="24">
        <v>0</v>
      </c>
      <c r="P78" s="24" t="s">
        <v>513</v>
      </c>
    </row>
    <row r="79" spans="1:16" x14ac:dyDescent="0.25">
      <c r="A79" s="24" t="s">
        <v>591</v>
      </c>
      <c r="B79" s="24">
        <v>1675076</v>
      </c>
      <c r="C79" s="24" t="s">
        <v>145</v>
      </c>
      <c r="D79" s="24" t="s">
        <v>508</v>
      </c>
      <c r="E79" s="24" t="s">
        <v>732</v>
      </c>
      <c r="F79" s="24" t="s">
        <v>733</v>
      </c>
      <c r="G79" s="24"/>
      <c r="H79" s="24">
        <v>3860.8</v>
      </c>
      <c r="I79" s="24" t="s">
        <v>685</v>
      </c>
      <c r="J79" s="24">
        <v>3860.8</v>
      </c>
      <c r="K79" s="24" t="s">
        <v>512</v>
      </c>
      <c r="L79" s="24">
        <v>0</v>
      </c>
      <c r="M79" s="24">
        <v>802</v>
      </c>
      <c r="N79" s="24">
        <v>0</v>
      </c>
      <c r="O79" s="24">
        <v>100.8</v>
      </c>
      <c r="P79" s="24" t="s">
        <v>734</v>
      </c>
    </row>
    <row r="80" spans="1:16" x14ac:dyDescent="0.25">
      <c r="A80" s="24" t="s">
        <v>507</v>
      </c>
      <c r="B80" s="24">
        <v>1567193</v>
      </c>
      <c r="C80" s="24" t="s">
        <v>102</v>
      </c>
      <c r="D80" s="24" t="s">
        <v>523</v>
      </c>
      <c r="E80" s="24" t="s">
        <v>735</v>
      </c>
      <c r="F80" s="24" t="s">
        <v>736</v>
      </c>
      <c r="G80" s="24">
        <v>12599170</v>
      </c>
      <c r="H80" s="24">
        <v>2423.81</v>
      </c>
      <c r="I80" s="24" t="s">
        <v>588</v>
      </c>
      <c r="J80" s="24">
        <v>5100</v>
      </c>
      <c r="K80" s="24" t="s">
        <v>512</v>
      </c>
      <c r="L80" s="24">
        <v>2423.81</v>
      </c>
      <c r="M80" s="24">
        <v>365</v>
      </c>
      <c r="N80" s="24">
        <v>3038.04</v>
      </c>
      <c r="O80" s="24">
        <v>0</v>
      </c>
      <c r="P80" s="24" t="s">
        <v>513</v>
      </c>
    </row>
    <row r="81" spans="1:16" x14ac:dyDescent="0.25">
      <c r="A81" s="24" t="s">
        <v>528</v>
      </c>
      <c r="B81" s="24">
        <v>1590990</v>
      </c>
      <c r="C81" s="24" t="s">
        <v>424</v>
      </c>
      <c r="D81" s="24" t="s">
        <v>508</v>
      </c>
      <c r="E81" s="24" t="s">
        <v>737</v>
      </c>
      <c r="F81" s="24" t="s">
        <v>738</v>
      </c>
      <c r="G81" s="24">
        <v>12629900</v>
      </c>
      <c r="H81" s="24">
        <v>1498.79</v>
      </c>
      <c r="I81" s="24" t="s">
        <v>649</v>
      </c>
      <c r="J81" s="24">
        <v>1498.79</v>
      </c>
      <c r="K81" s="24" t="s">
        <v>512</v>
      </c>
      <c r="L81" s="24">
        <v>1498.79</v>
      </c>
      <c r="M81" s="24">
        <v>333</v>
      </c>
      <c r="N81" s="24">
        <v>1733</v>
      </c>
      <c r="O81" s="24">
        <v>76.34</v>
      </c>
      <c r="P81" s="24" t="s">
        <v>554</v>
      </c>
    </row>
    <row r="82" spans="1:16" x14ac:dyDescent="0.25">
      <c r="A82" s="24" t="s">
        <v>550</v>
      </c>
      <c r="B82" s="24">
        <v>1579557</v>
      </c>
      <c r="C82" s="24" t="s">
        <v>165</v>
      </c>
      <c r="D82" s="24" t="s">
        <v>508</v>
      </c>
      <c r="E82" s="24" t="s">
        <v>739</v>
      </c>
      <c r="F82" s="24" t="s">
        <v>740</v>
      </c>
      <c r="G82" s="24">
        <v>41455664</v>
      </c>
      <c r="H82" s="24"/>
      <c r="I82" s="24" t="s">
        <v>610</v>
      </c>
      <c r="J82" s="24">
        <v>5000</v>
      </c>
      <c r="K82" s="24" t="s">
        <v>512</v>
      </c>
      <c r="L82" s="24">
        <v>4527.33</v>
      </c>
      <c r="M82" s="24">
        <v>152</v>
      </c>
      <c r="N82" s="24">
        <v>2036.11</v>
      </c>
      <c r="O82" s="24">
        <v>0</v>
      </c>
      <c r="P82" s="24" t="s">
        <v>554</v>
      </c>
    </row>
    <row r="83" spans="1:16" x14ac:dyDescent="0.25">
      <c r="A83" s="24" t="s">
        <v>522</v>
      </c>
      <c r="B83" s="24">
        <v>1778237</v>
      </c>
      <c r="C83" s="24" t="s">
        <v>189</v>
      </c>
      <c r="D83" s="24" t="s">
        <v>508</v>
      </c>
      <c r="E83" s="24" t="s">
        <v>741</v>
      </c>
      <c r="F83" s="24" t="s">
        <v>742</v>
      </c>
      <c r="G83" s="24"/>
      <c r="H83" s="24">
        <v>1701.52</v>
      </c>
      <c r="I83" s="24" t="s">
        <v>743</v>
      </c>
      <c r="J83" s="24">
        <v>5000</v>
      </c>
      <c r="K83" s="24" t="s">
        <v>512</v>
      </c>
      <c r="L83" s="24">
        <v>1566.78</v>
      </c>
      <c r="M83" s="24">
        <v>256</v>
      </c>
      <c r="N83" s="24">
        <v>1574.7</v>
      </c>
      <c r="O83" s="24">
        <v>52.38</v>
      </c>
      <c r="P83" s="24" t="s">
        <v>744</v>
      </c>
    </row>
    <row r="84" spans="1:16" x14ac:dyDescent="0.25">
      <c r="A84" s="24" t="s">
        <v>536</v>
      </c>
      <c r="B84" s="24">
        <v>1553788</v>
      </c>
      <c r="C84" s="24" t="s">
        <v>35</v>
      </c>
      <c r="D84" s="24" t="s">
        <v>508</v>
      </c>
      <c r="E84" s="24" t="s">
        <v>745</v>
      </c>
      <c r="F84" s="24" t="s">
        <v>746</v>
      </c>
      <c r="G84" s="24">
        <v>12717750</v>
      </c>
      <c r="H84" s="24">
        <v>9469.42</v>
      </c>
      <c r="I84" s="24" t="s">
        <v>543</v>
      </c>
      <c r="J84" s="24">
        <v>15000</v>
      </c>
      <c r="K84" s="24" t="s">
        <v>512</v>
      </c>
      <c r="L84" s="24">
        <v>9469.42</v>
      </c>
      <c r="M84" s="24">
        <v>394</v>
      </c>
      <c r="N84" s="24">
        <v>11054.74</v>
      </c>
      <c r="O84" s="24">
        <v>0</v>
      </c>
      <c r="P84" s="24" t="s">
        <v>629</v>
      </c>
    </row>
    <row r="85" spans="1:16" x14ac:dyDescent="0.25">
      <c r="A85" s="24" t="s">
        <v>591</v>
      </c>
      <c r="B85" s="24">
        <v>1668493</v>
      </c>
      <c r="C85" s="24" t="s">
        <v>46</v>
      </c>
      <c r="D85" s="24" t="s">
        <v>508</v>
      </c>
      <c r="E85" s="24" t="s">
        <v>747</v>
      </c>
      <c r="F85" s="24" t="s">
        <v>748</v>
      </c>
      <c r="G85" s="24">
        <v>12754580</v>
      </c>
      <c r="H85" s="24">
        <v>3871.02</v>
      </c>
      <c r="I85" s="24" t="s">
        <v>531</v>
      </c>
      <c r="J85" s="24">
        <v>5000</v>
      </c>
      <c r="K85" s="24" t="s">
        <v>512</v>
      </c>
      <c r="L85" s="24">
        <v>0</v>
      </c>
      <c r="M85" s="24">
        <v>521</v>
      </c>
      <c r="N85" s="24">
        <v>0</v>
      </c>
      <c r="O85" s="24">
        <v>0</v>
      </c>
      <c r="P85" s="24" t="s">
        <v>603</v>
      </c>
    </row>
    <row r="86" spans="1:16" x14ac:dyDescent="0.25">
      <c r="A86" s="24" t="s">
        <v>597</v>
      </c>
      <c r="B86" s="24">
        <v>1746778</v>
      </c>
      <c r="C86" s="24" t="s">
        <v>392</v>
      </c>
      <c r="D86" s="24" t="s">
        <v>508</v>
      </c>
      <c r="E86" s="24" t="s">
        <v>749</v>
      </c>
      <c r="F86" s="24" t="s">
        <v>750</v>
      </c>
      <c r="G86" s="24">
        <v>12807430</v>
      </c>
      <c r="H86" s="24">
        <v>2490.9499999999998</v>
      </c>
      <c r="I86" s="24" t="s">
        <v>521</v>
      </c>
      <c r="J86" s="24">
        <v>2500</v>
      </c>
      <c r="K86" s="24" t="s">
        <v>512</v>
      </c>
      <c r="L86" s="24">
        <v>0</v>
      </c>
      <c r="M86" s="24">
        <v>425</v>
      </c>
      <c r="N86" s="24">
        <v>0</v>
      </c>
      <c r="O86" s="24">
        <v>335.35</v>
      </c>
      <c r="P86" s="24" t="s">
        <v>600</v>
      </c>
    </row>
    <row r="87" spans="1:16" x14ac:dyDescent="0.25">
      <c r="A87" s="24" t="s">
        <v>607</v>
      </c>
      <c r="B87" s="24">
        <v>1297708</v>
      </c>
      <c r="C87" s="24" t="s">
        <v>751</v>
      </c>
      <c r="D87" s="24" t="s">
        <v>508</v>
      </c>
      <c r="E87" s="24" t="s">
        <v>752</v>
      </c>
      <c r="F87" s="24" t="s">
        <v>753</v>
      </c>
      <c r="G87" s="24">
        <v>18507310</v>
      </c>
      <c r="H87" s="24"/>
      <c r="I87" s="24" t="s">
        <v>610</v>
      </c>
      <c r="J87" s="24">
        <v>3500</v>
      </c>
      <c r="K87" s="24" t="s">
        <v>512</v>
      </c>
      <c r="L87" s="24">
        <v>2818.07</v>
      </c>
      <c r="M87" s="24">
        <v>214</v>
      </c>
      <c r="N87" s="24">
        <v>1924.93</v>
      </c>
      <c r="O87" s="24">
        <v>0</v>
      </c>
      <c r="P87" s="24" t="s">
        <v>594</v>
      </c>
    </row>
    <row r="88" spans="1:16" x14ac:dyDescent="0.25">
      <c r="A88" s="24" t="s">
        <v>581</v>
      </c>
      <c r="B88" s="24">
        <v>1591287</v>
      </c>
      <c r="C88" s="24" t="s">
        <v>74</v>
      </c>
      <c r="D88" s="24" t="s">
        <v>508</v>
      </c>
      <c r="E88" s="24" t="s">
        <v>754</v>
      </c>
      <c r="F88" s="24" t="s">
        <v>755</v>
      </c>
      <c r="G88" s="24">
        <v>12860890</v>
      </c>
      <c r="H88" s="24"/>
      <c r="I88" s="24" t="s">
        <v>567</v>
      </c>
      <c r="J88" s="24">
        <v>15000</v>
      </c>
      <c r="K88" s="24" t="s">
        <v>512</v>
      </c>
      <c r="L88" s="24">
        <v>4086.97</v>
      </c>
      <c r="M88" s="24">
        <v>109</v>
      </c>
      <c r="N88" s="24">
        <v>4346.74</v>
      </c>
      <c r="O88" s="24">
        <v>0</v>
      </c>
      <c r="P88" s="24" t="s">
        <v>585</v>
      </c>
    </row>
    <row r="89" spans="1:16" x14ac:dyDescent="0.25">
      <c r="A89" s="24" t="s">
        <v>507</v>
      </c>
      <c r="B89" s="24">
        <v>1567236</v>
      </c>
      <c r="C89" s="24" t="s">
        <v>416</v>
      </c>
      <c r="D89" s="24" t="s">
        <v>508</v>
      </c>
      <c r="E89" s="24" t="s">
        <v>756</v>
      </c>
      <c r="F89" s="24" t="s">
        <v>757</v>
      </c>
      <c r="G89" s="24">
        <v>13474480</v>
      </c>
      <c r="H89" s="24">
        <v>4294.6400000000003</v>
      </c>
      <c r="I89" s="24" t="s">
        <v>571</v>
      </c>
      <c r="J89" s="24">
        <v>10000</v>
      </c>
      <c r="K89" s="24" t="s">
        <v>512</v>
      </c>
      <c r="L89" s="24">
        <v>3294.64</v>
      </c>
      <c r="M89" s="24">
        <v>408</v>
      </c>
      <c r="N89" s="24">
        <v>4360.78</v>
      </c>
      <c r="O89" s="24">
        <v>400</v>
      </c>
      <c r="P89" s="24" t="s">
        <v>513</v>
      </c>
    </row>
    <row r="90" spans="1:16" x14ac:dyDescent="0.25">
      <c r="A90" s="24" t="s">
        <v>540</v>
      </c>
      <c r="B90" s="24">
        <v>1594331</v>
      </c>
      <c r="C90" s="24" t="s">
        <v>142</v>
      </c>
      <c r="D90" s="24" t="s">
        <v>508</v>
      </c>
      <c r="E90" s="24" t="s">
        <v>758</v>
      </c>
      <c r="F90" s="24" t="s">
        <v>759</v>
      </c>
      <c r="G90" s="24">
        <v>94617997</v>
      </c>
      <c r="H90" s="24">
        <v>3591.56</v>
      </c>
      <c r="I90" s="24" t="s">
        <v>584</v>
      </c>
      <c r="J90" s="24">
        <v>4200</v>
      </c>
      <c r="K90" s="24" t="s">
        <v>512</v>
      </c>
      <c r="L90" s="24">
        <v>3591.56</v>
      </c>
      <c r="M90" s="24">
        <v>221</v>
      </c>
      <c r="N90" s="24">
        <v>2321.75</v>
      </c>
      <c r="O90" s="24">
        <v>0</v>
      </c>
      <c r="P90" s="24" t="s">
        <v>544</v>
      </c>
    </row>
    <row r="91" spans="1:16" x14ac:dyDescent="0.25">
      <c r="A91" s="24" t="s">
        <v>528</v>
      </c>
      <c r="B91" s="24">
        <v>1525878</v>
      </c>
      <c r="C91" s="24" t="s">
        <v>111</v>
      </c>
      <c r="D91" s="24" t="s">
        <v>508</v>
      </c>
      <c r="E91" s="24" t="s">
        <v>760</v>
      </c>
      <c r="F91" s="24" t="s">
        <v>761</v>
      </c>
      <c r="G91" s="24">
        <v>59774277</v>
      </c>
      <c r="H91" s="24"/>
      <c r="I91" s="24" t="s">
        <v>567</v>
      </c>
      <c r="J91" s="24">
        <v>30000</v>
      </c>
      <c r="K91" s="24" t="s">
        <v>512</v>
      </c>
      <c r="L91" s="24">
        <v>30000</v>
      </c>
      <c r="M91" s="24">
        <v>103</v>
      </c>
      <c r="N91" s="24">
        <v>6520.06</v>
      </c>
      <c r="O91" s="24">
        <v>0</v>
      </c>
      <c r="P91" s="24" t="s">
        <v>554</v>
      </c>
    </row>
    <row r="92" spans="1:16" x14ac:dyDescent="0.25">
      <c r="A92" s="24" t="s">
        <v>564</v>
      </c>
      <c r="B92" s="24">
        <v>1452885</v>
      </c>
      <c r="C92" s="24" t="s">
        <v>149</v>
      </c>
      <c r="D92" s="24" t="s">
        <v>508</v>
      </c>
      <c r="E92" s="24" t="s">
        <v>762</v>
      </c>
      <c r="F92" s="24" t="s">
        <v>763</v>
      </c>
      <c r="G92" s="24"/>
      <c r="H92" s="24">
        <v>1622.55</v>
      </c>
      <c r="I92" s="24" t="s">
        <v>553</v>
      </c>
      <c r="J92" s="24">
        <v>3000</v>
      </c>
      <c r="K92" s="24" t="s">
        <v>512</v>
      </c>
      <c r="L92" s="24">
        <v>0</v>
      </c>
      <c r="M92" s="24">
        <v>213</v>
      </c>
      <c r="N92" s="24">
        <v>0</v>
      </c>
      <c r="O92" s="24">
        <v>0</v>
      </c>
      <c r="P92" s="24" t="s">
        <v>764</v>
      </c>
    </row>
    <row r="93" spans="1:16" x14ac:dyDescent="0.25">
      <c r="A93" s="24" t="s">
        <v>522</v>
      </c>
      <c r="B93" s="24">
        <v>1613581</v>
      </c>
      <c r="C93" s="24" t="s">
        <v>462</v>
      </c>
      <c r="D93" s="24" t="s">
        <v>508</v>
      </c>
      <c r="E93" s="24" t="s">
        <v>765</v>
      </c>
      <c r="F93" s="24" t="s">
        <v>766</v>
      </c>
      <c r="G93" s="24">
        <v>40926963</v>
      </c>
      <c r="H93" s="24">
        <v>0</v>
      </c>
      <c r="I93" s="24" t="s">
        <v>767</v>
      </c>
      <c r="J93" s="24">
        <v>3597.75</v>
      </c>
      <c r="K93" s="24" t="s">
        <v>512</v>
      </c>
      <c r="L93" s="24">
        <v>0</v>
      </c>
      <c r="M93" s="24">
        <v>725</v>
      </c>
      <c r="N93" s="24">
        <v>0</v>
      </c>
      <c r="O93" s="24">
        <v>0</v>
      </c>
      <c r="P93" s="24" t="s">
        <v>629</v>
      </c>
    </row>
    <row r="94" spans="1:16" x14ac:dyDescent="0.25">
      <c r="A94" s="24" t="s">
        <v>572</v>
      </c>
      <c r="B94" s="24">
        <v>1676939</v>
      </c>
      <c r="C94" s="24" t="s">
        <v>226</v>
      </c>
      <c r="D94" s="24" t="s">
        <v>508</v>
      </c>
      <c r="E94" s="24" t="s">
        <v>768</v>
      </c>
      <c r="F94" s="24" t="s">
        <v>769</v>
      </c>
      <c r="G94" s="24">
        <v>59316077</v>
      </c>
      <c r="H94" s="24">
        <v>2617.7199999999998</v>
      </c>
      <c r="I94" s="24" t="s">
        <v>539</v>
      </c>
      <c r="J94" s="24">
        <v>2617.7199999999998</v>
      </c>
      <c r="K94" s="24" t="s">
        <v>512</v>
      </c>
      <c r="L94" s="24">
        <v>0</v>
      </c>
      <c r="M94" s="24">
        <v>717</v>
      </c>
      <c r="N94" s="24">
        <v>0</v>
      </c>
      <c r="O94" s="24">
        <v>200</v>
      </c>
      <c r="P94" s="24" t="s">
        <v>744</v>
      </c>
    </row>
    <row r="95" spans="1:16" x14ac:dyDescent="0.25">
      <c r="A95" s="24" t="s">
        <v>770</v>
      </c>
      <c r="B95" s="24">
        <v>1799851</v>
      </c>
      <c r="C95" s="24" t="s">
        <v>133</v>
      </c>
      <c r="D95" s="24" t="s">
        <v>508</v>
      </c>
      <c r="E95" s="24" t="s">
        <v>771</v>
      </c>
      <c r="F95" s="24" t="s">
        <v>772</v>
      </c>
      <c r="G95" s="24">
        <v>13106540</v>
      </c>
      <c r="H95" s="24">
        <v>8010.65</v>
      </c>
      <c r="I95" s="24" t="s">
        <v>773</v>
      </c>
      <c r="J95" s="24">
        <v>15000</v>
      </c>
      <c r="K95" s="24" t="s">
        <v>512</v>
      </c>
      <c r="L95" s="24">
        <v>5736.53</v>
      </c>
      <c r="M95" s="24">
        <v>378</v>
      </c>
      <c r="N95" s="24">
        <v>5800.27</v>
      </c>
      <c r="O95" s="24">
        <v>226.21</v>
      </c>
      <c r="P95" s="24" t="s">
        <v>563</v>
      </c>
    </row>
    <row r="96" spans="1:16" x14ac:dyDescent="0.25">
      <c r="A96" s="24" t="s">
        <v>725</v>
      </c>
      <c r="B96" s="24">
        <v>1700820</v>
      </c>
      <c r="C96" s="24" t="s">
        <v>177</v>
      </c>
      <c r="D96" s="24" t="s">
        <v>508</v>
      </c>
      <c r="E96" s="24" t="s">
        <v>774</v>
      </c>
      <c r="F96" s="24" t="s">
        <v>775</v>
      </c>
      <c r="G96" s="24"/>
      <c r="H96" s="24">
        <v>34024.239999999998</v>
      </c>
      <c r="I96" s="24" t="s">
        <v>776</v>
      </c>
      <c r="J96" s="24">
        <v>50000</v>
      </c>
      <c r="K96" s="24" t="s">
        <v>512</v>
      </c>
      <c r="L96" s="24">
        <v>0</v>
      </c>
      <c r="M96" s="24">
        <v>402</v>
      </c>
      <c r="N96" s="24">
        <v>3449.21</v>
      </c>
      <c r="O96" s="24">
        <v>3491</v>
      </c>
      <c r="P96" s="24" t="s">
        <v>563</v>
      </c>
    </row>
    <row r="97" spans="1:16" x14ac:dyDescent="0.25">
      <c r="A97" s="24" t="s">
        <v>777</v>
      </c>
      <c r="B97" s="24">
        <v>1648529</v>
      </c>
      <c r="C97" s="24" t="s">
        <v>58</v>
      </c>
      <c r="D97" s="24" t="s">
        <v>508</v>
      </c>
      <c r="E97" s="24" t="s">
        <v>778</v>
      </c>
      <c r="F97" s="24" t="s">
        <v>779</v>
      </c>
      <c r="G97" s="24"/>
      <c r="H97" s="24"/>
      <c r="I97" s="24" t="s">
        <v>610</v>
      </c>
      <c r="J97" s="24">
        <v>7000</v>
      </c>
      <c r="K97" s="24" t="s">
        <v>512</v>
      </c>
      <c r="L97" s="24">
        <v>2365.73</v>
      </c>
      <c r="M97" s="24">
        <v>193</v>
      </c>
      <c r="N97" s="24">
        <v>2630.26</v>
      </c>
      <c r="O97" s="24">
        <v>0</v>
      </c>
      <c r="P97" s="24" t="s">
        <v>532</v>
      </c>
    </row>
    <row r="98" spans="1:16" x14ac:dyDescent="0.25">
      <c r="A98" s="24" t="s">
        <v>540</v>
      </c>
      <c r="B98" s="24">
        <v>1479766</v>
      </c>
      <c r="C98" s="24" t="s">
        <v>138</v>
      </c>
      <c r="D98" s="24" t="s">
        <v>508</v>
      </c>
      <c r="E98" s="24" t="s">
        <v>780</v>
      </c>
      <c r="F98" s="24" t="s">
        <v>781</v>
      </c>
      <c r="G98" s="24"/>
      <c r="H98" s="24"/>
      <c r="I98" s="24" t="s">
        <v>610</v>
      </c>
      <c r="J98" s="24">
        <v>1500</v>
      </c>
      <c r="K98" s="24" t="s">
        <v>512</v>
      </c>
      <c r="L98" s="24">
        <v>191.91</v>
      </c>
      <c r="M98" s="24">
        <v>214</v>
      </c>
      <c r="N98" s="24">
        <v>218.51</v>
      </c>
      <c r="O98" s="24">
        <v>0</v>
      </c>
      <c r="P98" s="24" t="s">
        <v>544</v>
      </c>
    </row>
    <row r="99" spans="1:16" x14ac:dyDescent="0.25">
      <c r="A99" s="24" t="s">
        <v>507</v>
      </c>
      <c r="B99" s="24">
        <v>1555295</v>
      </c>
      <c r="C99" s="24" t="s">
        <v>101</v>
      </c>
      <c r="D99" s="24" t="s">
        <v>508</v>
      </c>
      <c r="E99" s="24" t="s">
        <v>782</v>
      </c>
      <c r="F99" s="24" t="s">
        <v>783</v>
      </c>
      <c r="G99" s="24">
        <v>13217260</v>
      </c>
      <c r="H99" s="24">
        <v>2793.08</v>
      </c>
      <c r="I99" s="24" t="s">
        <v>613</v>
      </c>
      <c r="J99" s="24">
        <v>2793.08</v>
      </c>
      <c r="K99" s="24" t="s">
        <v>512</v>
      </c>
      <c r="L99" s="24">
        <v>2793.08</v>
      </c>
      <c r="M99" s="24">
        <v>180</v>
      </c>
      <c r="N99" s="24">
        <v>1651.64</v>
      </c>
      <c r="O99" s="24">
        <v>0</v>
      </c>
      <c r="P99" s="24" t="s">
        <v>600</v>
      </c>
    </row>
    <row r="100" spans="1:16" x14ac:dyDescent="0.25">
      <c r="A100" s="24" t="s">
        <v>540</v>
      </c>
      <c r="B100" s="24">
        <v>1104286</v>
      </c>
      <c r="C100" s="24" t="s">
        <v>230</v>
      </c>
      <c r="D100" s="24" t="s">
        <v>508</v>
      </c>
      <c r="E100" s="24" t="s">
        <v>784</v>
      </c>
      <c r="F100" s="24" t="s">
        <v>785</v>
      </c>
      <c r="G100" s="24"/>
      <c r="H100" s="24">
        <v>1212.73</v>
      </c>
      <c r="I100" s="24" t="s">
        <v>588</v>
      </c>
      <c r="J100" s="24">
        <v>2000</v>
      </c>
      <c r="K100" s="24" t="s">
        <v>512</v>
      </c>
      <c r="L100" s="24">
        <v>966.44</v>
      </c>
      <c r="M100" s="24">
        <v>326</v>
      </c>
      <c r="N100" s="24">
        <v>1064.48</v>
      </c>
      <c r="O100" s="24">
        <v>389.66</v>
      </c>
      <c r="P100" s="24" t="s">
        <v>544</v>
      </c>
    </row>
    <row r="101" spans="1:16" x14ac:dyDescent="0.25">
      <c r="A101" s="24" t="s">
        <v>507</v>
      </c>
      <c r="B101" s="24">
        <v>1554870</v>
      </c>
      <c r="C101" s="24" t="s">
        <v>100</v>
      </c>
      <c r="D101" s="24" t="s">
        <v>508</v>
      </c>
      <c r="E101" s="24" t="s">
        <v>786</v>
      </c>
      <c r="F101" s="24" t="s">
        <v>787</v>
      </c>
      <c r="G101" s="24">
        <v>19470550</v>
      </c>
      <c r="H101" s="24"/>
      <c r="I101" s="24" t="s">
        <v>610</v>
      </c>
      <c r="J101" s="24">
        <v>30000</v>
      </c>
      <c r="K101" s="24" t="s">
        <v>512</v>
      </c>
      <c r="L101" s="24">
        <v>30000</v>
      </c>
      <c r="M101" s="24">
        <v>166</v>
      </c>
      <c r="N101" s="24">
        <v>33182.17</v>
      </c>
      <c r="O101" s="24">
        <v>0</v>
      </c>
      <c r="P101" s="24" t="s">
        <v>614</v>
      </c>
    </row>
    <row r="102" spans="1:16" x14ac:dyDescent="0.25">
      <c r="A102" s="24" t="s">
        <v>604</v>
      </c>
      <c r="B102" s="24">
        <v>1656465</v>
      </c>
      <c r="C102" s="24" t="s">
        <v>37</v>
      </c>
      <c r="D102" s="24" t="s">
        <v>508</v>
      </c>
      <c r="E102" s="24" t="s">
        <v>788</v>
      </c>
      <c r="F102" s="24" t="s">
        <v>789</v>
      </c>
      <c r="G102" s="24">
        <v>13242730</v>
      </c>
      <c r="H102" s="24">
        <v>27851.91</v>
      </c>
      <c r="I102" s="24" t="s">
        <v>557</v>
      </c>
      <c r="J102" s="24">
        <v>30000</v>
      </c>
      <c r="K102" s="24" t="s">
        <v>512</v>
      </c>
      <c r="L102" s="24">
        <v>27075.96</v>
      </c>
      <c r="M102" s="24">
        <v>632</v>
      </c>
      <c r="N102" s="24">
        <v>35458.36</v>
      </c>
      <c r="O102" s="24">
        <v>775.95</v>
      </c>
      <c r="P102" s="24" t="s">
        <v>629</v>
      </c>
    </row>
    <row r="103" spans="1:16" x14ac:dyDescent="0.25">
      <c r="A103" s="24" t="s">
        <v>540</v>
      </c>
      <c r="B103" s="24">
        <v>1365755</v>
      </c>
      <c r="C103" s="24" t="s">
        <v>140</v>
      </c>
      <c r="D103" s="24" t="s">
        <v>508</v>
      </c>
      <c r="E103" s="24" t="s">
        <v>790</v>
      </c>
      <c r="F103" s="24" t="s">
        <v>791</v>
      </c>
      <c r="G103" s="24">
        <v>75025086</v>
      </c>
      <c r="H103" s="24">
        <v>3077.54</v>
      </c>
      <c r="I103" s="24" t="s">
        <v>588</v>
      </c>
      <c r="J103" s="24">
        <v>3775.45</v>
      </c>
      <c r="K103" s="24" t="s">
        <v>512</v>
      </c>
      <c r="L103" s="24">
        <v>2277.54</v>
      </c>
      <c r="M103" s="24">
        <v>262</v>
      </c>
      <c r="N103" s="24">
        <v>2652.15</v>
      </c>
      <c r="O103" s="24">
        <v>500</v>
      </c>
      <c r="P103" s="24" t="s">
        <v>544</v>
      </c>
    </row>
    <row r="104" spans="1:16" x14ac:dyDescent="0.25">
      <c r="A104" s="24" t="s">
        <v>792</v>
      </c>
      <c r="B104" s="24">
        <v>1708378</v>
      </c>
      <c r="C104" s="24" t="s">
        <v>50</v>
      </c>
      <c r="D104" s="24" t="s">
        <v>508</v>
      </c>
      <c r="E104" s="24" t="s">
        <v>793</v>
      </c>
      <c r="F104" s="24" t="s">
        <v>794</v>
      </c>
      <c r="G104" s="24"/>
      <c r="H104" s="24">
        <v>20316.080000000002</v>
      </c>
      <c r="I104" s="24" t="s">
        <v>795</v>
      </c>
      <c r="J104" s="24">
        <v>30000</v>
      </c>
      <c r="K104" s="24" t="s">
        <v>512</v>
      </c>
      <c r="L104" s="24">
        <v>1711.08</v>
      </c>
      <c r="M104" s="24">
        <v>256</v>
      </c>
      <c r="N104" s="24">
        <v>2738.22</v>
      </c>
      <c r="O104" s="24">
        <v>11132.25</v>
      </c>
      <c r="P104" s="24" t="s">
        <v>563</v>
      </c>
    </row>
    <row r="105" spans="1:16" x14ac:dyDescent="0.25">
      <c r="A105" s="24" t="s">
        <v>522</v>
      </c>
      <c r="B105" s="24">
        <v>1773718</v>
      </c>
      <c r="C105" s="24" t="s">
        <v>108</v>
      </c>
      <c r="D105" s="24" t="s">
        <v>508</v>
      </c>
      <c r="E105" s="24" t="s">
        <v>796</v>
      </c>
      <c r="F105" s="24" t="s">
        <v>797</v>
      </c>
      <c r="G105" s="24"/>
      <c r="H105" s="24">
        <v>7436.48</v>
      </c>
      <c r="I105" s="24" t="s">
        <v>571</v>
      </c>
      <c r="J105" s="24">
        <v>10000</v>
      </c>
      <c r="K105" s="24" t="s">
        <v>512</v>
      </c>
      <c r="L105" s="24">
        <v>7436.48</v>
      </c>
      <c r="M105" s="24">
        <v>474</v>
      </c>
      <c r="N105" s="24">
        <v>8921.6</v>
      </c>
      <c r="O105" s="24">
        <v>66.959999999999994</v>
      </c>
      <c r="P105" s="24" t="s">
        <v>527</v>
      </c>
    </row>
    <row r="106" spans="1:16" x14ac:dyDescent="0.25">
      <c r="A106" s="24" t="s">
        <v>653</v>
      </c>
      <c r="B106" s="24">
        <v>1654367</v>
      </c>
      <c r="C106" s="24" t="s">
        <v>394</v>
      </c>
      <c r="D106" s="24" t="s">
        <v>508</v>
      </c>
      <c r="E106" s="24" t="s">
        <v>798</v>
      </c>
      <c r="F106" s="24" t="s">
        <v>799</v>
      </c>
      <c r="G106" s="24"/>
      <c r="H106" s="24">
        <v>35130.18</v>
      </c>
      <c r="I106" s="24" t="s">
        <v>800</v>
      </c>
      <c r="J106" s="24">
        <v>50000</v>
      </c>
      <c r="K106" s="24" t="s">
        <v>512</v>
      </c>
      <c r="L106" s="24">
        <v>13231.66</v>
      </c>
      <c r="M106" s="24">
        <v>192</v>
      </c>
      <c r="N106" s="24">
        <v>12822.8</v>
      </c>
      <c r="O106" s="24">
        <v>3000</v>
      </c>
      <c r="P106" s="24" t="s">
        <v>629</v>
      </c>
    </row>
    <row r="107" spans="1:16" x14ac:dyDescent="0.25">
      <c r="A107" s="24" t="s">
        <v>665</v>
      </c>
      <c r="B107" s="24">
        <v>1313762</v>
      </c>
      <c r="C107" s="24" t="s">
        <v>217</v>
      </c>
      <c r="D107" s="24" t="s">
        <v>508</v>
      </c>
      <c r="E107" s="24" t="s">
        <v>801</v>
      </c>
      <c r="F107" s="24" t="s">
        <v>802</v>
      </c>
      <c r="G107" s="24">
        <v>13296480</v>
      </c>
      <c r="H107" s="24">
        <v>2547.7399999999998</v>
      </c>
      <c r="I107" s="24" t="s">
        <v>584</v>
      </c>
      <c r="J107" s="24">
        <v>10000</v>
      </c>
      <c r="K107" s="24" t="s">
        <v>512</v>
      </c>
      <c r="L107" s="24">
        <v>2547.7399999999998</v>
      </c>
      <c r="M107" s="24">
        <v>233</v>
      </c>
      <c r="N107" s="24">
        <v>2927.29</v>
      </c>
      <c r="O107" s="24">
        <v>0</v>
      </c>
      <c r="P107" s="24" t="s">
        <v>585</v>
      </c>
    </row>
    <row r="108" spans="1:16" x14ac:dyDescent="0.25">
      <c r="A108" s="24" t="s">
        <v>550</v>
      </c>
      <c r="B108" s="24">
        <v>1681217</v>
      </c>
      <c r="C108" s="24" t="s">
        <v>167</v>
      </c>
      <c r="D108" s="24" t="s">
        <v>508</v>
      </c>
      <c r="E108" s="24" t="s">
        <v>803</v>
      </c>
      <c r="F108" s="24" t="s">
        <v>804</v>
      </c>
      <c r="G108" s="24">
        <v>13314920</v>
      </c>
      <c r="H108" s="24">
        <v>18837.599999999999</v>
      </c>
      <c r="I108" s="24" t="s">
        <v>571</v>
      </c>
      <c r="J108" s="24">
        <v>20000</v>
      </c>
      <c r="K108" s="24" t="s">
        <v>512</v>
      </c>
      <c r="L108" s="24">
        <v>18837.599999999999</v>
      </c>
      <c r="M108" s="24">
        <v>367</v>
      </c>
      <c r="N108" s="24">
        <v>21288.77</v>
      </c>
      <c r="O108" s="24">
        <v>0</v>
      </c>
      <c r="P108" s="24" t="s">
        <v>554</v>
      </c>
    </row>
    <row r="109" spans="1:16" x14ac:dyDescent="0.25">
      <c r="A109" s="24" t="s">
        <v>528</v>
      </c>
      <c r="B109" s="24">
        <v>1525791</v>
      </c>
      <c r="C109" s="24" t="s">
        <v>110</v>
      </c>
      <c r="D109" s="24" t="s">
        <v>508</v>
      </c>
      <c r="E109" s="24" t="s">
        <v>805</v>
      </c>
      <c r="F109" s="24" t="s">
        <v>806</v>
      </c>
      <c r="G109" s="24">
        <v>13349010</v>
      </c>
      <c r="H109" s="24">
        <v>2013.96</v>
      </c>
      <c r="I109" s="24" t="s">
        <v>613</v>
      </c>
      <c r="J109" s="24">
        <v>2500</v>
      </c>
      <c r="K109" s="24" t="s">
        <v>512</v>
      </c>
      <c r="L109" s="24">
        <v>2013.96</v>
      </c>
      <c r="M109" s="24">
        <v>199</v>
      </c>
      <c r="N109" s="24">
        <v>1169.52</v>
      </c>
      <c r="O109" s="24">
        <v>0</v>
      </c>
      <c r="P109" s="24" t="s">
        <v>554</v>
      </c>
    </row>
    <row r="110" spans="1:16" x14ac:dyDescent="0.25">
      <c r="A110" s="24" t="s">
        <v>604</v>
      </c>
      <c r="B110" s="24">
        <v>1640824</v>
      </c>
      <c r="C110" s="24" t="s">
        <v>159</v>
      </c>
      <c r="D110" s="24" t="s">
        <v>508</v>
      </c>
      <c r="E110" s="24" t="s">
        <v>807</v>
      </c>
      <c r="F110" s="24" t="s">
        <v>808</v>
      </c>
      <c r="G110" s="24"/>
      <c r="H110" s="24">
        <v>7674.33</v>
      </c>
      <c r="I110" s="24" t="s">
        <v>543</v>
      </c>
      <c r="J110" s="24">
        <v>30000</v>
      </c>
      <c r="K110" s="24" t="s">
        <v>512</v>
      </c>
      <c r="L110" s="24">
        <v>7674.33</v>
      </c>
      <c r="M110" s="24">
        <v>325</v>
      </c>
      <c r="N110" s="24">
        <v>8978.5400000000009</v>
      </c>
      <c r="O110" s="24">
        <v>0</v>
      </c>
      <c r="P110" s="24" t="s">
        <v>563</v>
      </c>
    </row>
    <row r="111" spans="1:16" x14ac:dyDescent="0.25">
      <c r="A111" s="24" t="s">
        <v>550</v>
      </c>
      <c r="B111" s="24">
        <v>1761404</v>
      </c>
      <c r="C111" s="24" t="s">
        <v>169</v>
      </c>
      <c r="D111" s="24" t="s">
        <v>508</v>
      </c>
      <c r="E111" s="24" t="s">
        <v>809</v>
      </c>
      <c r="F111" s="24" t="s">
        <v>810</v>
      </c>
      <c r="G111" s="24">
        <v>52148472</v>
      </c>
      <c r="H111" s="24"/>
      <c r="I111" s="24" t="s">
        <v>567</v>
      </c>
      <c r="J111" s="24">
        <v>5000</v>
      </c>
      <c r="K111" s="24" t="s">
        <v>512</v>
      </c>
      <c r="L111" s="24">
        <v>4319.2299999999996</v>
      </c>
      <c r="M111" s="24">
        <v>123</v>
      </c>
      <c r="N111" s="24">
        <v>1225.8399999999999</v>
      </c>
      <c r="O111" s="24">
        <v>0</v>
      </c>
      <c r="P111" s="24" t="s">
        <v>554</v>
      </c>
    </row>
    <row r="112" spans="1:16" x14ac:dyDescent="0.25">
      <c r="A112" s="24" t="s">
        <v>604</v>
      </c>
      <c r="B112" s="24">
        <v>1430926</v>
      </c>
      <c r="C112" s="24" t="s">
        <v>37</v>
      </c>
      <c r="D112" s="24" t="s">
        <v>508</v>
      </c>
      <c r="E112" s="24" t="s">
        <v>811</v>
      </c>
      <c r="F112" s="24" t="s">
        <v>812</v>
      </c>
      <c r="G112" s="24">
        <v>13357010</v>
      </c>
      <c r="H112" s="24"/>
      <c r="I112" s="24" t="s">
        <v>567</v>
      </c>
      <c r="J112" s="24">
        <v>8672.3700000000008</v>
      </c>
      <c r="K112" s="24" t="s">
        <v>512</v>
      </c>
      <c r="L112" s="24">
        <v>6548.55</v>
      </c>
      <c r="M112" s="24">
        <v>105</v>
      </c>
      <c r="N112" s="24">
        <v>2242.58</v>
      </c>
      <c r="O112" s="24">
        <v>0</v>
      </c>
      <c r="P112" s="24" t="s">
        <v>563</v>
      </c>
    </row>
    <row r="113" spans="1:16" x14ac:dyDescent="0.25">
      <c r="A113" s="24" t="s">
        <v>653</v>
      </c>
      <c r="B113" s="24">
        <v>1308187</v>
      </c>
      <c r="C113" s="24" t="s">
        <v>260</v>
      </c>
      <c r="D113" s="24" t="s">
        <v>508</v>
      </c>
      <c r="E113" s="24" t="s">
        <v>813</v>
      </c>
      <c r="F113" s="24" t="s">
        <v>814</v>
      </c>
      <c r="G113" s="24"/>
      <c r="H113" s="24">
        <v>2668.93</v>
      </c>
      <c r="I113" s="24" t="s">
        <v>588</v>
      </c>
      <c r="J113" s="24">
        <v>5000</v>
      </c>
      <c r="K113" s="24" t="s">
        <v>512</v>
      </c>
      <c r="L113" s="24">
        <v>2668.93</v>
      </c>
      <c r="M113" s="24">
        <v>384</v>
      </c>
      <c r="N113" s="24">
        <v>3105.07</v>
      </c>
      <c r="O113" s="24">
        <v>0</v>
      </c>
      <c r="P113" s="24" t="s">
        <v>629</v>
      </c>
    </row>
    <row r="114" spans="1:16" x14ac:dyDescent="0.25">
      <c r="A114" s="24" t="s">
        <v>507</v>
      </c>
      <c r="B114" s="24">
        <v>1554870</v>
      </c>
      <c r="C114" s="24" t="s">
        <v>100</v>
      </c>
      <c r="D114" s="24" t="s">
        <v>508</v>
      </c>
      <c r="E114" s="24" t="s">
        <v>815</v>
      </c>
      <c r="F114" s="24" t="s">
        <v>816</v>
      </c>
      <c r="G114" s="24">
        <v>13372310</v>
      </c>
      <c r="H114" s="24">
        <v>23372.9</v>
      </c>
      <c r="I114" s="24" t="s">
        <v>817</v>
      </c>
      <c r="J114" s="24">
        <v>30000</v>
      </c>
      <c r="K114" s="24" t="s">
        <v>512</v>
      </c>
      <c r="L114" s="24">
        <v>21872.9</v>
      </c>
      <c r="M114" s="24">
        <v>318</v>
      </c>
      <c r="N114" s="24">
        <v>9975.65</v>
      </c>
      <c r="O114" s="24">
        <v>478.01</v>
      </c>
      <c r="P114" s="24" t="s">
        <v>614</v>
      </c>
    </row>
    <row r="115" spans="1:16" x14ac:dyDescent="0.25">
      <c r="A115" s="24" t="s">
        <v>522</v>
      </c>
      <c r="B115" s="24">
        <v>1302220</v>
      </c>
      <c r="C115" s="24" t="s">
        <v>187</v>
      </c>
      <c r="D115" s="24" t="s">
        <v>508</v>
      </c>
      <c r="E115" s="24" t="s">
        <v>818</v>
      </c>
      <c r="F115" s="24" t="s">
        <v>819</v>
      </c>
      <c r="G115" s="24"/>
      <c r="H115" s="24">
        <v>24032.97</v>
      </c>
      <c r="I115" s="24" t="s">
        <v>820</v>
      </c>
      <c r="J115" s="24">
        <v>30000</v>
      </c>
      <c r="K115" s="24" t="s">
        <v>512</v>
      </c>
      <c r="L115" s="24">
        <v>24032.97</v>
      </c>
      <c r="M115" s="24">
        <v>402</v>
      </c>
      <c r="N115" s="24">
        <v>17107.72</v>
      </c>
      <c r="O115" s="24">
        <v>0</v>
      </c>
      <c r="P115" s="24" t="s">
        <v>527</v>
      </c>
    </row>
    <row r="116" spans="1:16" x14ac:dyDescent="0.25">
      <c r="A116" s="24" t="s">
        <v>507</v>
      </c>
      <c r="B116" s="24">
        <v>1567193</v>
      </c>
      <c r="C116" s="24" t="s">
        <v>102</v>
      </c>
      <c r="D116" s="24" t="s">
        <v>523</v>
      </c>
      <c r="E116" s="24" t="s">
        <v>821</v>
      </c>
      <c r="F116" s="24" t="s">
        <v>822</v>
      </c>
      <c r="G116" s="24">
        <v>11782010</v>
      </c>
      <c r="H116" s="24"/>
      <c r="I116" s="24" t="s">
        <v>610</v>
      </c>
      <c r="J116" s="24">
        <v>10000</v>
      </c>
      <c r="K116" s="24" t="s">
        <v>512</v>
      </c>
      <c r="L116" s="24">
        <v>6349.87</v>
      </c>
      <c r="M116" s="24">
        <v>171</v>
      </c>
      <c r="N116" s="24">
        <v>2377.9299999999998</v>
      </c>
      <c r="O116" s="24">
        <v>0</v>
      </c>
      <c r="P116" s="24" t="s">
        <v>513</v>
      </c>
    </row>
    <row r="117" spans="1:16" x14ac:dyDescent="0.25">
      <c r="A117" s="24" t="s">
        <v>665</v>
      </c>
      <c r="B117" s="24">
        <v>1688258</v>
      </c>
      <c r="C117" s="24" t="s">
        <v>156</v>
      </c>
      <c r="D117" s="24" t="s">
        <v>508</v>
      </c>
      <c r="E117" s="24" t="s">
        <v>823</v>
      </c>
      <c r="F117" s="24" t="s">
        <v>824</v>
      </c>
      <c r="G117" s="24">
        <v>13428370</v>
      </c>
      <c r="H117" s="24">
        <v>9593.1200000000008</v>
      </c>
      <c r="I117" s="24" t="s">
        <v>543</v>
      </c>
      <c r="J117" s="24">
        <v>10165.07</v>
      </c>
      <c r="K117" s="24" t="s">
        <v>512</v>
      </c>
      <c r="L117" s="24">
        <v>9593.1200000000008</v>
      </c>
      <c r="M117" s="24">
        <v>339</v>
      </c>
      <c r="N117" s="24">
        <v>5569.35</v>
      </c>
      <c r="O117" s="24">
        <v>0</v>
      </c>
      <c r="P117" s="24" t="s">
        <v>585</v>
      </c>
    </row>
    <row r="118" spans="1:16" x14ac:dyDescent="0.25">
      <c r="A118" s="24" t="s">
        <v>607</v>
      </c>
      <c r="B118" s="24">
        <v>1297708</v>
      </c>
      <c r="C118" s="24" t="s">
        <v>751</v>
      </c>
      <c r="D118" s="24" t="s">
        <v>508</v>
      </c>
      <c r="E118" s="24" t="s">
        <v>825</v>
      </c>
      <c r="F118" s="24" t="s">
        <v>826</v>
      </c>
      <c r="G118" s="24">
        <v>13436130</v>
      </c>
      <c r="H118" s="24"/>
      <c r="I118" s="24" t="s">
        <v>567</v>
      </c>
      <c r="J118" s="24">
        <v>10000</v>
      </c>
      <c r="K118" s="24" t="s">
        <v>512</v>
      </c>
      <c r="L118" s="24">
        <v>5957.4</v>
      </c>
      <c r="M118" s="24">
        <v>108</v>
      </c>
      <c r="N118" s="24">
        <v>2109.2399999999998</v>
      </c>
      <c r="O118" s="24">
        <v>0</v>
      </c>
      <c r="P118" s="24" t="s">
        <v>603</v>
      </c>
    </row>
    <row r="119" spans="1:16" x14ac:dyDescent="0.25">
      <c r="A119" s="24" t="s">
        <v>572</v>
      </c>
      <c r="B119" s="24">
        <v>1754072</v>
      </c>
      <c r="C119" s="24" t="s">
        <v>125</v>
      </c>
      <c r="D119" s="24" t="s">
        <v>508</v>
      </c>
      <c r="E119" s="24" t="s">
        <v>827</v>
      </c>
      <c r="F119" s="24" t="s">
        <v>828</v>
      </c>
      <c r="G119" s="24">
        <v>13470720</v>
      </c>
      <c r="H119" s="24">
        <v>1640.85</v>
      </c>
      <c r="I119" s="24" t="s">
        <v>543</v>
      </c>
      <c r="J119" s="24">
        <v>4000</v>
      </c>
      <c r="K119" s="24" t="s">
        <v>512</v>
      </c>
      <c r="L119" s="24">
        <v>1481.1</v>
      </c>
      <c r="M119" s="24">
        <v>256</v>
      </c>
      <c r="N119" s="24">
        <v>1615.79</v>
      </c>
      <c r="O119" s="24">
        <v>176.2</v>
      </c>
      <c r="P119" s="24" t="s">
        <v>563</v>
      </c>
    </row>
    <row r="120" spans="1:16" x14ac:dyDescent="0.25">
      <c r="A120" s="24" t="s">
        <v>829</v>
      </c>
      <c r="B120" s="24">
        <v>1309522</v>
      </c>
      <c r="C120" s="24" t="s">
        <v>270</v>
      </c>
      <c r="D120" s="24" t="s">
        <v>508</v>
      </c>
      <c r="E120" s="24" t="s">
        <v>830</v>
      </c>
      <c r="F120" s="24" t="s">
        <v>831</v>
      </c>
      <c r="G120" s="24">
        <v>13480350</v>
      </c>
      <c r="H120" s="24">
        <v>2745.87</v>
      </c>
      <c r="I120" s="24" t="s">
        <v>543</v>
      </c>
      <c r="J120" s="24">
        <v>5000</v>
      </c>
      <c r="K120" s="24" t="s">
        <v>512</v>
      </c>
      <c r="L120" s="24">
        <v>2745.87</v>
      </c>
      <c r="M120" s="24">
        <v>262</v>
      </c>
      <c r="N120" s="24">
        <v>2370.67</v>
      </c>
      <c r="O120" s="24">
        <v>0</v>
      </c>
      <c r="P120" s="24" t="s">
        <v>518</v>
      </c>
    </row>
    <row r="121" spans="1:16" x14ac:dyDescent="0.25">
      <c r="A121" s="24" t="s">
        <v>653</v>
      </c>
      <c r="B121" s="24">
        <v>1707662</v>
      </c>
      <c r="C121" s="24" t="s">
        <v>68</v>
      </c>
      <c r="D121" s="24" t="s">
        <v>508</v>
      </c>
      <c r="E121" s="24" t="s">
        <v>832</v>
      </c>
      <c r="F121" s="24" t="s">
        <v>833</v>
      </c>
      <c r="G121" s="24">
        <v>13536790</v>
      </c>
      <c r="H121" s="24">
        <v>7555.29</v>
      </c>
      <c r="I121" s="24" t="s">
        <v>610</v>
      </c>
      <c r="J121" s="24">
        <v>15000</v>
      </c>
      <c r="K121" s="24" t="s">
        <v>512</v>
      </c>
      <c r="L121" s="24">
        <v>7555.29</v>
      </c>
      <c r="M121" s="24">
        <v>234</v>
      </c>
      <c r="N121" s="24">
        <v>6145.2</v>
      </c>
      <c r="O121" s="24">
        <v>0</v>
      </c>
      <c r="P121" s="24" t="s">
        <v>527</v>
      </c>
    </row>
    <row r="122" spans="1:16" x14ac:dyDescent="0.25">
      <c r="A122" s="24" t="s">
        <v>507</v>
      </c>
      <c r="B122" s="24">
        <v>1620739</v>
      </c>
      <c r="C122" s="24" t="s">
        <v>413</v>
      </c>
      <c r="D122" s="24" t="s">
        <v>508</v>
      </c>
      <c r="E122" s="24" t="s">
        <v>834</v>
      </c>
      <c r="F122" s="24" t="s">
        <v>835</v>
      </c>
      <c r="G122" s="24">
        <v>13541910</v>
      </c>
      <c r="H122" s="24">
        <v>4088.91</v>
      </c>
      <c r="I122" s="24" t="s">
        <v>588</v>
      </c>
      <c r="J122" s="24">
        <v>6000</v>
      </c>
      <c r="K122" s="24" t="s">
        <v>512</v>
      </c>
      <c r="L122" s="24">
        <v>3668.43</v>
      </c>
      <c r="M122" s="24">
        <v>313</v>
      </c>
      <c r="N122" s="24">
        <v>3230.83</v>
      </c>
      <c r="O122" s="24">
        <v>786.82</v>
      </c>
      <c r="P122" s="24" t="s">
        <v>600</v>
      </c>
    </row>
    <row r="123" spans="1:16" x14ac:dyDescent="0.25">
      <c r="A123" s="24" t="s">
        <v>528</v>
      </c>
      <c r="B123" s="24">
        <v>1525878</v>
      </c>
      <c r="C123" s="24" t="s">
        <v>111</v>
      </c>
      <c r="D123" s="24" t="s">
        <v>508</v>
      </c>
      <c r="E123" s="24" t="s">
        <v>836</v>
      </c>
      <c r="F123" s="24" t="s">
        <v>837</v>
      </c>
      <c r="G123" s="24">
        <v>12885190</v>
      </c>
      <c r="H123" s="24">
        <v>4263.79</v>
      </c>
      <c r="I123" s="24" t="s">
        <v>613</v>
      </c>
      <c r="J123" s="24">
        <v>5000</v>
      </c>
      <c r="K123" s="24" t="s">
        <v>512</v>
      </c>
      <c r="L123" s="24">
        <v>4263.79</v>
      </c>
      <c r="M123" s="24">
        <v>169</v>
      </c>
      <c r="N123" s="24">
        <v>4638.43</v>
      </c>
      <c r="O123" s="24">
        <v>0</v>
      </c>
      <c r="P123" s="24" t="s">
        <v>554</v>
      </c>
    </row>
    <row r="124" spans="1:16" x14ac:dyDescent="0.25">
      <c r="A124" s="24" t="s">
        <v>528</v>
      </c>
      <c r="B124" s="24">
        <v>1525878</v>
      </c>
      <c r="C124" s="24" t="s">
        <v>111</v>
      </c>
      <c r="D124" s="24" t="s">
        <v>508</v>
      </c>
      <c r="E124" s="24" t="s">
        <v>836</v>
      </c>
      <c r="F124" s="24" t="s">
        <v>837</v>
      </c>
      <c r="G124" s="24">
        <v>12885190</v>
      </c>
      <c r="H124" s="24">
        <v>14962.28</v>
      </c>
      <c r="I124" s="24" t="s">
        <v>588</v>
      </c>
      <c r="J124" s="24">
        <v>15000</v>
      </c>
      <c r="K124" s="24" t="s">
        <v>512</v>
      </c>
      <c r="L124" s="24">
        <v>14962.28</v>
      </c>
      <c r="M124" s="24">
        <v>346</v>
      </c>
      <c r="N124" s="24">
        <v>17145.75</v>
      </c>
      <c r="O124" s="24">
        <v>0</v>
      </c>
      <c r="P124" s="24" t="s">
        <v>554</v>
      </c>
    </row>
    <row r="125" spans="1:16" x14ac:dyDescent="0.25">
      <c r="A125" s="24" t="s">
        <v>550</v>
      </c>
      <c r="B125" s="24">
        <v>1579557</v>
      </c>
      <c r="C125" s="24" t="s">
        <v>165</v>
      </c>
      <c r="D125" s="24" t="s">
        <v>508</v>
      </c>
      <c r="E125" s="24" t="s">
        <v>838</v>
      </c>
      <c r="F125" s="24" t="s">
        <v>839</v>
      </c>
      <c r="G125" s="24">
        <v>12275450</v>
      </c>
      <c r="H125" s="24">
        <v>3451.25</v>
      </c>
      <c r="I125" s="24" t="s">
        <v>571</v>
      </c>
      <c r="J125" s="24">
        <v>5000</v>
      </c>
      <c r="K125" s="24" t="s">
        <v>512</v>
      </c>
      <c r="L125" s="24">
        <v>3070.33</v>
      </c>
      <c r="M125" s="24">
        <v>306</v>
      </c>
      <c r="N125" s="24">
        <v>2582.2199999999998</v>
      </c>
      <c r="O125" s="24">
        <v>26.67</v>
      </c>
      <c r="P125" s="24" t="s">
        <v>554</v>
      </c>
    </row>
    <row r="126" spans="1:16" x14ac:dyDescent="0.25">
      <c r="A126" s="24" t="s">
        <v>597</v>
      </c>
      <c r="B126" s="24">
        <v>1261535</v>
      </c>
      <c r="C126" s="24" t="s">
        <v>203</v>
      </c>
      <c r="D126" s="24" t="s">
        <v>508</v>
      </c>
      <c r="E126" s="24" t="s">
        <v>840</v>
      </c>
      <c r="F126" s="24" t="s">
        <v>841</v>
      </c>
      <c r="G126" s="24">
        <v>15369820</v>
      </c>
      <c r="H126" s="24">
        <v>3593.77</v>
      </c>
      <c r="I126" s="24" t="s">
        <v>526</v>
      </c>
      <c r="J126" s="24">
        <v>4000</v>
      </c>
      <c r="K126" s="24" t="s">
        <v>512</v>
      </c>
      <c r="L126" s="24">
        <v>3473.77</v>
      </c>
      <c r="M126" s="24">
        <v>511</v>
      </c>
      <c r="N126" s="24">
        <v>3649.71</v>
      </c>
      <c r="O126" s="24">
        <v>60</v>
      </c>
      <c r="P126" s="24" t="s">
        <v>600</v>
      </c>
    </row>
    <row r="127" spans="1:16" x14ac:dyDescent="0.25">
      <c r="A127" s="24" t="s">
        <v>536</v>
      </c>
      <c r="B127" s="24">
        <v>1604508</v>
      </c>
      <c r="C127" s="24" t="s">
        <v>133</v>
      </c>
      <c r="D127" s="24" t="s">
        <v>508</v>
      </c>
      <c r="E127" s="24" t="s">
        <v>842</v>
      </c>
      <c r="F127" s="24" t="s">
        <v>843</v>
      </c>
      <c r="G127" s="24"/>
      <c r="H127" s="24">
        <v>2424.86</v>
      </c>
      <c r="I127" s="24" t="s">
        <v>543</v>
      </c>
      <c r="J127" s="24">
        <v>5000</v>
      </c>
      <c r="K127" s="24" t="s">
        <v>512</v>
      </c>
      <c r="L127" s="24">
        <v>2424.86</v>
      </c>
      <c r="M127" s="24">
        <v>280</v>
      </c>
      <c r="N127" s="24">
        <v>2861.62</v>
      </c>
      <c r="O127" s="24">
        <v>0</v>
      </c>
      <c r="P127" s="24" t="s">
        <v>527</v>
      </c>
    </row>
    <row r="128" spans="1:16" x14ac:dyDescent="0.25">
      <c r="A128" s="24" t="s">
        <v>725</v>
      </c>
      <c r="B128" s="24">
        <v>1285680</v>
      </c>
      <c r="C128" s="24" t="s">
        <v>378</v>
      </c>
      <c r="D128" s="24" t="s">
        <v>508</v>
      </c>
      <c r="E128" s="24" t="s">
        <v>844</v>
      </c>
      <c r="F128" s="24" t="s">
        <v>845</v>
      </c>
      <c r="G128" s="24">
        <v>13836200</v>
      </c>
      <c r="H128" s="24">
        <v>3786.29</v>
      </c>
      <c r="I128" s="24" t="s">
        <v>553</v>
      </c>
      <c r="J128" s="24">
        <v>6000</v>
      </c>
      <c r="K128" s="24" t="s">
        <v>512</v>
      </c>
      <c r="L128" s="24">
        <v>0</v>
      </c>
      <c r="M128" s="24">
        <v>249</v>
      </c>
      <c r="N128" s="24">
        <v>0</v>
      </c>
      <c r="O128" s="24">
        <v>0</v>
      </c>
      <c r="P128" s="24" t="s">
        <v>527</v>
      </c>
    </row>
    <row r="129" spans="1:16" x14ac:dyDescent="0.25">
      <c r="A129" s="24" t="s">
        <v>597</v>
      </c>
      <c r="B129" s="24">
        <v>1536576</v>
      </c>
      <c r="C129" s="24" t="s">
        <v>62</v>
      </c>
      <c r="D129" s="24" t="s">
        <v>508</v>
      </c>
      <c r="E129" s="24" t="s">
        <v>846</v>
      </c>
      <c r="F129" s="24" t="s">
        <v>847</v>
      </c>
      <c r="G129" s="24">
        <v>13840980</v>
      </c>
      <c r="H129" s="24">
        <v>5980.63</v>
      </c>
      <c r="I129" s="24" t="s">
        <v>584</v>
      </c>
      <c r="J129" s="24">
        <v>10000</v>
      </c>
      <c r="K129" s="24" t="s">
        <v>512</v>
      </c>
      <c r="L129" s="24">
        <v>5980.63</v>
      </c>
      <c r="M129" s="24">
        <v>247</v>
      </c>
      <c r="N129" s="24">
        <v>4983.62</v>
      </c>
      <c r="O129" s="24">
        <v>0</v>
      </c>
      <c r="P129" s="24" t="s">
        <v>600</v>
      </c>
    </row>
    <row r="130" spans="1:16" x14ac:dyDescent="0.25">
      <c r="A130" s="24" t="s">
        <v>591</v>
      </c>
      <c r="B130" s="24">
        <v>1617819</v>
      </c>
      <c r="C130" s="24" t="s">
        <v>404</v>
      </c>
      <c r="D130" s="24" t="s">
        <v>508</v>
      </c>
      <c r="E130" s="24" t="s">
        <v>848</v>
      </c>
      <c r="F130" s="24" t="s">
        <v>849</v>
      </c>
      <c r="G130" s="24">
        <v>14008720</v>
      </c>
      <c r="H130" s="24"/>
      <c r="I130" s="24" t="s">
        <v>850</v>
      </c>
      <c r="J130" s="24">
        <v>17000</v>
      </c>
      <c r="K130" s="24" t="s">
        <v>512</v>
      </c>
      <c r="L130" s="24">
        <v>13818.67</v>
      </c>
      <c r="M130" s="24">
        <v>155</v>
      </c>
      <c r="N130" s="24">
        <v>4567.92</v>
      </c>
      <c r="O130" s="24">
        <v>0</v>
      </c>
      <c r="P130" s="24" t="s">
        <v>851</v>
      </c>
    </row>
    <row r="131" spans="1:16" x14ac:dyDescent="0.25">
      <c r="A131" s="24" t="s">
        <v>522</v>
      </c>
      <c r="B131" s="24">
        <v>1614420</v>
      </c>
      <c r="C131" s="24" t="s">
        <v>135</v>
      </c>
      <c r="D131" s="24" t="s">
        <v>508</v>
      </c>
      <c r="E131" s="24" t="s">
        <v>852</v>
      </c>
      <c r="F131" s="24" t="s">
        <v>853</v>
      </c>
      <c r="G131" s="24">
        <v>17061470</v>
      </c>
      <c r="H131" s="24">
        <v>18726.919999999998</v>
      </c>
      <c r="I131" s="24" t="s">
        <v>795</v>
      </c>
      <c r="J131" s="24">
        <v>30000</v>
      </c>
      <c r="K131" s="24" t="s">
        <v>512</v>
      </c>
      <c r="L131" s="24">
        <v>12781.85</v>
      </c>
      <c r="M131" s="24">
        <v>7</v>
      </c>
      <c r="N131" s="24">
        <v>1183.1300000000001</v>
      </c>
      <c r="O131" s="24">
        <v>286.45999999999998</v>
      </c>
      <c r="P131" s="24" t="s">
        <v>527</v>
      </c>
    </row>
    <row r="132" spans="1:16" x14ac:dyDescent="0.25">
      <c r="A132" s="24" t="s">
        <v>678</v>
      </c>
      <c r="B132" s="24">
        <v>1763991</v>
      </c>
      <c r="C132" s="24" t="s">
        <v>94</v>
      </c>
      <c r="D132" s="24" t="s">
        <v>508</v>
      </c>
      <c r="E132" s="24" t="s">
        <v>854</v>
      </c>
      <c r="F132" s="24" t="s">
        <v>855</v>
      </c>
      <c r="G132" s="24"/>
      <c r="H132" s="24">
        <v>1380.94</v>
      </c>
      <c r="I132" s="24" t="s">
        <v>584</v>
      </c>
      <c r="J132" s="24">
        <v>10000</v>
      </c>
      <c r="K132" s="24" t="s">
        <v>512</v>
      </c>
      <c r="L132" s="24">
        <v>1380.94</v>
      </c>
      <c r="M132" s="24">
        <v>253</v>
      </c>
      <c r="N132" s="24">
        <v>1543.8</v>
      </c>
      <c r="O132" s="24">
        <v>0</v>
      </c>
      <c r="P132" s="24" t="s">
        <v>856</v>
      </c>
    </row>
    <row r="133" spans="1:16" x14ac:dyDescent="0.25">
      <c r="A133" s="24" t="s">
        <v>857</v>
      </c>
      <c r="B133" s="24">
        <v>1597046</v>
      </c>
      <c r="C133" s="24" t="s">
        <v>33</v>
      </c>
      <c r="D133" s="24" t="s">
        <v>508</v>
      </c>
      <c r="E133" s="24" t="s">
        <v>858</v>
      </c>
      <c r="F133" s="24" t="s">
        <v>859</v>
      </c>
      <c r="G133" s="24"/>
      <c r="H133" s="24"/>
      <c r="I133" s="24" t="s">
        <v>567</v>
      </c>
      <c r="J133" s="24">
        <v>3000</v>
      </c>
      <c r="K133" s="24" t="s">
        <v>512</v>
      </c>
      <c r="L133" s="24">
        <v>725.22</v>
      </c>
      <c r="M133" s="24">
        <v>212</v>
      </c>
      <c r="N133" s="24">
        <v>730.98</v>
      </c>
      <c r="O133" s="24">
        <v>0</v>
      </c>
      <c r="P133" s="24" t="s">
        <v>563</v>
      </c>
    </row>
    <row r="134" spans="1:16" x14ac:dyDescent="0.25">
      <c r="A134" s="24" t="s">
        <v>528</v>
      </c>
      <c r="B134" s="24">
        <v>1479389</v>
      </c>
      <c r="C134" s="24" t="s">
        <v>109</v>
      </c>
      <c r="D134" s="24" t="s">
        <v>508</v>
      </c>
      <c r="E134" s="24" t="s">
        <v>860</v>
      </c>
      <c r="F134" s="24" t="s">
        <v>861</v>
      </c>
      <c r="G134" s="24">
        <v>14122530</v>
      </c>
      <c r="H134" s="24">
        <v>13446.8</v>
      </c>
      <c r="I134" s="24" t="s">
        <v>553</v>
      </c>
      <c r="J134" s="24">
        <v>15000</v>
      </c>
      <c r="K134" s="24" t="s">
        <v>512</v>
      </c>
      <c r="L134" s="24">
        <v>13446.8</v>
      </c>
      <c r="M134" s="24">
        <v>446</v>
      </c>
      <c r="N134" s="24">
        <v>12649.75</v>
      </c>
      <c r="O134" s="24">
        <v>0</v>
      </c>
      <c r="P134" s="24" t="s">
        <v>554</v>
      </c>
    </row>
    <row r="135" spans="1:16" x14ac:dyDescent="0.25">
      <c r="A135" s="24" t="s">
        <v>540</v>
      </c>
      <c r="B135" s="24">
        <v>1479766</v>
      </c>
      <c r="C135" s="24" t="s">
        <v>138</v>
      </c>
      <c r="D135" s="24" t="s">
        <v>508</v>
      </c>
      <c r="E135" s="24" t="s">
        <v>862</v>
      </c>
      <c r="F135" s="24" t="s">
        <v>863</v>
      </c>
      <c r="G135" s="24"/>
      <c r="H135" s="24">
        <v>4342.4399999999996</v>
      </c>
      <c r="I135" s="24" t="s">
        <v>588</v>
      </c>
      <c r="J135" s="24">
        <v>7000</v>
      </c>
      <c r="K135" s="24" t="s">
        <v>512</v>
      </c>
      <c r="L135" s="24">
        <v>792.44</v>
      </c>
      <c r="M135" s="24">
        <v>296</v>
      </c>
      <c r="N135" s="24">
        <v>1414.07</v>
      </c>
      <c r="O135" s="24">
        <v>3250</v>
      </c>
      <c r="P135" s="24" t="s">
        <v>544</v>
      </c>
    </row>
    <row r="136" spans="1:16" x14ac:dyDescent="0.25">
      <c r="A136" s="24" t="s">
        <v>665</v>
      </c>
      <c r="B136" s="24">
        <v>1674012</v>
      </c>
      <c r="C136" s="24" t="s">
        <v>115</v>
      </c>
      <c r="D136" s="24" t="s">
        <v>508</v>
      </c>
      <c r="E136" s="24" t="s">
        <v>864</v>
      </c>
      <c r="F136" s="24" t="s">
        <v>865</v>
      </c>
      <c r="G136" s="24">
        <v>14158820</v>
      </c>
      <c r="H136" s="24">
        <v>7984.74</v>
      </c>
      <c r="I136" s="24" t="s">
        <v>571</v>
      </c>
      <c r="J136" s="24">
        <v>10000</v>
      </c>
      <c r="K136" s="24" t="s">
        <v>512</v>
      </c>
      <c r="L136" s="24">
        <v>7984.74</v>
      </c>
      <c r="M136" s="24">
        <v>338</v>
      </c>
      <c r="N136" s="24">
        <v>6816.19</v>
      </c>
      <c r="O136" s="24">
        <v>0</v>
      </c>
      <c r="P136" s="24" t="s">
        <v>585</v>
      </c>
    </row>
    <row r="137" spans="1:16" x14ac:dyDescent="0.25">
      <c r="A137" s="24" t="s">
        <v>550</v>
      </c>
      <c r="B137" s="24">
        <v>1681217</v>
      </c>
      <c r="C137" s="24" t="s">
        <v>167</v>
      </c>
      <c r="D137" s="24" t="s">
        <v>508</v>
      </c>
      <c r="E137" s="24" t="s">
        <v>866</v>
      </c>
      <c r="F137" s="24" t="s">
        <v>867</v>
      </c>
      <c r="G137" s="24">
        <v>14528060</v>
      </c>
      <c r="H137" s="24">
        <v>2909.16</v>
      </c>
      <c r="I137" s="24" t="s">
        <v>588</v>
      </c>
      <c r="J137" s="24">
        <v>5000</v>
      </c>
      <c r="K137" s="24" t="s">
        <v>512</v>
      </c>
      <c r="L137" s="24">
        <v>2509.16</v>
      </c>
      <c r="M137" s="24">
        <v>318</v>
      </c>
      <c r="N137" s="24">
        <v>3028.13</v>
      </c>
      <c r="O137" s="24">
        <v>400</v>
      </c>
      <c r="P137" s="24" t="s">
        <v>554</v>
      </c>
    </row>
    <row r="138" spans="1:16" x14ac:dyDescent="0.25">
      <c r="A138" s="24" t="s">
        <v>604</v>
      </c>
      <c r="B138" s="24">
        <v>1745245</v>
      </c>
      <c r="C138" s="24" t="s">
        <v>107</v>
      </c>
      <c r="D138" s="24" t="s">
        <v>508</v>
      </c>
      <c r="E138" s="24" t="s">
        <v>868</v>
      </c>
      <c r="F138" s="24" t="s">
        <v>869</v>
      </c>
      <c r="G138" s="24"/>
      <c r="H138" s="24"/>
      <c r="I138" s="24" t="s">
        <v>567</v>
      </c>
      <c r="J138" s="24">
        <v>21000</v>
      </c>
      <c r="K138" s="24" t="s">
        <v>512</v>
      </c>
      <c r="L138" s="24">
        <v>15727.63</v>
      </c>
      <c r="M138" s="24">
        <v>97</v>
      </c>
      <c r="N138" s="24">
        <v>4355.67</v>
      </c>
      <c r="O138" s="24">
        <v>0</v>
      </c>
      <c r="P138" s="24" t="s">
        <v>563</v>
      </c>
    </row>
    <row r="139" spans="1:16" x14ac:dyDescent="0.25">
      <c r="A139" s="24" t="s">
        <v>591</v>
      </c>
      <c r="B139" s="24">
        <v>1613952</v>
      </c>
      <c r="C139" s="24" t="s">
        <v>487</v>
      </c>
      <c r="D139" s="24" t="s">
        <v>508</v>
      </c>
      <c r="E139" s="24" t="s">
        <v>870</v>
      </c>
      <c r="F139" s="24" t="s">
        <v>871</v>
      </c>
      <c r="G139" s="24">
        <v>14680160</v>
      </c>
      <c r="H139" s="24"/>
      <c r="I139" s="24" t="s">
        <v>872</v>
      </c>
      <c r="J139" s="24">
        <v>4155.26</v>
      </c>
      <c r="K139" s="24" t="s">
        <v>512</v>
      </c>
      <c r="L139" s="24">
        <v>2374.52</v>
      </c>
      <c r="M139" s="24">
        <v>169</v>
      </c>
      <c r="N139" s="24">
        <v>467.82</v>
      </c>
      <c r="O139" s="24">
        <v>88.97</v>
      </c>
      <c r="P139" s="24" t="s">
        <v>603</v>
      </c>
    </row>
    <row r="140" spans="1:16" x14ac:dyDescent="0.25">
      <c r="A140" s="24" t="s">
        <v>522</v>
      </c>
      <c r="B140" s="24">
        <v>1612894</v>
      </c>
      <c r="C140" s="24" t="s">
        <v>36</v>
      </c>
      <c r="D140" s="24" t="s">
        <v>508</v>
      </c>
      <c r="E140" s="24" t="s">
        <v>873</v>
      </c>
      <c r="F140" s="24" t="s">
        <v>874</v>
      </c>
      <c r="G140" s="24">
        <v>14984450</v>
      </c>
      <c r="H140" s="24">
        <v>6249.23</v>
      </c>
      <c r="I140" s="24" t="s">
        <v>875</v>
      </c>
      <c r="J140" s="24">
        <v>15000</v>
      </c>
      <c r="K140" s="24" t="s">
        <v>512</v>
      </c>
      <c r="L140" s="24">
        <v>257.51</v>
      </c>
      <c r="M140" s="24">
        <v>588</v>
      </c>
      <c r="N140" s="24">
        <v>383.37</v>
      </c>
      <c r="O140" s="24">
        <v>500</v>
      </c>
      <c r="P140" s="24" t="s">
        <v>563</v>
      </c>
    </row>
    <row r="141" spans="1:16" x14ac:dyDescent="0.25">
      <c r="A141" s="24" t="s">
        <v>653</v>
      </c>
      <c r="B141" s="24">
        <v>1516073</v>
      </c>
      <c r="C141" s="24" t="s">
        <v>261</v>
      </c>
      <c r="D141" s="24" t="s">
        <v>508</v>
      </c>
      <c r="E141" s="24" t="s">
        <v>876</v>
      </c>
      <c r="F141" s="24" t="s">
        <v>877</v>
      </c>
      <c r="G141" s="24">
        <v>15030870</v>
      </c>
      <c r="H141" s="24">
        <v>7622.69</v>
      </c>
      <c r="I141" s="24" t="s">
        <v>584</v>
      </c>
      <c r="J141" s="24">
        <v>12000</v>
      </c>
      <c r="K141" s="24" t="s">
        <v>512</v>
      </c>
      <c r="L141" s="24">
        <v>6791.58</v>
      </c>
      <c r="M141" s="24">
        <v>156</v>
      </c>
      <c r="N141" s="24">
        <v>2851.06</v>
      </c>
      <c r="O141" s="24">
        <v>391.96</v>
      </c>
      <c r="P141" s="24" t="s">
        <v>563</v>
      </c>
    </row>
    <row r="142" spans="1:16" x14ac:dyDescent="0.25">
      <c r="A142" s="24" t="s">
        <v>536</v>
      </c>
      <c r="B142" s="24">
        <v>1761321</v>
      </c>
      <c r="C142" s="24" t="s">
        <v>448</v>
      </c>
      <c r="D142" s="24" t="s">
        <v>508</v>
      </c>
      <c r="E142" s="24" t="s">
        <v>878</v>
      </c>
      <c r="F142" s="24" t="s">
        <v>879</v>
      </c>
      <c r="G142" s="24">
        <v>15086500</v>
      </c>
      <c r="H142" s="24">
        <v>1180.8699999999999</v>
      </c>
      <c r="I142" s="24" t="s">
        <v>521</v>
      </c>
      <c r="J142" s="24">
        <v>1500</v>
      </c>
      <c r="K142" s="24" t="s">
        <v>512</v>
      </c>
      <c r="L142" s="24">
        <v>970.87</v>
      </c>
      <c r="M142" s="24">
        <v>359</v>
      </c>
      <c r="N142" s="24">
        <v>1234.33</v>
      </c>
      <c r="O142" s="24">
        <v>50</v>
      </c>
      <c r="P142" s="24" t="s">
        <v>527</v>
      </c>
    </row>
    <row r="143" spans="1:16" x14ac:dyDescent="0.25">
      <c r="A143" s="24" t="s">
        <v>653</v>
      </c>
      <c r="B143" s="24">
        <v>1516073</v>
      </c>
      <c r="C143" s="24" t="s">
        <v>261</v>
      </c>
      <c r="D143" s="24" t="s">
        <v>508</v>
      </c>
      <c r="E143" s="24" t="s">
        <v>880</v>
      </c>
      <c r="F143" s="24" t="s">
        <v>881</v>
      </c>
      <c r="G143" s="24">
        <v>15031230</v>
      </c>
      <c r="H143" s="24">
        <v>7909.84</v>
      </c>
      <c r="I143" s="24" t="s">
        <v>543</v>
      </c>
      <c r="J143" s="24">
        <v>10000</v>
      </c>
      <c r="K143" s="24" t="s">
        <v>512</v>
      </c>
      <c r="L143" s="24">
        <v>7709.84</v>
      </c>
      <c r="M143" s="24">
        <v>296</v>
      </c>
      <c r="N143" s="24">
        <v>4716.45</v>
      </c>
      <c r="O143" s="24">
        <v>178.7</v>
      </c>
      <c r="P143" s="24" t="s">
        <v>563</v>
      </c>
    </row>
    <row r="144" spans="1:16" x14ac:dyDescent="0.25">
      <c r="A144" s="24" t="s">
        <v>540</v>
      </c>
      <c r="B144" s="24">
        <v>1497187</v>
      </c>
      <c r="C144" s="24" t="s">
        <v>138</v>
      </c>
      <c r="D144" s="24" t="s">
        <v>508</v>
      </c>
      <c r="E144" s="24" t="s">
        <v>882</v>
      </c>
      <c r="F144" s="24" t="s">
        <v>883</v>
      </c>
      <c r="G144" s="24">
        <v>44595166</v>
      </c>
      <c r="H144" s="24"/>
      <c r="I144" s="24" t="s">
        <v>567</v>
      </c>
      <c r="J144" s="24">
        <v>12000</v>
      </c>
      <c r="K144" s="24" t="s">
        <v>512</v>
      </c>
      <c r="L144" s="24">
        <v>7115.35</v>
      </c>
      <c r="M144" s="24">
        <v>149</v>
      </c>
      <c r="N144" s="24">
        <v>3206.3</v>
      </c>
      <c r="O144" s="24">
        <v>0</v>
      </c>
      <c r="P144" s="24" t="s">
        <v>544</v>
      </c>
    </row>
    <row r="145" spans="1:16" x14ac:dyDescent="0.25">
      <c r="A145" s="24" t="s">
        <v>522</v>
      </c>
      <c r="B145" s="24">
        <v>1769672</v>
      </c>
      <c r="C145" s="24" t="s">
        <v>462</v>
      </c>
      <c r="D145" s="24" t="s">
        <v>508</v>
      </c>
      <c r="E145" s="24" t="s">
        <v>884</v>
      </c>
      <c r="F145" s="24" t="s">
        <v>885</v>
      </c>
      <c r="G145" s="24">
        <v>86333492</v>
      </c>
      <c r="H145" s="24">
        <v>617.48</v>
      </c>
      <c r="I145" s="24" t="s">
        <v>722</v>
      </c>
      <c r="J145" s="24">
        <v>730.27</v>
      </c>
      <c r="K145" s="24" t="s">
        <v>512</v>
      </c>
      <c r="L145" s="24">
        <v>0</v>
      </c>
      <c r="M145" s="24">
        <v>1167</v>
      </c>
      <c r="N145" s="24">
        <v>0</v>
      </c>
      <c r="O145" s="24">
        <v>63.41</v>
      </c>
      <c r="P145" s="24" t="s">
        <v>886</v>
      </c>
    </row>
    <row r="146" spans="1:16" x14ac:dyDescent="0.25">
      <c r="A146" s="24" t="s">
        <v>560</v>
      </c>
      <c r="B146" s="24">
        <v>1425890</v>
      </c>
      <c r="C146" s="24" t="s">
        <v>194</v>
      </c>
      <c r="D146" s="24" t="s">
        <v>508</v>
      </c>
      <c r="E146" s="24" t="s">
        <v>887</v>
      </c>
      <c r="F146" s="24" t="s">
        <v>888</v>
      </c>
      <c r="G146" s="24">
        <v>15522940</v>
      </c>
      <c r="H146" s="24"/>
      <c r="I146" s="24" t="s">
        <v>850</v>
      </c>
      <c r="J146" s="24">
        <v>16000</v>
      </c>
      <c r="K146" s="24" t="s">
        <v>512</v>
      </c>
      <c r="L146" s="24">
        <v>12973.33</v>
      </c>
      <c r="M146" s="24">
        <v>249</v>
      </c>
      <c r="N146" s="24">
        <v>6273.28</v>
      </c>
      <c r="O146" s="24">
        <v>0</v>
      </c>
      <c r="P146" s="24" t="s">
        <v>527</v>
      </c>
    </row>
    <row r="147" spans="1:16" x14ac:dyDescent="0.25">
      <c r="A147" s="24" t="s">
        <v>540</v>
      </c>
      <c r="B147" s="24">
        <v>1374101</v>
      </c>
      <c r="C147" s="24" t="s">
        <v>316</v>
      </c>
      <c r="D147" s="24" t="s">
        <v>508</v>
      </c>
      <c r="E147" s="24" t="s">
        <v>889</v>
      </c>
      <c r="F147" s="24" t="s">
        <v>890</v>
      </c>
      <c r="G147" s="24"/>
      <c r="H147" s="24">
        <v>1345.19</v>
      </c>
      <c r="I147" s="24" t="s">
        <v>584</v>
      </c>
      <c r="J147" s="24">
        <v>1500</v>
      </c>
      <c r="K147" s="24" t="s">
        <v>512</v>
      </c>
      <c r="L147" s="24">
        <v>1345.19</v>
      </c>
      <c r="M147" s="24">
        <v>249</v>
      </c>
      <c r="N147" s="24">
        <v>1566.9</v>
      </c>
      <c r="O147" s="24">
        <v>0</v>
      </c>
      <c r="P147" s="24" t="s">
        <v>544</v>
      </c>
    </row>
    <row r="148" spans="1:16" x14ac:dyDescent="0.25">
      <c r="A148" s="24" t="s">
        <v>522</v>
      </c>
      <c r="B148" s="24">
        <v>1342152</v>
      </c>
      <c r="C148" s="24" t="s">
        <v>462</v>
      </c>
      <c r="D148" s="24" t="s">
        <v>508</v>
      </c>
      <c r="E148" s="24" t="s">
        <v>891</v>
      </c>
      <c r="F148" s="24" t="s">
        <v>892</v>
      </c>
      <c r="G148" s="24">
        <v>15565960</v>
      </c>
      <c r="H148" s="24">
        <v>0</v>
      </c>
      <c r="I148" s="24" t="s">
        <v>767</v>
      </c>
      <c r="J148" s="24">
        <v>5000</v>
      </c>
      <c r="K148" s="24" t="s">
        <v>512</v>
      </c>
      <c r="L148" s="24">
        <v>0</v>
      </c>
      <c r="M148" s="24">
        <v>672</v>
      </c>
      <c r="N148" s="24">
        <v>0</v>
      </c>
      <c r="O148" s="24">
        <v>0</v>
      </c>
      <c r="P148" s="24" t="s">
        <v>629</v>
      </c>
    </row>
    <row r="149" spans="1:16" x14ac:dyDescent="0.25">
      <c r="A149" s="24" t="s">
        <v>604</v>
      </c>
      <c r="B149" s="24">
        <v>1430926</v>
      </c>
      <c r="C149" s="24" t="s">
        <v>40</v>
      </c>
      <c r="D149" s="24" t="s">
        <v>508</v>
      </c>
      <c r="E149" s="24" t="s">
        <v>893</v>
      </c>
      <c r="F149" s="24" t="s">
        <v>894</v>
      </c>
      <c r="G149" s="24">
        <v>36461560</v>
      </c>
      <c r="H149" s="24">
        <v>3231.57</v>
      </c>
      <c r="I149" s="24" t="s">
        <v>644</v>
      </c>
      <c r="J149" s="24">
        <v>4081.53</v>
      </c>
      <c r="K149" s="24" t="s">
        <v>512</v>
      </c>
      <c r="L149" s="24">
        <v>0</v>
      </c>
      <c r="M149" s="24">
        <v>711</v>
      </c>
      <c r="N149" s="24">
        <v>0</v>
      </c>
      <c r="O149" s="24">
        <v>0</v>
      </c>
      <c r="P149" s="24" t="s">
        <v>563</v>
      </c>
    </row>
    <row r="150" spans="1:16" x14ac:dyDescent="0.25">
      <c r="A150" s="24" t="s">
        <v>536</v>
      </c>
      <c r="B150" s="24" t="e">
        <v>#N/A</v>
      </c>
      <c r="C150" s="24" t="s">
        <v>448</v>
      </c>
      <c r="D150" s="24" t="s">
        <v>508</v>
      </c>
      <c r="E150" s="24" t="s">
        <v>895</v>
      </c>
      <c r="F150" s="24" t="s">
        <v>896</v>
      </c>
      <c r="G150" s="24">
        <v>30014154</v>
      </c>
      <c r="H150" s="24">
        <v>6832.4</v>
      </c>
      <c r="I150" s="24" t="s">
        <v>897</v>
      </c>
      <c r="J150" s="24">
        <v>7157.19</v>
      </c>
      <c r="K150" s="24" t="s">
        <v>512</v>
      </c>
      <c r="L150" s="24">
        <v>0</v>
      </c>
      <c r="M150" s="24">
        <v>1222</v>
      </c>
      <c r="N150" s="24">
        <v>0</v>
      </c>
      <c r="O150" s="24">
        <v>100</v>
      </c>
      <c r="P150" s="24" t="s">
        <v>563</v>
      </c>
    </row>
    <row r="151" spans="1:16" x14ac:dyDescent="0.25">
      <c r="A151" s="24" t="s">
        <v>522</v>
      </c>
      <c r="B151" s="24">
        <v>1614420</v>
      </c>
      <c r="C151" s="24" t="s">
        <v>135</v>
      </c>
      <c r="D151" s="24" t="s">
        <v>508</v>
      </c>
      <c r="E151" s="24" t="s">
        <v>898</v>
      </c>
      <c r="F151" s="24" t="s">
        <v>899</v>
      </c>
      <c r="G151" s="24">
        <v>15734290</v>
      </c>
      <c r="H151" s="24">
        <v>5510.35</v>
      </c>
      <c r="I151" s="24" t="s">
        <v>900</v>
      </c>
      <c r="J151" s="24">
        <v>8000</v>
      </c>
      <c r="K151" s="24" t="s">
        <v>512</v>
      </c>
      <c r="L151" s="24">
        <v>0</v>
      </c>
      <c r="M151" s="24">
        <v>967</v>
      </c>
      <c r="N151" s="24">
        <v>0</v>
      </c>
      <c r="O151" s="24">
        <v>100</v>
      </c>
      <c r="P151" s="24" t="s">
        <v>585</v>
      </c>
    </row>
    <row r="152" spans="1:16" x14ac:dyDescent="0.25">
      <c r="A152" s="24" t="s">
        <v>591</v>
      </c>
      <c r="B152" s="24">
        <v>1613952</v>
      </c>
      <c r="C152" s="24" t="s">
        <v>487</v>
      </c>
      <c r="D152" s="24" t="s">
        <v>508</v>
      </c>
      <c r="E152" s="24" t="s">
        <v>901</v>
      </c>
      <c r="F152" s="24" t="s">
        <v>902</v>
      </c>
      <c r="G152" s="24">
        <v>15755950</v>
      </c>
      <c r="H152" s="24">
        <v>24906.83</v>
      </c>
      <c r="I152" s="24" t="s">
        <v>903</v>
      </c>
      <c r="J152" s="24">
        <v>26146.52</v>
      </c>
      <c r="K152" s="24" t="s">
        <v>512</v>
      </c>
      <c r="L152" s="24">
        <v>2754.26</v>
      </c>
      <c r="M152" s="24">
        <v>780</v>
      </c>
      <c r="N152" s="24">
        <v>6090.89</v>
      </c>
      <c r="O152" s="24">
        <v>1000</v>
      </c>
      <c r="P152" s="24" t="s">
        <v>734</v>
      </c>
    </row>
    <row r="153" spans="1:16" x14ac:dyDescent="0.25">
      <c r="A153" s="24" t="s">
        <v>581</v>
      </c>
      <c r="B153" s="24">
        <v>1561801</v>
      </c>
      <c r="C153" s="24" t="s">
        <v>31</v>
      </c>
      <c r="D153" s="24" t="s">
        <v>508</v>
      </c>
      <c r="E153" s="24" t="s">
        <v>904</v>
      </c>
      <c r="F153" s="24" t="s">
        <v>905</v>
      </c>
      <c r="G153" s="24">
        <v>41244064</v>
      </c>
      <c r="H153" s="24">
        <v>10424.01</v>
      </c>
      <c r="I153" s="24" t="s">
        <v>897</v>
      </c>
      <c r="J153" s="24">
        <v>16000</v>
      </c>
      <c r="K153" s="24" t="s">
        <v>512</v>
      </c>
      <c r="L153" s="24">
        <v>0</v>
      </c>
      <c r="M153" s="24">
        <v>1236</v>
      </c>
      <c r="N153" s="24">
        <v>0</v>
      </c>
      <c r="O153" s="24">
        <v>12304.2</v>
      </c>
      <c r="P153" s="24" t="s">
        <v>585</v>
      </c>
    </row>
    <row r="154" spans="1:16" x14ac:dyDescent="0.25">
      <c r="A154" s="24" t="s">
        <v>653</v>
      </c>
      <c r="B154" s="24">
        <v>1707662</v>
      </c>
      <c r="C154" s="24" t="s">
        <v>68</v>
      </c>
      <c r="D154" s="24" t="s">
        <v>508</v>
      </c>
      <c r="E154" s="24" t="s">
        <v>906</v>
      </c>
      <c r="F154" s="24" t="s">
        <v>907</v>
      </c>
      <c r="G154" s="24">
        <v>35019159</v>
      </c>
      <c r="H154" s="24">
        <v>2041.41</v>
      </c>
      <c r="I154" s="24" t="s">
        <v>658</v>
      </c>
      <c r="J154" s="24">
        <v>3109.81</v>
      </c>
      <c r="K154" s="24" t="s">
        <v>512</v>
      </c>
      <c r="L154" s="24">
        <v>1837.33</v>
      </c>
      <c r="M154" s="24">
        <v>621</v>
      </c>
      <c r="N154" s="24">
        <v>2339.4299999999998</v>
      </c>
      <c r="O154" s="24">
        <v>100</v>
      </c>
      <c r="P154" s="24" t="s">
        <v>527</v>
      </c>
    </row>
    <row r="155" spans="1:16" x14ac:dyDescent="0.25">
      <c r="A155" s="24" t="s">
        <v>536</v>
      </c>
      <c r="B155" s="24">
        <v>1580774</v>
      </c>
      <c r="C155" s="24" t="s">
        <v>448</v>
      </c>
      <c r="D155" s="24" t="s">
        <v>508</v>
      </c>
      <c r="E155" s="24" t="s">
        <v>908</v>
      </c>
      <c r="F155" s="24" t="s">
        <v>909</v>
      </c>
      <c r="G155" s="24">
        <v>53526573</v>
      </c>
      <c r="H155" s="24">
        <v>531.83000000000004</v>
      </c>
      <c r="I155" s="24" t="s">
        <v>910</v>
      </c>
      <c r="J155" s="24">
        <v>10000</v>
      </c>
      <c r="K155" s="24" t="s">
        <v>512</v>
      </c>
      <c r="L155" s="24">
        <v>0</v>
      </c>
      <c r="M155" s="24">
        <v>0</v>
      </c>
      <c r="N155" s="24">
        <v>32.549999999999997</v>
      </c>
      <c r="O155" s="24">
        <v>31.83</v>
      </c>
      <c r="P155" s="24" t="s">
        <v>563</v>
      </c>
    </row>
    <row r="156" spans="1:16" x14ac:dyDescent="0.25">
      <c r="A156" s="24" t="s">
        <v>536</v>
      </c>
      <c r="B156" s="24">
        <v>1580774</v>
      </c>
      <c r="C156" s="24" t="s">
        <v>448</v>
      </c>
      <c r="D156" s="24" t="s">
        <v>508</v>
      </c>
      <c r="E156" s="24" t="s">
        <v>908</v>
      </c>
      <c r="F156" s="24" t="s">
        <v>909</v>
      </c>
      <c r="G156" s="24">
        <v>53526573</v>
      </c>
      <c r="H156" s="24">
        <v>5900.14</v>
      </c>
      <c r="I156" s="24" t="s">
        <v>910</v>
      </c>
      <c r="J156" s="24">
        <v>23000</v>
      </c>
      <c r="K156" s="24" t="s">
        <v>512</v>
      </c>
      <c r="L156" s="24">
        <v>3247.6</v>
      </c>
      <c r="M156" s="24">
        <v>316</v>
      </c>
      <c r="N156" s="24">
        <v>3703.65</v>
      </c>
      <c r="O156" s="24">
        <v>550</v>
      </c>
      <c r="P156" s="24" t="s">
        <v>563</v>
      </c>
    </row>
    <row r="157" spans="1:16" x14ac:dyDescent="0.25">
      <c r="A157" s="24" t="s">
        <v>560</v>
      </c>
      <c r="B157" s="24">
        <v>1609292</v>
      </c>
      <c r="C157" s="24" t="s">
        <v>32</v>
      </c>
      <c r="D157" s="24" t="s">
        <v>508</v>
      </c>
      <c r="E157" s="24" t="s">
        <v>911</v>
      </c>
      <c r="F157" s="24" t="s">
        <v>912</v>
      </c>
      <c r="G157" s="24">
        <v>15795950</v>
      </c>
      <c r="H157" s="24">
        <v>2965.51</v>
      </c>
      <c r="I157" s="24" t="s">
        <v>913</v>
      </c>
      <c r="J157" s="24">
        <v>3808</v>
      </c>
      <c r="K157" s="24" t="s">
        <v>512</v>
      </c>
      <c r="L157" s="24">
        <v>0</v>
      </c>
      <c r="M157" s="24">
        <v>1370</v>
      </c>
      <c r="N157" s="24">
        <v>0</v>
      </c>
      <c r="O157" s="24">
        <v>100</v>
      </c>
      <c r="P157" s="24" t="s">
        <v>563</v>
      </c>
    </row>
    <row r="158" spans="1:16" x14ac:dyDescent="0.25">
      <c r="A158" s="24" t="s">
        <v>678</v>
      </c>
      <c r="B158" s="24">
        <v>1578030</v>
      </c>
      <c r="C158" s="24" t="s">
        <v>92</v>
      </c>
      <c r="D158" s="24" t="s">
        <v>508</v>
      </c>
      <c r="E158" s="24" t="s">
        <v>914</v>
      </c>
      <c r="F158" s="24" t="s">
        <v>915</v>
      </c>
      <c r="G158" s="24">
        <v>50995971</v>
      </c>
      <c r="H158" s="24">
        <v>1166.6199999999999</v>
      </c>
      <c r="I158" s="24" t="s">
        <v>644</v>
      </c>
      <c r="J158" s="24">
        <v>1226.3800000000001</v>
      </c>
      <c r="K158" s="24" t="s">
        <v>512</v>
      </c>
      <c r="L158" s="24">
        <v>882.35</v>
      </c>
      <c r="M158" s="24">
        <v>813</v>
      </c>
      <c r="N158" s="24">
        <v>1403.1</v>
      </c>
      <c r="O158" s="24">
        <v>96.77</v>
      </c>
      <c r="P158" s="24" t="s">
        <v>513</v>
      </c>
    </row>
    <row r="159" spans="1:16" x14ac:dyDescent="0.25">
      <c r="A159" s="24" t="s">
        <v>770</v>
      </c>
      <c r="B159" s="24">
        <v>1552117</v>
      </c>
      <c r="C159" s="24" t="s">
        <v>52</v>
      </c>
      <c r="D159" s="24" t="s">
        <v>508</v>
      </c>
      <c r="E159" s="24" t="s">
        <v>916</v>
      </c>
      <c r="F159" s="24" t="s">
        <v>917</v>
      </c>
      <c r="G159" s="24"/>
      <c r="H159" s="24">
        <v>3091.5</v>
      </c>
      <c r="I159" s="24" t="s">
        <v>918</v>
      </c>
      <c r="J159" s="24">
        <v>3091.5</v>
      </c>
      <c r="K159" s="24" t="s">
        <v>512</v>
      </c>
      <c r="L159" s="24">
        <v>1053.6500000000001</v>
      </c>
      <c r="M159" s="24">
        <v>850</v>
      </c>
      <c r="N159" s="24">
        <v>1068.46</v>
      </c>
      <c r="O159" s="24">
        <v>35.43</v>
      </c>
      <c r="P159" s="24" t="s">
        <v>919</v>
      </c>
    </row>
    <row r="160" spans="1:16" x14ac:dyDescent="0.25">
      <c r="A160" s="24" t="s">
        <v>857</v>
      </c>
      <c r="B160" s="24">
        <v>1597046</v>
      </c>
      <c r="C160" s="24" t="s">
        <v>33</v>
      </c>
      <c r="D160" s="24" t="s">
        <v>508</v>
      </c>
      <c r="E160" s="24" t="s">
        <v>920</v>
      </c>
      <c r="F160" s="24" t="s">
        <v>921</v>
      </c>
      <c r="G160" s="24"/>
      <c r="H160" s="24">
        <v>13253.11</v>
      </c>
      <c r="I160" s="24" t="s">
        <v>543</v>
      </c>
      <c r="J160" s="24">
        <v>50000</v>
      </c>
      <c r="K160" s="24" t="s">
        <v>512</v>
      </c>
      <c r="L160" s="24">
        <v>12250.63</v>
      </c>
      <c r="M160" s="24">
        <v>344</v>
      </c>
      <c r="N160" s="24">
        <v>14304.01</v>
      </c>
      <c r="O160" s="24">
        <v>1002.48</v>
      </c>
      <c r="P160" s="24" t="s">
        <v>527</v>
      </c>
    </row>
    <row r="161" spans="1:16" x14ac:dyDescent="0.25">
      <c r="A161" s="24" t="s">
        <v>540</v>
      </c>
      <c r="B161" s="24" t="e">
        <v>#N/A</v>
      </c>
      <c r="C161" s="24" t="s">
        <v>138</v>
      </c>
      <c r="D161" s="24" t="s">
        <v>508</v>
      </c>
      <c r="E161" s="24" t="s">
        <v>922</v>
      </c>
      <c r="F161" s="24" t="s">
        <v>923</v>
      </c>
      <c r="G161" s="24">
        <v>96345898</v>
      </c>
      <c r="H161" s="24">
        <v>262.3</v>
      </c>
      <c r="I161" s="24" t="s">
        <v>652</v>
      </c>
      <c r="J161" s="24">
        <v>1010.37</v>
      </c>
      <c r="K161" s="24" t="s">
        <v>512</v>
      </c>
      <c r="L161" s="24">
        <v>0</v>
      </c>
      <c r="M161" s="24">
        <v>1034</v>
      </c>
      <c r="N161" s="24">
        <v>0</v>
      </c>
      <c r="O161" s="24">
        <v>0</v>
      </c>
      <c r="P161" s="24" t="s">
        <v>544</v>
      </c>
    </row>
    <row r="162" spans="1:16" x14ac:dyDescent="0.25">
      <c r="A162" s="24" t="s">
        <v>653</v>
      </c>
      <c r="B162" s="24">
        <v>1511099</v>
      </c>
      <c r="C162" s="24" t="s">
        <v>397</v>
      </c>
      <c r="D162" s="24" t="s">
        <v>508</v>
      </c>
      <c r="E162" s="24" t="s">
        <v>924</v>
      </c>
      <c r="F162" s="24" t="s">
        <v>925</v>
      </c>
      <c r="G162" s="24">
        <v>92873396</v>
      </c>
      <c r="H162" s="24">
        <v>0</v>
      </c>
      <c r="I162" s="24" t="s">
        <v>767</v>
      </c>
      <c r="J162" s="24">
        <v>3022.23</v>
      </c>
      <c r="K162" s="24" t="s">
        <v>512</v>
      </c>
      <c r="L162" s="24">
        <v>0</v>
      </c>
      <c r="M162" s="24">
        <v>832</v>
      </c>
      <c r="N162" s="24">
        <v>0</v>
      </c>
      <c r="O162" s="24">
        <v>0</v>
      </c>
      <c r="P162" s="24" t="s">
        <v>563</v>
      </c>
    </row>
    <row r="163" spans="1:16" x14ac:dyDescent="0.25">
      <c r="A163" s="24" t="s">
        <v>591</v>
      </c>
      <c r="B163" s="24" t="e">
        <v>#N/A</v>
      </c>
      <c r="C163" s="24" t="s">
        <v>487</v>
      </c>
      <c r="D163" s="24" t="s">
        <v>508</v>
      </c>
      <c r="E163" s="24" t="s">
        <v>926</v>
      </c>
      <c r="F163" s="24" t="s">
        <v>927</v>
      </c>
      <c r="G163" s="24">
        <v>72792585</v>
      </c>
      <c r="H163" s="24">
        <v>3818.4</v>
      </c>
      <c r="I163" s="24" t="s">
        <v>928</v>
      </c>
      <c r="J163" s="24">
        <v>5000</v>
      </c>
      <c r="K163" s="24" t="s">
        <v>512</v>
      </c>
      <c r="L163" s="24">
        <v>0</v>
      </c>
      <c r="M163" s="24">
        <v>1854</v>
      </c>
      <c r="N163" s="24">
        <v>0</v>
      </c>
      <c r="O163" s="24">
        <v>216.16</v>
      </c>
      <c r="P163" s="24" t="s">
        <v>594</v>
      </c>
    </row>
    <row r="164" spans="1:16" x14ac:dyDescent="0.25">
      <c r="A164" s="24" t="s">
        <v>528</v>
      </c>
      <c r="B164" s="24">
        <v>1272907</v>
      </c>
      <c r="C164" s="24" t="s">
        <v>30</v>
      </c>
      <c r="D164" s="24" t="s">
        <v>508</v>
      </c>
      <c r="E164" s="24" t="s">
        <v>929</v>
      </c>
      <c r="F164" s="24" t="s">
        <v>930</v>
      </c>
      <c r="G164" s="24">
        <v>29891554</v>
      </c>
      <c r="H164" s="24">
        <v>3790.58</v>
      </c>
      <c r="I164" s="24" t="s">
        <v>722</v>
      </c>
      <c r="J164" s="24">
        <v>5500</v>
      </c>
      <c r="K164" s="24" t="s">
        <v>512</v>
      </c>
      <c r="L164" s="24">
        <v>0</v>
      </c>
      <c r="M164" s="24">
        <v>956</v>
      </c>
      <c r="N164" s="24">
        <v>0</v>
      </c>
      <c r="O164" s="24">
        <v>151.88</v>
      </c>
      <c r="P164" s="24" t="s">
        <v>532</v>
      </c>
    </row>
    <row r="165" spans="1:16" x14ac:dyDescent="0.25">
      <c r="A165" s="24" t="s">
        <v>857</v>
      </c>
      <c r="B165" s="24">
        <v>1597046</v>
      </c>
      <c r="C165" s="24" t="s">
        <v>33</v>
      </c>
      <c r="D165" s="24" t="s">
        <v>508</v>
      </c>
      <c r="E165" s="24" t="s">
        <v>931</v>
      </c>
      <c r="F165" s="24" t="s">
        <v>932</v>
      </c>
      <c r="G165" s="24">
        <v>27809752</v>
      </c>
      <c r="H165" s="24">
        <v>920.47</v>
      </c>
      <c r="I165" s="24" t="s">
        <v>649</v>
      </c>
      <c r="J165" s="24">
        <v>3139.82</v>
      </c>
      <c r="K165" s="24" t="s">
        <v>512</v>
      </c>
      <c r="L165" s="24">
        <v>870.47</v>
      </c>
      <c r="M165" s="24">
        <v>353</v>
      </c>
      <c r="N165" s="24">
        <v>1026.71</v>
      </c>
      <c r="O165" s="24">
        <v>50</v>
      </c>
      <c r="P165" s="24" t="s">
        <v>629</v>
      </c>
    </row>
    <row r="166" spans="1:16" x14ac:dyDescent="0.25">
      <c r="A166" s="24" t="s">
        <v>653</v>
      </c>
      <c r="B166" s="24">
        <v>1616399</v>
      </c>
      <c r="C166" s="24" t="s">
        <v>67</v>
      </c>
      <c r="D166" s="24" t="s">
        <v>508</v>
      </c>
      <c r="E166" s="24" t="s">
        <v>933</v>
      </c>
      <c r="F166" s="24" t="s">
        <v>934</v>
      </c>
      <c r="G166" s="24">
        <v>61543078</v>
      </c>
      <c r="H166" s="24">
        <v>2510.31</v>
      </c>
      <c r="I166" s="24" t="s">
        <v>900</v>
      </c>
      <c r="J166" s="24">
        <v>2644.67</v>
      </c>
      <c r="K166" s="24" t="s">
        <v>512</v>
      </c>
      <c r="L166" s="24">
        <v>0</v>
      </c>
      <c r="M166" s="24">
        <v>932</v>
      </c>
      <c r="N166" s="24">
        <v>0</v>
      </c>
      <c r="O166" s="24">
        <v>500</v>
      </c>
      <c r="P166" s="24" t="s">
        <v>563</v>
      </c>
    </row>
    <row r="167" spans="1:16" x14ac:dyDescent="0.25">
      <c r="A167" s="24" t="s">
        <v>591</v>
      </c>
      <c r="B167" s="24">
        <v>1620618</v>
      </c>
      <c r="C167" s="24" t="s">
        <v>146</v>
      </c>
      <c r="D167" s="24" t="s">
        <v>508</v>
      </c>
      <c r="E167" s="24" t="s">
        <v>935</v>
      </c>
      <c r="F167" s="24" t="s">
        <v>936</v>
      </c>
      <c r="G167" s="24">
        <v>37294361</v>
      </c>
      <c r="H167" s="24">
        <v>4327.83</v>
      </c>
      <c r="I167" s="24" t="s">
        <v>937</v>
      </c>
      <c r="J167" s="24">
        <v>4327.83</v>
      </c>
      <c r="K167" s="24" t="s">
        <v>512</v>
      </c>
      <c r="L167" s="24">
        <v>0</v>
      </c>
      <c r="M167" s="24">
        <v>635</v>
      </c>
      <c r="N167" s="24">
        <v>0</v>
      </c>
      <c r="O167" s="24">
        <v>327.2</v>
      </c>
      <c r="P167" s="24" t="s">
        <v>603</v>
      </c>
    </row>
    <row r="168" spans="1:16" x14ac:dyDescent="0.25">
      <c r="A168" s="24" t="s">
        <v>607</v>
      </c>
      <c r="B168" s="24">
        <v>1761336</v>
      </c>
      <c r="C168" s="24" t="s">
        <v>168</v>
      </c>
      <c r="D168" s="24" t="s">
        <v>508</v>
      </c>
      <c r="E168" s="24" t="s">
        <v>938</v>
      </c>
      <c r="F168" s="24" t="s">
        <v>939</v>
      </c>
      <c r="G168" s="24">
        <v>16176950</v>
      </c>
      <c r="H168" s="24">
        <v>3769.29</v>
      </c>
      <c r="I168" s="24" t="s">
        <v>543</v>
      </c>
      <c r="J168" s="24">
        <v>5000</v>
      </c>
      <c r="K168" s="24" t="s">
        <v>512</v>
      </c>
      <c r="L168" s="24">
        <v>3719.29</v>
      </c>
      <c r="M168" s="24">
        <v>287</v>
      </c>
      <c r="N168" s="24">
        <v>3399.69</v>
      </c>
      <c r="O168" s="24">
        <v>50</v>
      </c>
      <c r="P168" s="24" t="s">
        <v>603</v>
      </c>
    </row>
    <row r="169" spans="1:16" x14ac:dyDescent="0.25">
      <c r="A169" s="24" t="s">
        <v>591</v>
      </c>
      <c r="B169" s="24">
        <v>1620618</v>
      </c>
      <c r="C169" s="24" t="s">
        <v>146</v>
      </c>
      <c r="D169" s="24" t="s">
        <v>508</v>
      </c>
      <c r="E169" s="24" t="s">
        <v>940</v>
      </c>
      <c r="F169" s="24" t="s">
        <v>941</v>
      </c>
      <c r="G169" s="24">
        <v>16178640</v>
      </c>
      <c r="H169" s="24">
        <v>8561.06</v>
      </c>
      <c r="I169" s="24" t="s">
        <v>942</v>
      </c>
      <c r="J169" s="24">
        <v>8561.06</v>
      </c>
      <c r="K169" s="24" t="s">
        <v>512</v>
      </c>
      <c r="L169" s="24">
        <v>0</v>
      </c>
      <c r="M169" s="24">
        <v>699</v>
      </c>
      <c r="N169" s="24">
        <v>0</v>
      </c>
      <c r="O169" s="24">
        <v>163.61000000000001</v>
      </c>
      <c r="P169" s="24" t="s">
        <v>594</v>
      </c>
    </row>
    <row r="170" spans="1:16" x14ac:dyDescent="0.25">
      <c r="A170" s="24" t="s">
        <v>591</v>
      </c>
      <c r="B170" s="24">
        <v>1457032</v>
      </c>
      <c r="C170" s="24" t="s">
        <v>39</v>
      </c>
      <c r="D170" s="24" t="s">
        <v>508</v>
      </c>
      <c r="E170" s="24" t="s">
        <v>943</v>
      </c>
      <c r="F170" s="24" t="s">
        <v>944</v>
      </c>
      <c r="G170" s="24">
        <v>18055942</v>
      </c>
      <c r="H170" s="24">
        <v>6232.02</v>
      </c>
      <c r="I170" s="24" t="s">
        <v>945</v>
      </c>
      <c r="J170" s="24">
        <v>6232.02</v>
      </c>
      <c r="K170" s="24" t="s">
        <v>512</v>
      </c>
      <c r="L170" s="24">
        <v>0</v>
      </c>
      <c r="M170" s="24">
        <v>773</v>
      </c>
      <c r="N170" s="24">
        <v>0</v>
      </c>
      <c r="O170" s="24">
        <v>255</v>
      </c>
      <c r="P170" s="24" t="s">
        <v>734</v>
      </c>
    </row>
    <row r="171" spans="1:16" x14ac:dyDescent="0.25">
      <c r="A171" s="24" t="s">
        <v>581</v>
      </c>
      <c r="B171" s="24">
        <v>1561801</v>
      </c>
      <c r="C171" s="24" t="s">
        <v>31</v>
      </c>
      <c r="D171" s="24" t="s">
        <v>508</v>
      </c>
      <c r="E171" s="24" t="s">
        <v>946</v>
      </c>
      <c r="F171" s="24" t="s">
        <v>947</v>
      </c>
      <c r="G171" s="24">
        <v>89494294</v>
      </c>
      <c r="H171" s="24">
        <v>4531.6099999999997</v>
      </c>
      <c r="I171" s="24" t="s">
        <v>897</v>
      </c>
      <c r="J171" s="24">
        <v>5000</v>
      </c>
      <c r="K171" s="24" t="s">
        <v>512</v>
      </c>
      <c r="L171" s="24">
        <v>0</v>
      </c>
      <c r="M171" s="24">
        <v>1167</v>
      </c>
      <c r="N171" s="24">
        <v>0</v>
      </c>
      <c r="O171" s="24">
        <v>0</v>
      </c>
      <c r="P171" s="24" t="s">
        <v>585</v>
      </c>
    </row>
    <row r="172" spans="1:16" x14ac:dyDescent="0.25">
      <c r="A172" s="24" t="s">
        <v>857</v>
      </c>
      <c r="B172" s="24">
        <v>1787987</v>
      </c>
      <c r="C172" s="24" t="s">
        <v>418</v>
      </c>
      <c r="D172" s="24" t="s">
        <v>508</v>
      </c>
      <c r="E172" s="24" t="s">
        <v>948</v>
      </c>
      <c r="F172" s="24" t="s">
        <v>949</v>
      </c>
      <c r="G172" s="24">
        <v>16295310</v>
      </c>
      <c r="H172" s="24">
        <v>5608</v>
      </c>
      <c r="I172" s="24" t="s">
        <v>903</v>
      </c>
      <c r="J172" s="24">
        <v>7128</v>
      </c>
      <c r="K172" s="24" t="s">
        <v>512</v>
      </c>
      <c r="L172" s="24">
        <v>3848</v>
      </c>
      <c r="M172" s="24">
        <v>1477</v>
      </c>
      <c r="N172" s="24">
        <v>7840.46</v>
      </c>
      <c r="O172" s="24">
        <v>100</v>
      </c>
      <c r="P172" s="24" t="s">
        <v>594</v>
      </c>
    </row>
    <row r="173" spans="1:16" x14ac:dyDescent="0.25">
      <c r="A173" s="24" t="s">
        <v>550</v>
      </c>
      <c r="B173" s="24">
        <v>1583861</v>
      </c>
      <c r="C173" s="24" t="s">
        <v>166</v>
      </c>
      <c r="D173" s="24" t="s">
        <v>508</v>
      </c>
      <c r="E173" s="24" t="s">
        <v>950</v>
      </c>
      <c r="F173" s="24" t="s">
        <v>951</v>
      </c>
      <c r="G173" s="24">
        <v>52466472</v>
      </c>
      <c r="H173" s="24">
        <v>5446.27</v>
      </c>
      <c r="I173" s="24" t="s">
        <v>580</v>
      </c>
      <c r="J173" s="24">
        <v>9542.77</v>
      </c>
      <c r="K173" s="24" t="s">
        <v>512</v>
      </c>
      <c r="L173" s="24">
        <v>1546.27</v>
      </c>
      <c r="M173" s="24">
        <v>730</v>
      </c>
      <c r="N173" s="24">
        <v>3596.72</v>
      </c>
      <c r="O173" s="24">
        <v>800</v>
      </c>
      <c r="P173" s="24" t="s">
        <v>532</v>
      </c>
    </row>
    <row r="174" spans="1:16" x14ac:dyDescent="0.25">
      <c r="A174" s="24" t="s">
        <v>550</v>
      </c>
      <c r="B174" s="24" t="e">
        <v>#N/A</v>
      </c>
      <c r="C174" s="24" t="s">
        <v>432</v>
      </c>
      <c r="D174" s="24" t="s">
        <v>508</v>
      </c>
      <c r="E174" s="24" t="s">
        <v>952</v>
      </c>
      <c r="F174" s="24" t="s">
        <v>953</v>
      </c>
      <c r="G174" s="24">
        <v>61807578</v>
      </c>
      <c r="H174" s="24">
        <v>1713.45</v>
      </c>
      <c r="I174" s="24" t="s">
        <v>954</v>
      </c>
      <c r="J174" s="24">
        <v>2000</v>
      </c>
      <c r="K174" s="24" t="s">
        <v>512</v>
      </c>
      <c r="L174" s="24">
        <v>0</v>
      </c>
      <c r="M174" s="24">
        <v>704</v>
      </c>
      <c r="N174" s="24">
        <v>0</v>
      </c>
      <c r="O174" s="24">
        <v>50</v>
      </c>
      <c r="P174" s="24" t="s">
        <v>554</v>
      </c>
    </row>
    <row r="175" spans="1:16" x14ac:dyDescent="0.25">
      <c r="A175" s="24" t="s">
        <v>522</v>
      </c>
      <c r="B175" s="24" t="e">
        <v>#N/A</v>
      </c>
      <c r="C175" s="24" t="s">
        <v>462</v>
      </c>
      <c r="D175" s="24" t="s">
        <v>508</v>
      </c>
      <c r="E175" s="24" t="s">
        <v>955</v>
      </c>
      <c r="F175" s="24" t="s">
        <v>956</v>
      </c>
      <c r="G175" s="24">
        <v>16360330</v>
      </c>
      <c r="H175" s="24">
        <v>1482.59</v>
      </c>
      <c r="I175" s="24" t="s">
        <v>722</v>
      </c>
      <c r="J175" s="24">
        <v>2073.5300000000002</v>
      </c>
      <c r="K175" s="24" t="s">
        <v>512</v>
      </c>
      <c r="L175" s="24">
        <v>0</v>
      </c>
      <c r="M175" s="24">
        <v>1260</v>
      </c>
      <c r="N175" s="24">
        <v>0</v>
      </c>
      <c r="O175" s="24">
        <v>100</v>
      </c>
      <c r="P175" s="24" t="s">
        <v>532</v>
      </c>
    </row>
    <row r="176" spans="1:16" x14ac:dyDescent="0.25">
      <c r="A176" s="24" t="s">
        <v>522</v>
      </c>
      <c r="B176" s="24">
        <v>1342152</v>
      </c>
      <c r="C176" s="24" t="s">
        <v>462</v>
      </c>
      <c r="D176" s="24" t="s">
        <v>508</v>
      </c>
      <c r="E176" s="24" t="s">
        <v>957</v>
      </c>
      <c r="F176" s="24" t="s">
        <v>958</v>
      </c>
      <c r="G176" s="24">
        <v>72777585</v>
      </c>
      <c r="H176" s="24">
        <v>1933.33</v>
      </c>
      <c r="I176" s="24" t="s">
        <v>959</v>
      </c>
      <c r="J176" s="24">
        <v>2917.25</v>
      </c>
      <c r="K176" s="24" t="s">
        <v>512</v>
      </c>
      <c r="L176" s="24">
        <v>0</v>
      </c>
      <c r="M176" s="24">
        <v>876</v>
      </c>
      <c r="N176" s="24">
        <v>0</v>
      </c>
      <c r="O176" s="24">
        <v>0.09</v>
      </c>
      <c r="P176" s="24" t="s">
        <v>563</v>
      </c>
    </row>
    <row r="177" spans="1:16" x14ac:dyDescent="0.25">
      <c r="A177" s="24" t="s">
        <v>522</v>
      </c>
      <c r="B177" s="24">
        <v>1612894</v>
      </c>
      <c r="C177" s="24" t="s">
        <v>36</v>
      </c>
      <c r="D177" s="24" t="s">
        <v>508</v>
      </c>
      <c r="E177" s="24" t="s">
        <v>960</v>
      </c>
      <c r="F177" s="24" t="s">
        <v>961</v>
      </c>
      <c r="G177" s="24"/>
      <c r="H177" s="24">
        <v>1075.56</v>
      </c>
      <c r="I177" s="24" t="s">
        <v>962</v>
      </c>
      <c r="J177" s="24">
        <v>2500</v>
      </c>
      <c r="K177" s="24" t="s">
        <v>512</v>
      </c>
      <c r="L177" s="24">
        <v>0</v>
      </c>
      <c r="M177" s="24">
        <v>1219</v>
      </c>
      <c r="N177" s="24">
        <v>0</v>
      </c>
      <c r="O177" s="24">
        <v>10</v>
      </c>
      <c r="P177" s="24" t="s">
        <v>563</v>
      </c>
    </row>
    <row r="178" spans="1:16" x14ac:dyDescent="0.25">
      <c r="A178" s="24" t="s">
        <v>540</v>
      </c>
      <c r="B178" s="24">
        <v>1479766</v>
      </c>
      <c r="C178" s="24" t="s">
        <v>138</v>
      </c>
      <c r="D178" s="24" t="s">
        <v>508</v>
      </c>
      <c r="E178" s="24" t="s">
        <v>963</v>
      </c>
      <c r="F178" s="24" t="s">
        <v>964</v>
      </c>
      <c r="G178" s="24">
        <v>53572673</v>
      </c>
      <c r="H178" s="24">
        <v>2152.38</v>
      </c>
      <c r="I178" s="24" t="s">
        <v>722</v>
      </c>
      <c r="J178" s="24">
        <v>2500</v>
      </c>
      <c r="K178" s="24" t="s">
        <v>512</v>
      </c>
      <c r="L178" s="24">
        <v>1958.62</v>
      </c>
      <c r="M178" s="24">
        <v>1303</v>
      </c>
      <c r="N178" s="24">
        <v>2691.32</v>
      </c>
      <c r="O178" s="24">
        <v>82.33</v>
      </c>
      <c r="P178" s="24" t="s">
        <v>544</v>
      </c>
    </row>
    <row r="179" spans="1:16" x14ac:dyDescent="0.25">
      <c r="A179" s="24" t="s">
        <v>857</v>
      </c>
      <c r="B179" s="24" t="e">
        <v>#N/A</v>
      </c>
      <c r="C179" s="24" t="s">
        <v>418</v>
      </c>
      <c r="D179" s="24" t="s">
        <v>508</v>
      </c>
      <c r="E179" s="24" t="s">
        <v>965</v>
      </c>
      <c r="F179" s="24" t="s">
        <v>966</v>
      </c>
      <c r="G179" s="24">
        <v>16407210</v>
      </c>
      <c r="H179" s="24">
        <v>2853.95</v>
      </c>
      <c r="I179" s="24" t="s">
        <v>967</v>
      </c>
      <c r="J179" s="24">
        <v>3484</v>
      </c>
      <c r="K179" s="24" t="s">
        <v>512</v>
      </c>
      <c r="L179" s="24">
        <v>0</v>
      </c>
      <c r="M179" s="24">
        <v>1689</v>
      </c>
      <c r="N179" s="24">
        <v>0</v>
      </c>
      <c r="O179" s="24">
        <v>10</v>
      </c>
      <c r="P179" s="24" t="s">
        <v>563</v>
      </c>
    </row>
    <row r="180" spans="1:16" x14ac:dyDescent="0.25">
      <c r="A180" s="24" t="s">
        <v>572</v>
      </c>
      <c r="B180" s="24">
        <v>1629204</v>
      </c>
      <c r="C180" s="24" t="s">
        <v>122</v>
      </c>
      <c r="D180" s="24" t="s">
        <v>508</v>
      </c>
      <c r="E180" s="24" t="s">
        <v>968</v>
      </c>
      <c r="F180" s="24" t="s">
        <v>969</v>
      </c>
      <c r="G180" s="24">
        <v>97145898</v>
      </c>
      <c r="H180" s="24">
        <v>761.65</v>
      </c>
      <c r="I180" s="24" t="s">
        <v>557</v>
      </c>
      <c r="J180" s="24">
        <v>2794.84</v>
      </c>
      <c r="K180" s="24" t="s">
        <v>512</v>
      </c>
      <c r="L180" s="24">
        <v>0</v>
      </c>
      <c r="M180" s="24">
        <v>427</v>
      </c>
      <c r="N180" s="24">
        <v>0</v>
      </c>
      <c r="O180" s="24">
        <v>0</v>
      </c>
      <c r="P180" s="24" t="s">
        <v>563</v>
      </c>
    </row>
    <row r="181" spans="1:16" x14ac:dyDescent="0.25">
      <c r="A181" s="24" t="s">
        <v>514</v>
      </c>
      <c r="B181" s="24" t="e">
        <v>#N/A</v>
      </c>
      <c r="C181" s="24" t="s">
        <v>495</v>
      </c>
      <c r="D181" s="24" t="s">
        <v>508</v>
      </c>
      <c r="E181" s="24" t="s">
        <v>970</v>
      </c>
      <c r="F181" s="24" t="s">
        <v>971</v>
      </c>
      <c r="G181" s="24">
        <v>69924183</v>
      </c>
      <c r="H181" s="24">
        <v>592.92999999999995</v>
      </c>
      <c r="I181" s="24" t="s">
        <v>942</v>
      </c>
      <c r="J181" s="24">
        <v>1300</v>
      </c>
      <c r="K181" s="24" t="s">
        <v>512</v>
      </c>
      <c r="L181" s="24">
        <v>0</v>
      </c>
      <c r="M181" s="24">
        <v>847</v>
      </c>
      <c r="N181" s="24">
        <v>0</v>
      </c>
      <c r="O181" s="24">
        <v>20</v>
      </c>
      <c r="P181" s="24" t="s">
        <v>518</v>
      </c>
    </row>
    <row r="182" spans="1:16" x14ac:dyDescent="0.25">
      <c r="A182" s="24" t="s">
        <v>564</v>
      </c>
      <c r="B182" s="24">
        <v>1658365</v>
      </c>
      <c r="C182" s="24" t="s">
        <v>150</v>
      </c>
      <c r="D182" s="24" t="s">
        <v>508</v>
      </c>
      <c r="E182" s="24" t="s">
        <v>972</v>
      </c>
      <c r="F182" s="24" t="s">
        <v>973</v>
      </c>
      <c r="G182" s="24">
        <v>34732758</v>
      </c>
      <c r="H182" s="24">
        <v>2084.6999999999998</v>
      </c>
      <c r="I182" s="24" t="s">
        <v>974</v>
      </c>
      <c r="J182" s="24">
        <v>5000</v>
      </c>
      <c r="K182" s="24" t="s">
        <v>512</v>
      </c>
      <c r="L182" s="24">
        <v>0</v>
      </c>
      <c r="M182" s="24">
        <v>702</v>
      </c>
      <c r="N182" s="24">
        <v>0</v>
      </c>
      <c r="O182" s="24">
        <v>0</v>
      </c>
      <c r="P182" s="24" t="s">
        <v>544</v>
      </c>
    </row>
    <row r="183" spans="1:16" x14ac:dyDescent="0.25">
      <c r="A183" s="24" t="s">
        <v>507</v>
      </c>
      <c r="B183" s="24">
        <v>1620739</v>
      </c>
      <c r="C183" s="24" t="s">
        <v>413</v>
      </c>
      <c r="D183" s="24" t="s">
        <v>508</v>
      </c>
      <c r="E183" s="24" t="s">
        <v>975</v>
      </c>
      <c r="F183" s="24" t="s">
        <v>976</v>
      </c>
      <c r="G183" s="24">
        <v>27857452</v>
      </c>
      <c r="H183" s="24">
        <v>1944.19</v>
      </c>
      <c r="I183" s="24" t="s">
        <v>689</v>
      </c>
      <c r="J183" s="24">
        <v>2380.59</v>
      </c>
      <c r="K183" s="24" t="s">
        <v>512</v>
      </c>
      <c r="L183" s="24">
        <v>0</v>
      </c>
      <c r="M183" s="24">
        <v>0</v>
      </c>
      <c r="N183" s="24">
        <v>196.67</v>
      </c>
      <c r="O183" s="24">
        <v>139.65</v>
      </c>
      <c r="P183" s="24" t="s">
        <v>513</v>
      </c>
    </row>
    <row r="184" spans="1:16" x14ac:dyDescent="0.25">
      <c r="A184" s="24" t="s">
        <v>507</v>
      </c>
      <c r="B184" s="24">
        <v>1620739</v>
      </c>
      <c r="C184" s="24" t="s">
        <v>413</v>
      </c>
      <c r="D184" s="24" t="s">
        <v>508</v>
      </c>
      <c r="E184" s="24" t="s">
        <v>977</v>
      </c>
      <c r="F184" s="24" t="s">
        <v>978</v>
      </c>
      <c r="G184" s="24">
        <v>80718789</v>
      </c>
      <c r="H184" s="24">
        <v>8134.2</v>
      </c>
      <c r="I184" s="24" t="s">
        <v>979</v>
      </c>
      <c r="J184" s="24">
        <v>20000</v>
      </c>
      <c r="K184" s="24" t="s">
        <v>512</v>
      </c>
      <c r="L184" s="24">
        <v>2424.1999999999998</v>
      </c>
      <c r="M184" s="24">
        <v>843</v>
      </c>
      <c r="N184" s="24">
        <v>3205.49</v>
      </c>
      <c r="O184" s="24">
        <v>138.56</v>
      </c>
      <c r="P184" s="24" t="s">
        <v>614</v>
      </c>
    </row>
    <row r="185" spans="1:16" x14ac:dyDescent="0.25">
      <c r="A185" s="24" t="s">
        <v>540</v>
      </c>
      <c r="B185" s="24">
        <v>1497187</v>
      </c>
      <c r="C185" s="24" t="s">
        <v>138</v>
      </c>
      <c r="D185" s="24" t="s">
        <v>508</v>
      </c>
      <c r="E185" s="24" t="s">
        <v>980</v>
      </c>
      <c r="F185" s="24" t="s">
        <v>981</v>
      </c>
      <c r="G185" s="24">
        <v>42358065</v>
      </c>
      <c r="H185" s="24">
        <v>0</v>
      </c>
      <c r="I185" s="24" t="s">
        <v>767</v>
      </c>
      <c r="J185" s="24">
        <v>2643.93</v>
      </c>
      <c r="K185" s="24" t="s">
        <v>512</v>
      </c>
      <c r="L185" s="24">
        <v>0</v>
      </c>
      <c r="M185" s="24">
        <v>855</v>
      </c>
      <c r="N185" s="24">
        <v>0</v>
      </c>
      <c r="O185" s="24">
        <v>0</v>
      </c>
      <c r="P185" s="24" t="s">
        <v>544</v>
      </c>
    </row>
    <row r="186" spans="1:16" x14ac:dyDescent="0.25">
      <c r="A186" s="24" t="s">
        <v>581</v>
      </c>
      <c r="B186" s="24" t="e">
        <v>#N/A</v>
      </c>
      <c r="C186" s="24" t="s">
        <v>402</v>
      </c>
      <c r="D186" s="24" t="s">
        <v>508</v>
      </c>
      <c r="E186" s="24" t="s">
        <v>982</v>
      </c>
      <c r="F186" s="24" t="s">
        <v>983</v>
      </c>
      <c r="G186" s="24">
        <v>78176388</v>
      </c>
      <c r="H186" s="24">
        <v>1804.07</v>
      </c>
      <c r="I186" s="24" t="s">
        <v>897</v>
      </c>
      <c r="J186" s="24">
        <v>3000</v>
      </c>
      <c r="K186" s="24" t="s">
        <v>512</v>
      </c>
      <c r="L186" s="24">
        <v>0</v>
      </c>
      <c r="M186" s="24">
        <v>1357</v>
      </c>
      <c r="N186" s="24">
        <v>0</v>
      </c>
      <c r="O186" s="24">
        <v>0</v>
      </c>
      <c r="P186" s="24" t="s">
        <v>585</v>
      </c>
    </row>
    <row r="187" spans="1:16" x14ac:dyDescent="0.25">
      <c r="A187" s="24" t="s">
        <v>581</v>
      </c>
      <c r="B187" s="24">
        <v>1182457</v>
      </c>
      <c r="C187" s="24" t="s">
        <v>402</v>
      </c>
      <c r="D187" s="24" t="s">
        <v>508</v>
      </c>
      <c r="E187" s="24" t="s">
        <v>984</v>
      </c>
      <c r="F187" s="24" t="s">
        <v>985</v>
      </c>
      <c r="G187" s="24">
        <v>33766158</v>
      </c>
      <c r="H187" s="24">
        <v>5938.22</v>
      </c>
      <c r="I187" s="24" t="s">
        <v>708</v>
      </c>
      <c r="J187" s="24">
        <v>6103.57</v>
      </c>
      <c r="K187" s="24" t="s">
        <v>512</v>
      </c>
      <c r="L187" s="24">
        <v>5938.22</v>
      </c>
      <c r="M187" s="24">
        <v>585</v>
      </c>
      <c r="N187" s="24">
        <v>7980.45</v>
      </c>
      <c r="O187" s="24">
        <v>0</v>
      </c>
      <c r="P187" s="24" t="s">
        <v>585</v>
      </c>
    </row>
    <row r="188" spans="1:16" x14ac:dyDescent="0.25">
      <c r="A188" s="24" t="s">
        <v>653</v>
      </c>
      <c r="B188" s="24">
        <v>1647212</v>
      </c>
      <c r="C188" s="24" t="s">
        <v>398</v>
      </c>
      <c r="D188" s="24" t="s">
        <v>508</v>
      </c>
      <c r="E188" s="24" t="s">
        <v>986</v>
      </c>
      <c r="F188" s="24" t="s">
        <v>987</v>
      </c>
      <c r="G188" s="24">
        <v>22695147</v>
      </c>
      <c r="H188" s="24">
        <v>0</v>
      </c>
      <c r="I188" s="24" t="s">
        <v>767</v>
      </c>
      <c r="J188" s="24">
        <v>3000</v>
      </c>
      <c r="K188" s="24" t="s">
        <v>512</v>
      </c>
      <c r="L188" s="24">
        <v>0</v>
      </c>
      <c r="M188" s="24">
        <v>750</v>
      </c>
      <c r="N188" s="24">
        <v>0</v>
      </c>
      <c r="O188" s="24">
        <v>0</v>
      </c>
      <c r="P188" s="24" t="s">
        <v>563</v>
      </c>
    </row>
    <row r="189" spans="1:16" x14ac:dyDescent="0.25">
      <c r="A189" s="24" t="s">
        <v>522</v>
      </c>
      <c r="B189" s="24">
        <v>1769672</v>
      </c>
      <c r="C189" s="24" t="s">
        <v>462</v>
      </c>
      <c r="D189" s="24" t="s">
        <v>508</v>
      </c>
      <c r="E189" s="24" t="s">
        <v>988</v>
      </c>
      <c r="F189" s="24" t="s">
        <v>989</v>
      </c>
      <c r="G189" s="24">
        <v>89161994</v>
      </c>
      <c r="H189" s="24">
        <v>3835.65</v>
      </c>
      <c r="I189" s="24" t="s">
        <v>622</v>
      </c>
      <c r="J189" s="24">
        <v>5811.63</v>
      </c>
      <c r="K189" s="24" t="s">
        <v>512</v>
      </c>
      <c r="L189" s="24">
        <v>3294.51</v>
      </c>
      <c r="M189" s="24">
        <v>747</v>
      </c>
      <c r="N189" s="24">
        <v>4476.37</v>
      </c>
      <c r="O189" s="24">
        <v>150</v>
      </c>
      <c r="P189" s="24" t="s">
        <v>527</v>
      </c>
    </row>
    <row r="190" spans="1:16" x14ac:dyDescent="0.25">
      <c r="A190" s="24" t="s">
        <v>507</v>
      </c>
      <c r="B190" s="24" t="e">
        <v>#N/A</v>
      </c>
      <c r="C190" s="24" t="s">
        <v>413</v>
      </c>
      <c r="D190" s="24" t="s">
        <v>508</v>
      </c>
      <c r="E190" s="24" t="s">
        <v>990</v>
      </c>
      <c r="F190" s="24" t="s">
        <v>991</v>
      </c>
      <c r="G190" s="24">
        <v>94733397</v>
      </c>
      <c r="H190" s="24">
        <v>883.86</v>
      </c>
      <c r="I190" s="24" t="s">
        <v>722</v>
      </c>
      <c r="J190" s="24">
        <v>3500</v>
      </c>
      <c r="K190" s="24" t="s">
        <v>512</v>
      </c>
      <c r="L190" s="24">
        <v>0</v>
      </c>
      <c r="M190" s="24">
        <v>1315</v>
      </c>
      <c r="N190" s="24">
        <v>0</v>
      </c>
      <c r="O190" s="24">
        <v>10</v>
      </c>
      <c r="P190" s="24" t="s">
        <v>513</v>
      </c>
    </row>
    <row r="191" spans="1:16" x14ac:dyDescent="0.25">
      <c r="A191" s="24" t="s">
        <v>560</v>
      </c>
      <c r="B191" s="24">
        <v>1552930</v>
      </c>
      <c r="C191" s="24" t="s">
        <v>456</v>
      </c>
      <c r="D191" s="24" t="s">
        <v>508</v>
      </c>
      <c r="E191" s="24" t="s">
        <v>992</v>
      </c>
      <c r="F191" s="24" t="s">
        <v>993</v>
      </c>
      <c r="G191" s="24">
        <v>30611455</v>
      </c>
      <c r="H191" s="24">
        <v>5133</v>
      </c>
      <c r="I191" s="24" t="s">
        <v>903</v>
      </c>
      <c r="J191" s="24">
        <v>5133</v>
      </c>
      <c r="K191" s="24" t="s">
        <v>512</v>
      </c>
      <c r="L191" s="24">
        <v>0</v>
      </c>
      <c r="M191" s="24">
        <v>0</v>
      </c>
      <c r="N191" s="24">
        <v>1700.58</v>
      </c>
      <c r="O191" s="24">
        <v>4200.28</v>
      </c>
      <c r="P191" s="24" t="s">
        <v>563</v>
      </c>
    </row>
    <row r="192" spans="1:16" x14ac:dyDescent="0.25">
      <c r="A192" s="24" t="s">
        <v>581</v>
      </c>
      <c r="B192" s="24">
        <v>1640523</v>
      </c>
      <c r="C192" s="24" t="s">
        <v>34</v>
      </c>
      <c r="D192" s="24" t="s">
        <v>508</v>
      </c>
      <c r="E192" s="24" t="s">
        <v>994</v>
      </c>
      <c r="F192" s="24" t="s">
        <v>995</v>
      </c>
      <c r="G192" s="24">
        <v>22884347</v>
      </c>
      <c r="H192" s="24">
        <v>8470.35</v>
      </c>
      <c r="I192" s="24" t="s">
        <v>996</v>
      </c>
      <c r="J192" s="24">
        <v>21000</v>
      </c>
      <c r="K192" s="24" t="s">
        <v>512</v>
      </c>
      <c r="L192" s="24">
        <v>0</v>
      </c>
      <c r="M192" s="24">
        <v>1078</v>
      </c>
      <c r="N192" s="24">
        <v>1952.3</v>
      </c>
      <c r="O192" s="24">
        <v>200</v>
      </c>
      <c r="P192" s="24" t="s">
        <v>585</v>
      </c>
    </row>
    <row r="193" spans="1:16" x14ac:dyDescent="0.25">
      <c r="A193" s="24" t="s">
        <v>536</v>
      </c>
      <c r="B193" s="24" t="e">
        <v>#N/A</v>
      </c>
      <c r="C193" s="24" t="s">
        <v>448</v>
      </c>
      <c r="D193" s="24" t="s">
        <v>508</v>
      </c>
      <c r="E193" s="24" t="s">
        <v>997</v>
      </c>
      <c r="F193" s="24" t="s">
        <v>998</v>
      </c>
      <c r="G193" s="24">
        <v>40660163</v>
      </c>
      <c r="H193" s="24">
        <v>8188.97</v>
      </c>
      <c r="I193" s="24" t="s">
        <v>900</v>
      </c>
      <c r="J193" s="24">
        <v>9222.65</v>
      </c>
      <c r="K193" s="24" t="s">
        <v>512</v>
      </c>
      <c r="L193" s="24">
        <v>0</v>
      </c>
      <c r="M193" s="24">
        <v>834</v>
      </c>
      <c r="N193" s="24">
        <v>0</v>
      </c>
      <c r="O193" s="24">
        <v>150</v>
      </c>
      <c r="P193" s="24" t="s">
        <v>527</v>
      </c>
    </row>
    <row r="194" spans="1:16" x14ac:dyDescent="0.25">
      <c r="A194" s="24" t="s">
        <v>528</v>
      </c>
      <c r="B194" s="24">
        <v>1669937</v>
      </c>
      <c r="C194" s="24" t="s">
        <v>113</v>
      </c>
      <c r="D194" s="24" t="s">
        <v>508</v>
      </c>
      <c r="E194" s="24" t="s">
        <v>999</v>
      </c>
      <c r="F194" s="24" t="s">
        <v>1000</v>
      </c>
      <c r="G194" s="24">
        <v>48837669</v>
      </c>
      <c r="H194" s="24">
        <v>2078.34</v>
      </c>
      <c r="I194" s="24" t="s">
        <v>722</v>
      </c>
      <c r="J194" s="24">
        <v>3000</v>
      </c>
      <c r="K194" s="24" t="s">
        <v>512</v>
      </c>
      <c r="L194" s="24">
        <v>0</v>
      </c>
      <c r="M194" s="24">
        <v>1113</v>
      </c>
      <c r="N194" s="24">
        <v>0</v>
      </c>
      <c r="O194" s="24">
        <v>0</v>
      </c>
      <c r="P194" s="24" t="s">
        <v>532</v>
      </c>
    </row>
    <row r="195" spans="1:16" x14ac:dyDescent="0.25">
      <c r="A195" s="24" t="s">
        <v>678</v>
      </c>
      <c r="B195" s="24">
        <v>1578030</v>
      </c>
      <c r="C195" s="24" t="s">
        <v>92</v>
      </c>
      <c r="D195" s="24" t="s">
        <v>508</v>
      </c>
      <c r="E195" s="24" t="s">
        <v>1001</v>
      </c>
      <c r="F195" s="24" t="s">
        <v>1002</v>
      </c>
      <c r="G195" s="24">
        <v>36213160</v>
      </c>
      <c r="H195" s="24">
        <v>2445.7800000000002</v>
      </c>
      <c r="I195" s="24" t="s">
        <v>1003</v>
      </c>
      <c r="J195" s="24">
        <v>2996.23</v>
      </c>
      <c r="K195" s="24" t="s">
        <v>512</v>
      </c>
      <c r="L195" s="24">
        <v>2445.7800000000002</v>
      </c>
      <c r="M195" s="24">
        <v>711</v>
      </c>
      <c r="N195" s="24">
        <v>3339.51</v>
      </c>
      <c r="O195" s="24">
        <v>149.91999999999999</v>
      </c>
      <c r="P195" s="24" t="s">
        <v>513</v>
      </c>
    </row>
    <row r="196" spans="1:16" x14ac:dyDescent="0.25">
      <c r="A196" s="24" t="s">
        <v>522</v>
      </c>
      <c r="B196" s="24">
        <v>1614420</v>
      </c>
      <c r="C196" s="24" t="s">
        <v>135</v>
      </c>
      <c r="D196" s="24" t="s">
        <v>508</v>
      </c>
      <c r="E196" s="24" t="s">
        <v>1004</v>
      </c>
      <c r="F196" s="24" t="s">
        <v>1005</v>
      </c>
      <c r="G196" s="24">
        <v>16709630</v>
      </c>
      <c r="H196" s="24">
        <v>911.89</v>
      </c>
      <c r="I196" s="24" t="s">
        <v>722</v>
      </c>
      <c r="J196" s="24">
        <v>1500</v>
      </c>
      <c r="K196" s="24" t="s">
        <v>512</v>
      </c>
      <c r="L196" s="24">
        <v>0</v>
      </c>
      <c r="M196" s="24">
        <v>1171</v>
      </c>
      <c r="N196" s="24">
        <v>0</v>
      </c>
      <c r="O196" s="24">
        <v>31</v>
      </c>
      <c r="P196" s="24" t="s">
        <v>594</v>
      </c>
    </row>
    <row r="197" spans="1:16" x14ac:dyDescent="0.25">
      <c r="A197" s="24" t="s">
        <v>536</v>
      </c>
      <c r="B197" s="24" t="e">
        <v>#N/A</v>
      </c>
      <c r="C197" s="24" t="s">
        <v>448</v>
      </c>
      <c r="D197" s="24" t="s">
        <v>508</v>
      </c>
      <c r="E197" s="24" t="s">
        <v>1006</v>
      </c>
      <c r="F197" s="24" t="s">
        <v>1007</v>
      </c>
      <c r="G197" s="24">
        <v>77727188</v>
      </c>
      <c r="H197" s="24">
        <v>390.78</v>
      </c>
      <c r="I197" s="24" t="s">
        <v>1008</v>
      </c>
      <c r="J197" s="24">
        <v>1000</v>
      </c>
      <c r="K197" s="24" t="s">
        <v>512</v>
      </c>
      <c r="L197" s="24">
        <v>0</v>
      </c>
      <c r="M197" s="24">
        <v>1475</v>
      </c>
      <c r="N197" s="24">
        <v>0</v>
      </c>
      <c r="O197" s="24">
        <v>20</v>
      </c>
      <c r="P197" s="24" t="s">
        <v>563</v>
      </c>
    </row>
    <row r="198" spans="1:16" x14ac:dyDescent="0.25">
      <c r="A198" s="24" t="s">
        <v>665</v>
      </c>
      <c r="B198" s="24">
        <v>1596150</v>
      </c>
      <c r="C198" s="24" t="s">
        <v>494</v>
      </c>
      <c r="D198" s="24" t="s">
        <v>508</v>
      </c>
      <c r="E198" s="24" t="s">
        <v>1009</v>
      </c>
      <c r="F198" s="24" t="s">
        <v>1010</v>
      </c>
      <c r="G198" s="24">
        <v>16457240</v>
      </c>
      <c r="H198" s="24">
        <v>6506.98</v>
      </c>
      <c r="I198" s="24" t="s">
        <v>903</v>
      </c>
      <c r="J198" s="24">
        <v>6869.91</v>
      </c>
      <c r="K198" s="24" t="s">
        <v>512</v>
      </c>
      <c r="L198" s="24">
        <v>0</v>
      </c>
      <c r="M198" s="24">
        <v>1034</v>
      </c>
      <c r="N198" s="24">
        <v>2746.26</v>
      </c>
      <c r="O198" s="24">
        <v>7289.35</v>
      </c>
      <c r="P198" s="24" t="s">
        <v>585</v>
      </c>
    </row>
    <row r="199" spans="1:16" x14ac:dyDescent="0.25">
      <c r="A199" s="24" t="s">
        <v>829</v>
      </c>
      <c r="B199" s="24">
        <v>1945593</v>
      </c>
      <c r="C199" s="24" t="s">
        <v>209</v>
      </c>
      <c r="D199" s="24" t="s">
        <v>508</v>
      </c>
      <c r="E199" s="24" t="s">
        <v>1011</v>
      </c>
      <c r="F199" s="24" t="s">
        <v>1012</v>
      </c>
      <c r="G199" s="24"/>
      <c r="H199" s="24">
        <v>10236.18</v>
      </c>
      <c r="I199" s="24" t="s">
        <v>575</v>
      </c>
      <c r="J199" s="24">
        <v>12000</v>
      </c>
      <c r="K199" s="24" t="s">
        <v>512</v>
      </c>
      <c r="L199" s="24">
        <v>10236.18</v>
      </c>
      <c r="M199" s="24">
        <v>194</v>
      </c>
      <c r="N199" s="24">
        <v>2877.03</v>
      </c>
      <c r="O199" s="24">
        <v>0</v>
      </c>
      <c r="P199" s="24" t="s">
        <v>518</v>
      </c>
    </row>
    <row r="200" spans="1:16" x14ac:dyDescent="0.25">
      <c r="A200" s="24" t="s">
        <v>564</v>
      </c>
      <c r="B200" s="24">
        <v>1570860</v>
      </c>
      <c r="C200" s="24" t="s">
        <v>470</v>
      </c>
      <c r="D200" s="24" t="s">
        <v>508</v>
      </c>
      <c r="E200" s="24" t="s">
        <v>1013</v>
      </c>
      <c r="F200" s="24" t="s">
        <v>1014</v>
      </c>
      <c r="G200" s="24">
        <v>61158378</v>
      </c>
      <c r="H200" s="24">
        <v>483.7</v>
      </c>
      <c r="I200" s="24" t="s">
        <v>722</v>
      </c>
      <c r="J200" s="24">
        <v>483.7</v>
      </c>
      <c r="K200" s="24" t="s">
        <v>512</v>
      </c>
      <c r="L200" s="24">
        <v>0</v>
      </c>
      <c r="M200" s="24">
        <v>1185</v>
      </c>
      <c r="N200" s="24">
        <v>0</v>
      </c>
      <c r="O200" s="24">
        <v>122.65</v>
      </c>
      <c r="P200" s="24" t="s">
        <v>764</v>
      </c>
    </row>
    <row r="201" spans="1:16" x14ac:dyDescent="0.25">
      <c r="A201" s="24" t="s">
        <v>725</v>
      </c>
      <c r="B201" s="24">
        <v>1500635</v>
      </c>
      <c r="C201" s="24" t="s">
        <v>378</v>
      </c>
      <c r="D201" s="24" t="s">
        <v>508</v>
      </c>
      <c r="E201" s="24" t="s">
        <v>1015</v>
      </c>
      <c r="F201" s="24" t="s">
        <v>1016</v>
      </c>
      <c r="G201" s="24">
        <v>16758810</v>
      </c>
      <c r="H201" s="24">
        <v>2005.46</v>
      </c>
      <c r="I201" s="24" t="s">
        <v>535</v>
      </c>
      <c r="J201" s="24">
        <v>4000</v>
      </c>
      <c r="K201" s="24" t="s">
        <v>512</v>
      </c>
      <c r="L201" s="24">
        <v>1805.46</v>
      </c>
      <c r="M201" s="24">
        <v>795</v>
      </c>
      <c r="N201" s="24">
        <v>2568.75</v>
      </c>
      <c r="O201" s="24">
        <v>50</v>
      </c>
      <c r="P201" s="24" t="s">
        <v>563</v>
      </c>
    </row>
    <row r="202" spans="1:16" x14ac:dyDescent="0.25">
      <c r="A202" s="24" t="s">
        <v>540</v>
      </c>
      <c r="B202" s="24">
        <v>1365755</v>
      </c>
      <c r="C202" s="24" t="s">
        <v>140</v>
      </c>
      <c r="D202" s="24" t="s">
        <v>508</v>
      </c>
      <c r="E202" s="24" t="s">
        <v>1017</v>
      </c>
      <c r="F202" s="24" t="s">
        <v>1018</v>
      </c>
      <c r="G202" s="24">
        <v>53416873</v>
      </c>
      <c r="H202" s="24">
        <v>846.92</v>
      </c>
      <c r="I202" s="24" t="s">
        <v>722</v>
      </c>
      <c r="J202" s="24">
        <v>1000</v>
      </c>
      <c r="K202" s="24" t="s">
        <v>512</v>
      </c>
      <c r="L202" s="24">
        <v>0</v>
      </c>
      <c r="M202" s="24">
        <v>1047</v>
      </c>
      <c r="N202" s="24">
        <v>0</v>
      </c>
      <c r="O202" s="24">
        <v>140</v>
      </c>
      <c r="P202" s="24" t="s">
        <v>544</v>
      </c>
    </row>
    <row r="203" spans="1:16" x14ac:dyDescent="0.25">
      <c r="A203" s="24" t="s">
        <v>653</v>
      </c>
      <c r="B203" s="24">
        <v>1654367</v>
      </c>
      <c r="C203" s="24" t="s">
        <v>394</v>
      </c>
      <c r="D203" s="24" t="s">
        <v>508</v>
      </c>
      <c r="E203" s="24" t="s">
        <v>1019</v>
      </c>
      <c r="F203" s="24" t="s">
        <v>1020</v>
      </c>
      <c r="G203" s="24">
        <v>76820587</v>
      </c>
      <c r="H203" s="24">
        <v>10987.54</v>
      </c>
      <c r="I203" s="24" t="s">
        <v>979</v>
      </c>
      <c r="J203" s="24">
        <v>10987.54</v>
      </c>
      <c r="K203" s="24" t="s">
        <v>512</v>
      </c>
      <c r="L203" s="24">
        <v>10987.54</v>
      </c>
      <c r="M203" s="24">
        <v>1004</v>
      </c>
      <c r="N203" s="24">
        <v>16907.53</v>
      </c>
      <c r="O203" s="24">
        <v>0</v>
      </c>
      <c r="P203" s="24" t="s">
        <v>563</v>
      </c>
    </row>
    <row r="204" spans="1:16" x14ac:dyDescent="0.25">
      <c r="A204" s="24" t="s">
        <v>725</v>
      </c>
      <c r="B204" s="24" t="e">
        <v>#N/A</v>
      </c>
      <c r="C204" s="24" t="s">
        <v>378</v>
      </c>
      <c r="D204" s="24" t="s">
        <v>508</v>
      </c>
      <c r="E204" s="24" t="s">
        <v>1021</v>
      </c>
      <c r="F204" s="24" t="s">
        <v>1022</v>
      </c>
      <c r="G204" s="24">
        <v>53039772</v>
      </c>
      <c r="H204" s="24">
        <v>525.83000000000004</v>
      </c>
      <c r="I204" s="24" t="s">
        <v>913</v>
      </c>
      <c r="J204" s="24">
        <v>1000</v>
      </c>
      <c r="K204" s="24" t="s">
        <v>512</v>
      </c>
      <c r="L204" s="24">
        <v>0</v>
      </c>
      <c r="M204" s="24">
        <v>1594</v>
      </c>
      <c r="N204" s="24">
        <v>0</v>
      </c>
      <c r="O204" s="24">
        <v>40</v>
      </c>
      <c r="P204" s="24" t="s">
        <v>544</v>
      </c>
    </row>
    <row r="205" spans="1:16" x14ac:dyDescent="0.25">
      <c r="A205" s="24" t="s">
        <v>536</v>
      </c>
      <c r="B205" s="24" t="e">
        <v>#N/A</v>
      </c>
      <c r="C205" s="24" t="s">
        <v>448</v>
      </c>
      <c r="D205" s="24" t="s">
        <v>508</v>
      </c>
      <c r="E205" s="24" t="s">
        <v>1023</v>
      </c>
      <c r="F205" s="24" t="s">
        <v>1024</v>
      </c>
      <c r="G205" s="24">
        <v>99377599</v>
      </c>
      <c r="H205" s="24">
        <v>4581.38</v>
      </c>
      <c r="I205" s="24" t="s">
        <v>967</v>
      </c>
      <c r="J205" s="24">
        <v>7000</v>
      </c>
      <c r="K205" s="24" t="s">
        <v>512</v>
      </c>
      <c r="L205" s="24">
        <v>0</v>
      </c>
      <c r="M205" s="24">
        <v>1560</v>
      </c>
      <c r="N205" s="24">
        <v>0</v>
      </c>
      <c r="O205" s="24">
        <v>100</v>
      </c>
      <c r="P205" s="24" t="s">
        <v>527</v>
      </c>
    </row>
    <row r="206" spans="1:16" x14ac:dyDescent="0.25">
      <c r="A206" s="24" t="s">
        <v>550</v>
      </c>
      <c r="B206" s="24">
        <v>1433465</v>
      </c>
      <c r="C206" s="24" t="s">
        <v>501</v>
      </c>
      <c r="D206" s="24" t="s">
        <v>508</v>
      </c>
      <c r="E206" s="24" t="s">
        <v>1025</v>
      </c>
      <c r="F206" s="24" t="s">
        <v>1026</v>
      </c>
      <c r="G206" s="24">
        <v>64775780</v>
      </c>
      <c r="H206" s="24">
        <v>13103.72</v>
      </c>
      <c r="I206" s="24" t="s">
        <v>954</v>
      </c>
      <c r="J206" s="24">
        <v>13103.72</v>
      </c>
      <c r="K206" s="24" t="s">
        <v>512</v>
      </c>
      <c r="L206" s="24">
        <v>8254.42</v>
      </c>
      <c r="M206" s="24">
        <v>1212</v>
      </c>
      <c r="N206" s="24">
        <v>15995.68</v>
      </c>
      <c r="O206" s="24">
        <v>400</v>
      </c>
      <c r="P206" s="24" t="s">
        <v>554</v>
      </c>
    </row>
    <row r="207" spans="1:16" x14ac:dyDescent="0.25">
      <c r="A207" s="24" t="s">
        <v>725</v>
      </c>
      <c r="B207" s="24">
        <v>1500635</v>
      </c>
      <c r="C207" s="24" t="s">
        <v>378</v>
      </c>
      <c r="D207" s="24" t="s">
        <v>508</v>
      </c>
      <c r="E207" s="24" t="s">
        <v>1027</v>
      </c>
      <c r="F207" s="24" t="s">
        <v>1028</v>
      </c>
      <c r="G207" s="24">
        <v>90871095</v>
      </c>
      <c r="H207" s="24">
        <v>31619.83</v>
      </c>
      <c r="I207" s="24" t="s">
        <v>897</v>
      </c>
      <c r="J207" s="24">
        <v>50000</v>
      </c>
      <c r="K207" s="24" t="s">
        <v>512</v>
      </c>
      <c r="L207" s="24">
        <v>0</v>
      </c>
      <c r="M207" s="24">
        <v>1318</v>
      </c>
      <c r="N207" s="24">
        <v>4343.51</v>
      </c>
      <c r="O207" s="24">
        <v>33078.300000000003</v>
      </c>
      <c r="P207" s="24" t="s">
        <v>527</v>
      </c>
    </row>
    <row r="208" spans="1:16" x14ac:dyDescent="0.25">
      <c r="A208" s="24" t="s">
        <v>678</v>
      </c>
      <c r="B208" s="24">
        <v>1457729</v>
      </c>
      <c r="C208" s="24" t="s">
        <v>437</v>
      </c>
      <c r="D208" s="24" t="s">
        <v>508</v>
      </c>
      <c r="E208" s="24" t="s">
        <v>1029</v>
      </c>
      <c r="F208" s="24" t="s">
        <v>1030</v>
      </c>
      <c r="G208" s="24"/>
      <c r="H208" s="24">
        <v>5148.29</v>
      </c>
      <c r="I208" s="24" t="s">
        <v>584</v>
      </c>
      <c r="J208" s="24">
        <v>6000</v>
      </c>
      <c r="K208" s="24" t="s">
        <v>512</v>
      </c>
      <c r="L208" s="24">
        <v>5148.29</v>
      </c>
      <c r="M208" s="24">
        <v>262</v>
      </c>
      <c r="N208" s="24">
        <v>2134.81</v>
      </c>
      <c r="O208" s="24">
        <v>98.57</v>
      </c>
      <c r="P208" s="24" t="s">
        <v>513</v>
      </c>
    </row>
    <row r="209" spans="1:16" x14ac:dyDescent="0.25">
      <c r="A209" s="24" t="s">
        <v>540</v>
      </c>
      <c r="B209" s="24" t="e">
        <v>#N/A</v>
      </c>
      <c r="C209" s="24" t="s">
        <v>138</v>
      </c>
      <c r="D209" s="24" t="s">
        <v>508</v>
      </c>
      <c r="E209" s="24" t="s">
        <v>1031</v>
      </c>
      <c r="F209" s="24" t="s">
        <v>1032</v>
      </c>
      <c r="G209" s="24">
        <v>32199356</v>
      </c>
      <c r="H209" s="24">
        <v>1264.81</v>
      </c>
      <c r="I209" s="24" t="s">
        <v>945</v>
      </c>
      <c r="J209" s="24">
        <v>1264.81</v>
      </c>
      <c r="K209" s="24" t="s">
        <v>512</v>
      </c>
      <c r="L209" s="24">
        <v>0</v>
      </c>
      <c r="M209" s="24">
        <v>953</v>
      </c>
      <c r="N209" s="24">
        <v>0</v>
      </c>
      <c r="O209" s="24">
        <v>30</v>
      </c>
      <c r="P209" s="24" t="s">
        <v>1033</v>
      </c>
    </row>
    <row r="210" spans="1:16" x14ac:dyDescent="0.25">
      <c r="A210" s="24" t="s">
        <v>581</v>
      </c>
      <c r="B210" s="24">
        <v>1669958</v>
      </c>
      <c r="C210" s="24" t="s">
        <v>77</v>
      </c>
      <c r="D210" s="24" t="s">
        <v>508</v>
      </c>
      <c r="E210" s="24" t="s">
        <v>1034</v>
      </c>
      <c r="F210" s="24" t="s">
        <v>1035</v>
      </c>
      <c r="G210" s="24">
        <v>59516377</v>
      </c>
      <c r="H210" s="24">
        <v>271.39</v>
      </c>
      <c r="I210" s="24" t="s">
        <v>722</v>
      </c>
      <c r="J210" s="24">
        <v>1000</v>
      </c>
      <c r="K210" s="24" t="s">
        <v>512</v>
      </c>
      <c r="L210" s="24">
        <v>0</v>
      </c>
      <c r="M210" s="24">
        <v>1193</v>
      </c>
      <c r="N210" s="24">
        <v>0</v>
      </c>
      <c r="O210" s="24">
        <v>50</v>
      </c>
      <c r="P210" s="24" t="s">
        <v>585</v>
      </c>
    </row>
    <row r="211" spans="1:16" x14ac:dyDescent="0.25">
      <c r="A211" s="24" t="s">
        <v>540</v>
      </c>
      <c r="B211" s="24">
        <v>1629204</v>
      </c>
      <c r="C211" s="24" t="s">
        <v>122</v>
      </c>
      <c r="D211" s="24" t="s">
        <v>508</v>
      </c>
      <c r="E211" s="24" t="s">
        <v>1036</v>
      </c>
      <c r="F211" s="24" t="s">
        <v>1037</v>
      </c>
      <c r="G211" s="24">
        <v>81225090</v>
      </c>
      <c r="H211" s="24">
        <v>0</v>
      </c>
      <c r="I211" s="24" t="s">
        <v>767</v>
      </c>
      <c r="J211" s="24">
        <v>7038.74</v>
      </c>
      <c r="K211" s="24" t="s">
        <v>512</v>
      </c>
      <c r="L211" s="24">
        <v>0</v>
      </c>
      <c r="M211" s="24">
        <v>744</v>
      </c>
      <c r="N211" s="24">
        <v>0</v>
      </c>
      <c r="O211" s="24">
        <v>0</v>
      </c>
      <c r="P211" s="24" t="s">
        <v>544</v>
      </c>
    </row>
    <row r="212" spans="1:16" x14ac:dyDescent="0.25">
      <c r="A212" s="24" t="s">
        <v>550</v>
      </c>
      <c r="B212" s="24" t="e">
        <v>#N/A</v>
      </c>
      <c r="C212" s="24" t="s">
        <v>501</v>
      </c>
      <c r="D212" s="24" t="s">
        <v>508</v>
      </c>
      <c r="E212" s="24" t="s">
        <v>1038</v>
      </c>
      <c r="F212" s="24" t="s">
        <v>1039</v>
      </c>
      <c r="G212" s="24">
        <v>38682362</v>
      </c>
      <c r="H212" s="24">
        <v>432.75</v>
      </c>
      <c r="I212" s="24" t="s">
        <v>900</v>
      </c>
      <c r="J212" s="24">
        <v>502.6</v>
      </c>
      <c r="K212" s="24" t="s">
        <v>512</v>
      </c>
      <c r="L212" s="24">
        <v>0</v>
      </c>
      <c r="M212" s="24">
        <v>1041</v>
      </c>
      <c r="N212" s="24">
        <v>0</v>
      </c>
      <c r="O212" s="24">
        <v>20</v>
      </c>
      <c r="P212" s="24" t="s">
        <v>744</v>
      </c>
    </row>
    <row r="213" spans="1:16" x14ac:dyDescent="0.25">
      <c r="A213" s="24" t="s">
        <v>507</v>
      </c>
      <c r="B213" s="24">
        <v>1352329</v>
      </c>
      <c r="C213" s="24" t="s">
        <v>411</v>
      </c>
      <c r="D213" s="24" t="s">
        <v>508</v>
      </c>
      <c r="E213" s="24" t="s">
        <v>1040</v>
      </c>
      <c r="F213" s="24" t="s">
        <v>1041</v>
      </c>
      <c r="G213" s="24">
        <v>28018652</v>
      </c>
      <c r="H213" s="24">
        <v>8474.4599999999991</v>
      </c>
      <c r="I213" s="24" t="s">
        <v>639</v>
      </c>
      <c r="J213" s="24">
        <v>8474.4599999999991</v>
      </c>
      <c r="K213" s="24" t="s">
        <v>512</v>
      </c>
      <c r="L213" s="24">
        <v>0</v>
      </c>
      <c r="M213" s="24">
        <v>172</v>
      </c>
      <c r="N213" s="24">
        <v>0</v>
      </c>
      <c r="O213" s="24">
        <v>0</v>
      </c>
      <c r="P213" s="24" t="s">
        <v>600</v>
      </c>
    </row>
    <row r="214" spans="1:16" x14ac:dyDescent="0.25">
      <c r="A214" s="24" t="s">
        <v>514</v>
      </c>
      <c r="B214" s="24">
        <v>1148060</v>
      </c>
      <c r="C214" s="24" t="s">
        <v>78</v>
      </c>
      <c r="D214" s="24" t="s">
        <v>508</v>
      </c>
      <c r="E214" s="24" t="s">
        <v>1042</v>
      </c>
      <c r="F214" s="24" t="s">
        <v>1043</v>
      </c>
      <c r="G214" s="24">
        <v>43243165</v>
      </c>
      <c r="H214" s="24">
        <v>591.53</v>
      </c>
      <c r="I214" s="24" t="s">
        <v>918</v>
      </c>
      <c r="J214" s="24">
        <v>696.94</v>
      </c>
      <c r="K214" s="24" t="s">
        <v>512</v>
      </c>
      <c r="L214" s="24">
        <v>0</v>
      </c>
      <c r="M214" s="24">
        <v>791</v>
      </c>
      <c r="N214" s="24">
        <v>0</v>
      </c>
      <c r="O214" s="24">
        <v>273.33</v>
      </c>
      <c r="P214" s="24" t="s">
        <v>518</v>
      </c>
    </row>
    <row r="215" spans="1:16" x14ac:dyDescent="0.25">
      <c r="A215" s="24" t="s">
        <v>522</v>
      </c>
      <c r="B215" s="24" t="e">
        <v>#N/A</v>
      </c>
      <c r="C215" s="24" t="s">
        <v>462</v>
      </c>
      <c r="D215" s="24" t="s">
        <v>508</v>
      </c>
      <c r="E215" s="24" t="s">
        <v>1044</v>
      </c>
      <c r="F215" s="24" t="s">
        <v>1045</v>
      </c>
      <c r="G215" s="24">
        <v>99729999</v>
      </c>
      <c r="H215" s="24">
        <v>3069.37</v>
      </c>
      <c r="I215" s="24" t="s">
        <v>689</v>
      </c>
      <c r="J215" s="24">
        <v>3464.35</v>
      </c>
      <c r="K215" s="24" t="s">
        <v>512</v>
      </c>
      <c r="L215" s="24">
        <v>0</v>
      </c>
      <c r="M215" s="24">
        <v>598</v>
      </c>
      <c r="N215" s="24">
        <v>0</v>
      </c>
      <c r="O215" s="24">
        <v>60</v>
      </c>
      <c r="P215" s="24" t="s">
        <v>603</v>
      </c>
    </row>
    <row r="216" spans="1:16" x14ac:dyDescent="0.25">
      <c r="A216" s="24" t="s">
        <v>564</v>
      </c>
      <c r="B216" s="24">
        <v>1570860</v>
      </c>
      <c r="C216" s="24" t="s">
        <v>470</v>
      </c>
      <c r="D216" s="24" t="s">
        <v>508</v>
      </c>
      <c r="E216" s="24" t="s">
        <v>1046</v>
      </c>
      <c r="F216" s="24" t="s">
        <v>1047</v>
      </c>
      <c r="G216" s="24">
        <v>65756981</v>
      </c>
      <c r="H216" s="24">
        <v>5859.96</v>
      </c>
      <c r="I216" s="24" t="s">
        <v>1048</v>
      </c>
      <c r="J216" s="24">
        <v>7260.19</v>
      </c>
      <c r="K216" s="24" t="s">
        <v>512</v>
      </c>
      <c r="L216" s="24">
        <v>2919.96</v>
      </c>
      <c r="M216" s="24">
        <v>712</v>
      </c>
      <c r="N216" s="24">
        <v>5041.99</v>
      </c>
      <c r="O216" s="24">
        <v>200</v>
      </c>
      <c r="P216" s="24" t="s">
        <v>764</v>
      </c>
    </row>
    <row r="217" spans="1:16" x14ac:dyDescent="0.25">
      <c r="A217" s="24" t="s">
        <v>857</v>
      </c>
      <c r="B217" s="24">
        <v>1787987</v>
      </c>
      <c r="C217" s="24" t="s">
        <v>418</v>
      </c>
      <c r="D217" s="24" t="s">
        <v>508</v>
      </c>
      <c r="E217" s="24" t="s">
        <v>1049</v>
      </c>
      <c r="F217" s="24" t="s">
        <v>1050</v>
      </c>
      <c r="G217" s="24">
        <v>55116774</v>
      </c>
      <c r="H217" s="24">
        <v>0</v>
      </c>
      <c r="I217" s="24" t="s">
        <v>767</v>
      </c>
      <c r="J217" s="24">
        <v>6900.67</v>
      </c>
      <c r="K217" s="24" t="s">
        <v>512</v>
      </c>
      <c r="L217" s="24">
        <v>0</v>
      </c>
      <c r="M217" s="24">
        <v>798</v>
      </c>
      <c r="N217" s="24">
        <v>0</v>
      </c>
      <c r="O217" s="24">
        <v>0</v>
      </c>
      <c r="P217" s="24" t="s">
        <v>527</v>
      </c>
    </row>
    <row r="218" spans="1:16" x14ac:dyDescent="0.25">
      <c r="A218" s="24" t="s">
        <v>591</v>
      </c>
      <c r="B218" s="24">
        <v>1617819</v>
      </c>
      <c r="C218" s="24" t="s">
        <v>144</v>
      </c>
      <c r="D218" s="24" t="s">
        <v>508</v>
      </c>
      <c r="E218" s="24" t="s">
        <v>1051</v>
      </c>
      <c r="F218" s="24" t="s">
        <v>1052</v>
      </c>
      <c r="G218" s="24">
        <v>50051870</v>
      </c>
      <c r="H218" s="24">
        <v>3816.85</v>
      </c>
      <c r="I218" s="24" t="s">
        <v>945</v>
      </c>
      <c r="J218" s="24">
        <v>4000</v>
      </c>
      <c r="K218" s="24" t="s">
        <v>512</v>
      </c>
      <c r="L218" s="24">
        <v>0</v>
      </c>
      <c r="M218" s="24">
        <v>668</v>
      </c>
      <c r="N218" s="24">
        <v>0</v>
      </c>
      <c r="O218" s="24">
        <v>33.619999999999997</v>
      </c>
      <c r="P218" s="24" t="s">
        <v>594</v>
      </c>
    </row>
    <row r="219" spans="1:16" x14ac:dyDescent="0.25">
      <c r="A219" s="24" t="s">
        <v>564</v>
      </c>
      <c r="B219" s="24">
        <v>1570860</v>
      </c>
      <c r="C219" s="24" t="s">
        <v>470</v>
      </c>
      <c r="D219" s="24" t="s">
        <v>508</v>
      </c>
      <c r="E219" s="24" t="s">
        <v>1053</v>
      </c>
      <c r="F219" s="24" t="s">
        <v>1054</v>
      </c>
      <c r="G219" s="24">
        <v>62079578</v>
      </c>
      <c r="H219" s="24">
        <v>4316.82</v>
      </c>
      <c r="I219" s="24" t="s">
        <v>622</v>
      </c>
      <c r="J219" s="24">
        <v>4518.99</v>
      </c>
      <c r="K219" s="24" t="s">
        <v>512</v>
      </c>
      <c r="L219" s="24">
        <v>720</v>
      </c>
      <c r="M219" s="24">
        <v>474</v>
      </c>
      <c r="N219" s="24">
        <v>2104.61</v>
      </c>
      <c r="O219" s="24">
        <v>100</v>
      </c>
      <c r="P219" s="24" t="s">
        <v>568</v>
      </c>
    </row>
    <row r="220" spans="1:16" x14ac:dyDescent="0.25">
      <c r="A220" s="24" t="s">
        <v>540</v>
      </c>
      <c r="B220" s="24" t="e">
        <v>#N/A</v>
      </c>
      <c r="C220" s="24" t="s">
        <v>138</v>
      </c>
      <c r="D220" s="24" t="s">
        <v>508</v>
      </c>
      <c r="E220" s="24" t="s">
        <v>1055</v>
      </c>
      <c r="F220" s="24" t="s">
        <v>1056</v>
      </c>
      <c r="G220" s="24">
        <v>87230293</v>
      </c>
      <c r="H220" s="24">
        <v>5000</v>
      </c>
      <c r="I220" s="24" t="s">
        <v>722</v>
      </c>
      <c r="J220" s="24">
        <v>5000</v>
      </c>
      <c r="K220" s="24" t="s">
        <v>512</v>
      </c>
      <c r="L220" s="24">
        <v>0</v>
      </c>
      <c r="M220" s="24">
        <v>1020</v>
      </c>
      <c r="N220" s="24">
        <v>0</v>
      </c>
      <c r="O220" s="24">
        <v>300</v>
      </c>
      <c r="P220" s="24" t="s">
        <v>1033</v>
      </c>
    </row>
    <row r="221" spans="1:16" x14ac:dyDescent="0.25">
      <c r="A221" s="24" t="s">
        <v>522</v>
      </c>
      <c r="B221" s="24">
        <v>1342152</v>
      </c>
      <c r="C221" s="24" t="s">
        <v>462</v>
      </c>
      <c r="D221" s="24" t="s">
        <v>508</v>
      </c>
      <c r="E221" s="24" t="s">
        <v>1057</v>
      </c>
      <c r="F221" s="24" t="s">
        <v>1058</v>
      </c>
      <c r="G221" s="24">
        <v>61595478</v>
      </c>
      <c r="H221" s="24">
        <v>4107.57</v>
      </c>
      <c r="I221" s="24" t="s">
        <v>639</v>
      </c>
      <c r="J221" s="24">
        <v>4236.96</v>
      </c>
      <c r="K221" s="24" t="s">
        <v>512</v>
      </c>
      <c r="L221" s="24">
        <v>358.96</v>
      </c>
      <c r="M221" s="24">
        <v>346</v>
      </c>
      <c r="N221" s="24">
        <v>778.64</v>
      </c>
      <c r="O221" s="24">
        <v>300</v>
      </c>
      <c r="P221" s="24" t="s">
        <v>594</v>
      </c>
    </row>
    <row r="222" spans="1:16" x14ac:dyDescent="0.25">
      <c r="A222" s="24" t="s">
        <v>522</v>
      </c>
      <c r="B222" s="24" t="e">
        <v>#N/A</v>
      </c>
      <c r="C222" s="24" t="s">
        <v>421</v>
      </c>
      <c r="D222" s="24" t="s">
        <v>508</v>
      </c>
      <c r="E222" s="24" t="s">
        <v>1059</v>
      </c>
      <c r="F222" s="24" t="s">
        <v>1060</v>
      </c>
      <c r="G222" s="24">
        <v>42198164</v>
      </c>
      <c r="H222" s="24">
        <v>407.42</v>
      </c>
      <c r="I222" s="24" t="s">
        <v>954</v>
      </c>
      <c r="J222" s="24">
        <v>1000</v>
      </c>
      <c r="K222" s="24" t="s">
        <v>512</v>
      </c>
      <c r="L222" s="24">
        <v>0</v>
      </c>
      <c r="M222" s="24">
        <v>1150</v>
      </c>
      <c r="N222" s="24">
        <v>0</v>
      </c>
      <c r="O222" s="24">
        <v>10</v>
      </c>
      <c r="P222" s="24" t="s">
        <v>527</v>
      </c>
    </row>
    <row r="223" spans="1:16" x14ac:dyDescent="0.25">
      <c r="A223" s="24" t="s">
        <v>540</v>
      </c>
      <c r="B223" s="24" t="e">
        <v>#N/A</v>
      </c>
      <c r="C223" s="24" t="s">
        <v>138</v>
      </c>
      <c r="D223" s="24" t="s">
        <v>508</v>
      </c>
      <c r="E223" s="24" t="s">
        <v>1061</v>
      </c>
      <c r="F223" s="24" t="s">
        <v>1062</v>
      </c>
      <c r="G223" s="24">
        <v>84443691</v>
      </c>
      <c r="H223" s="24">
        <v>2177.1799999999998</v>
      </c>
      <c r="I223" s="24" t="s">
        <v>945</v>
      </c>
      <c r="J223" s="24">
        <v>2177.1799999999998</v>
      </c>
      <c r="K223" s="24" t="s">
        <v>512</v>
      </c>
      <c r="L223" s="24">
        <v>0</v>
      </c>
      <c r="M223" s="24">
        <v>744</v>
      </c>
      <c r="N223" s="24">
        <v>0</v>
      </c>
      <c r="O223" s="24">
        <v>163.6</v>
      </c>
      <c r="P223" s="24" t="s">
        <v>544</v>
      </c>
    </row>
    <row r="224" spans="1:16" x14ac:dyDescent="0.25">
      <c r="A224" s="24" t="s">
        <v>857</v>
      </c>
      <c r="B224" s="24" t="e">
        <v>#N/A</v>
      </c>
      <c r="C224" s="24" t="s">
        <v>421</v>
      </c>
      <c r="D224" s="24" t="s">
        <v>508</v>
      </c>
      <c r="E224" s="24" t="s">
        <v>1063</v>
      </c>
      <c r="F224" s="24" t="s">
        <v>1064</v>
      </c>
      <c r="G224" s="24">
        <v>49695170</v>
      </c>
      <c r="H224" s="24">
        <v>367.57</v>
      </c>
      <c r="I224" s="24" t="s">
        <v>722</v>
      </c>
      <c r="J224" s="24">
        <v>2000</v>
      </c>
      <c r="K224" s="24" t="s">
        <v>512</v>
      </c>
      <c r="L224" s="24">
        <v>0</v>
      </c>
      <c r="M224" s="24">
        <v>1329</v>
      </c>
      <c r="N224" s="24">
        <v>0</v>
      </c>
      <c r="O224" s="24">
        <v>0</v>
      </c>
      <c r="P224" s="24" t="s">
        <v>527</v>
      </c>
    </row>
    <row r="225" spans="1:16" x14ac:dyDescent="0.25">
      <c r="A225" s="24" t="s">
        <v>686</v>
      </c>
      <c r="B225" s="24">
        <v>1455250</v>
      </c>
      <c r="C225" s="24" t="s">
        <v>82</v>
      </c>
      <c r="D225" s="24" t="s">
        <v>508</v>
      </c>
      <c r="E225" s="24" t="s">
        <v>1065</v>
      </c>
      <c r="F225" s="24" t="s">
        <v>1066</v>
      </c>
      <c r="G225" s="24"/>
      <c r="H225" s="24"/>
      <c r="I225" s="24" t="s">
        <v>567</v>
      </c>
      <c r="J225" s="24">
        <v>3996.67</v>
      </c>
      <c r="K225" s="24" t="s">
        <v>512</v>
      </c>
      <c r="L225" s="24">
        <v>3646.89</v>
      </c>
      <c r="M225" s="24">
        <v>108</v>
      </c>
      <c r="N225" s="24">
        <v>672.07</v>
      </c>
      <c r="O225" s="24">
        <v>0</v>
      </c>
      <c r="P225" s="24" t="s">
        <v>690</v>
      </c>
    </row>
    <row r="226" spans="1:16" x14ac:dyDescent="0.25">
      <c r="A226" s="24" t="s">
        <v>597</v>
      </c>
      <c r="B226" s="24">
        <v>1773766</v>
      </c>
      <c r="C226" s="24" t="s">
        <v>66</v>
      </c>
      <c r="D226" s="24" t="s">
        <v>508</v>
      </c>
      <c r="E226" s="24" t="s">
        <v>1067</v>
      </c>
      <c r="F226" s="24" t="s">
        <v>1068</v>
      </c>
      <c r="G226" s="24">
        <v>17179800</v>
      </c>
      <c r="H226" s="24"/>
      <c r="I226" s="24" t="s">
        <v>567</v>
      </c>
      <c r="J226" s="24">
        <v>3000</v>
      </c>
      <c r="K226" s="24" t="s">
        <v>512</v>
      </c>
      <c r="L226" s="24">
        <v>3000</v>
      </c>
      <c r="M226" s="24">
        <v>138</v>
      </c>
      <c r="N226" s="24">
        <v>3216.5</v>
      </c>
      <c r="O226" s="24">
        <v>0</v>
      </c>
      <c r="P226" s="24" t="s">
        <v>600</v>
      </c>
    </row>
    <row r="227" spans="1:16" x14ac:dyDescent="0.25">
      <c r="A227" s="24" t="s">
        <v>507</v>
      </c>
      <c r="B227" s="24">
        <v>1620739</v>
      </c>
      <c r="C227" s="24" t="s">
        <v>413</v>
      </c>
      <c r="D227" s="24" t="s">
        <v>508</v>
      </c>
      <c r="E227" s="24" t="s">
        <v>1069</v>
      </c>
      <c r="F227" s="24" t="s">
        <v>1070</v>
      </c>
      <c r="G227" s="24">
        <v>70498483</v>
      </c>
      <c r="H227" s="24">
        <v>1006.97</v>
      </c>
      <c r="I227" s="24" t="s">
        <v>535</v>
      </c>
      <c r="J227" s="24">
        <v>1691.76</v>
      </c>
      <c r="K227" s="24" t="s">
        <v>512</v>
      </c>
      <c r="L227" s="24">
        <v>0</v>
      </c>
      <c r="M227" s="24">
        <v>0</v>
      </c>
      <c r="N227" s="24">
        <v>269.22000000000003</v>
      </c>
      <c r="O227" s="24">
        <v>66</v>
      </c>
      <c r="P227" s="24" t="s">
        <v>600</v>
      </c>
    </row>
    <row r="228" spans="1:16" x14ac:dyDescent="0.25">
      <c r="A228" s="24" t="s">
        <v>522</v>
      </c>
      <c r="B228" s="24">
        <v>1614420</v>
      </c>
      <c r="C228" s="24" t="s">
        <v>135</v>
      </c>
      <c r="D228" s="24" t="s">
        <v>508</v>
      </c>
      <c r="E228" s="24" t="s">
        <v>1071</v>
      </c>
      <c r="F228" s="24" t="s">
        <v>1072</v>
      </c>
      <c r="G228" s="24">
        <v>62079278</v>
      </c>
      <c r="H228" s="24">
        <v>877.09</v>
      </c>
      <c r="I228" s="24" t="s">
        <v>1073</v>
      </c>
      <c r="J228" s="24">
        <v>10000</v>
      </c>
      <c r="K228" s="24" t="s">
        <v>512</v>
      </c>
      <c r="L228" s="24">
        <v>0</v>
      </c>
      <c r="M228" s="24">
        <v>1074</v>
      </c>
      <c r="N228" s="24">
        <v>0</v>
      </c>
      <c r="O228" s="24">
        <v>50</v>
      </c>
      <c r="P228" s="24" t="s">
        <v>527</v>
      </c>
    </row>
    <row r="229" spans="1:16" x14ac:dyDescent="0.25">
      <c r="A229" s="24" t="s">
        <v>725</v>
      </c>
      <c r="B229" s="24" t="e">
        <v>#N/A</v>
      </c>
      <c r="C229" s="24" t="s">
        <v>378</v>
      </c>
      <c r="D229" s="24" t="s">
        <v>508</v>
      </c>
      <c r="E229" s="24" t="s">
        <v>1074</v>
      </c>
      <c r="F229" s="24" t="s">
        <v>1075</v>
      </c>
      <c r="G229" s="24">
        <v>68141982</v>
      </c>
      <c r="H229" s="24">
        <v>8181.9</v>
      </c>
      <c r="I229" s="24" t="s">
        <v>913</v>
      </c>
      <c r="J229" s="24">
        <v>9500</v>
      </c>
      <c r="K229" s="24" t="s">
        <v>512</v>
      </c>
      <c r="L229" s="24">
        <v>0</v>
      </c>
      <c r="M229" s="24">
        <v>1563</v>
      </c>
      <c r="N229" s="24">
        <v>0</v>
      </c>
      <c r="O229" s="24">
        <v>300</v>
      </c>
      <c r="P229" s="24" t="s">
        <v>527</v>
      </c>
    </row>
    <row r="230" spans="1:16" x14ac:dyDescent="0.25">
      <c r="A230" s="24" t="s">
        <v>507</v>
      </c>
      <c r="B230" s="24" t="e">
        <v>#N/A</v>
      </c>
      <c r="C230" s="24" t="s">
        <v>413</v>
      </c>
      <c r="D230" s="24" t="s">
        <v>508</v>
      </c>
      <c r="E230" s="24" t="s">
        <v>1076</v>
      </c>
      <c r="F230" s="24" t="s">
        <v>1077</v>
      </c>
      <c r="G230" s="24">
        <v>24319649</v>
      </c>
      <c r="H230" s="24">
        <v>1366.26</v>
      </c>
      <c r="I230" s="24" t="s">
        <v>722</v>
      </c>
      <c r="J230" s="24">
        <v>2500</v>
      </c>
      <c r="K230" s="24" t="s">
        <v>512</v>
      </c>
      <c r="L230" s="24">
        <v>0</v>
      </c>
      <c r="M230" s="24">
        <v>1109</v>
      </c>
      <c r="N230" s="24">
        <v>0</v>
      </c>
      <c r="O230" s="24">
        <v>20</v>
      </c>
      <c r="P230" s="24" t="s">
        <v>600</v>
      </c>
    </row>
    <row r="231" spans="1:16" x14ac:dyDescent="0.25">
      <c r="A231" s="24" t="s">
        <v>678</v>
      </c>
      <c r="B231" s="24">
        <v>1553727</v>
      </c>
      <c r="C231" s="24" t="s">
        <v>97</v>
      </c>
      <c r="D231" s="24" t="s">
        <v>508</v>
      </c>
      <c r="E231" s="24" t="s">
        <v>1078</v>
      </c>
      <c r="F231" s="24" t="s">
        <v>1079</v>
      </c>
      <c r="G231" s="24">
        <v>62002178</v>
      </c>
      <c r="H231" s="24">
        <v>295.54000000000002</v>
      </c>
      <c r="I231" s="24" t="s">
        <v>622</v>
      </c>
      <c r="J231" s="24">
        <v>1471.7</v>
      </c>
      <c r="K231" s="24" t="s">
        <v>512</v>
      </c>
      <c r="L231" s="24">
        <v>0</v>
      </c>
      <c r="M231" s="24">
        <v>925</v>
      </c>
      <c r="N231" s="24">
        <v>0</v>
      </c>
      <c r="O231" s="24">
        <v>50</v>
      </c>
      <c r="P231" s="24" t="s">
        <v>513</v>
      </c>
    </row>
    <row r="232" spans="1:16" x14ac:dyDescent="0.25">
      <c r="A232" s="24" t="s">
        <v>522</v>
      </c>
      <c r="B232" s="24" t="e">
        <v>#N/A</v>
      </c>
      <c r="C232" s="24" t="s">
        <v>421</v>
      </c>
      <c r="D232" s="24" t="s">
        <v>508</v>
      </c>
      <c r="E232" s="24" t="s">
        <v>1080</v>
      </c>
      <c r="F232" s="24" t="s">
        <v>1081</v>
      </c>
      <c r="G232" s="24">
        <v>65969281</v>
      </c>
      <c r="H232" s="24">
        <v>4247.21</v>
      </c>
      <c r="I232" s="24" t="s">
        <v>913</v>
      </c>
      <c r="J232" s="24">
        <v>5000</v>
      </c>
      <c r="K232" s="24" t="s">
        <v>512</v>
      </c>
      <c r="L232" s="24">
        <v>0</v>
      </c>
      <c r="M232" s="24">
        <v>1557</v>
      </c>
      <c r="N232" s="24">
        <v>0</v>
      </c>
      <c r="O232" s="24">
        <v>200</v>
      </c>
      <c r="P232" s="24" t="s">
        <v>629</v>
      </c>
    </row>
    <row r="233" spans="1:16" x14ac:dyDescent="0.25">
      <c r="A233" s="24" t="s">
        <v>522</v>
      </c>
      <c r="B233" s="24" t="e">
        <v>#N/A</v>
      </c>
      <c r="C233" s="24" t="s">
        <v>462</v>
      </c>
      <c r="D233" s="24" t="s">
        <v>508</v>
      </c>
      <c r="E233" s="24" t="s">
        <v>1082</v>
      </c>
      <c r="F233" s="24" t="s">
        <v>1083</v>
      </c>
      <c r="G233" s="24">
        <v>14063837</v>
      </c>
      <c r="H233" s="24">
        <v>878.62</v>
      </c>
      <c r="I233" s="24" t="s">
        <v>722</v>
      </c>
      <c r="J233" s="24">
        <v>1500</v>
      </c>
      <c r="K233" s="24" t="s">
        <v>512</v>
      </c>
      <c r="L233" s="24">
        <v>0</v>
      </c>
      <c r="M233" s="24">
        <v>1279</v>
      </c>
      <c r="N233" s="24">
        <v>0</v>
      </c>
      <c r="O233" s="24">
        <v>5</v>
      </c>
      <c r="P233" s="24" t="s">
        <v>527</v>
      </c>
    </row>
    <row r="234" spans="1:16" x14ac:dyDescent="0.25">
      <c r="A234" s="24" t="s">
        <v>564</v>
      </c>
      <c r="B234" s="24" t="e">
        <v>#N/A</v>
      </c>
      <c r="C234" s="24" t="s">
        <v>470</v>
      </c>
      <c r="D234" s="24" t="s">
        <v>508</v>
      </c>
      <c r="E234" s="24" t="s">
        <v>1084</v>
      </c>
      <c r="F234" s="24" t="s">
        <v>1085</v>
      </c>
      <c r="G234" s="24">
        <v>83841991</v>
      </c>
      <c r="H234" s="24">
        <v>568.78</v>
      </c>
      <c r="I234" s="24" t="s">
        <v>722</v>
      </c>
      <c r="J234" s="24">
        <v>568.78</v>
      </c>
      <c r="K234" s="24" t="s">
        <v>512</v>
      </c>
      <c r="L234" s="24">
        <v>0</v>
      </c>
      <c r="M234" s="24">
        <v>1027</v>
      </c>
      <c r="N234" s="24">
        <v>0</v>
      </c>
      <c r="O234" s="24">
        <v>0</v>
      </c>
      <c r="P234" s="24" t="s">
        <v>544</v>
      </c>
    </row>
    <row r="235" spans="1:16" x14ac:dyDescent="0.25">
      <c r="A235" s="24" t="s">
        <v>522</v>
      </c>
      <c r="B235" s="24">
        <v>1612894</v>
      </c>
      <c r="C235" s="24" t="s">
        <v>36</v>
      </c>
      <c r="D235" s="24" t="s">
        <v>508</v>
      </c>
      <c r="E235" s="24" t="s">
        <v>1086</v>
      </c>
      <c r="F235" s="24" t="s">
        <v>1087</v>
      </c>
      <c r="G235" s="24">
        <v>76428087</v>
      </c>
      <c r="H235" s="24">
        <v>3179.73</v>
      </c>
      <c r="I235" s="24" t="s">
        <v>937</v>
      </c>
      <c r="J235" s="24">
        <v>3540.71</v>
      </c>
      <c r="K235" s="24" t="s">
        <v>512</v>
      </c>
      <c r="L235" s="24">
        <v>0</v>
      </c>
      <c r="M235" s="24">
        <v>715</v>
      </c>
      <c r="N235" s="24">
        <v>0</v>
      </c>
      <c r="O235" s="24">
        <v>480</v>
      </c>
      <c r="P235" s="24" t="s">
        <v>600</v>
      </c>
    </row>
    <row r="236" spans="1:16" x14ac:dyDescent="0.25">
      <c r="A236" s="24" t="s">
        <v>540</v>
      </c>
      <c r="B236" s="24">
        <v>1190718</v>
      </c>
      <c r="C236" s="24" t="s">
        <v>138</v>
      </c>
      <c r="D236" s="24" t="s">
        <v>508</v>
      </c>
      <c r="E236" s="24" t="s">
        <v>1088</v>
      </c>
      <c r="F236" s="24" t="s">
        <v>1089</v>
      </c>
      <c r="G236" s="24">
        <v>24028949</v>
      </c>
      <c r="H236" s="24">
        <v>3000</v>
      </c>
      <c r="I236" s="24" t="s">
        <v>1090</v>
      </c>
      <c r="J236" s="24">
        <v>3000</v>
      </c>
      <c r="K236" s="24" t="s">
        <v>512</v>
      </c>
      <c r="L236" s="24">
        <v>0</v>
      </c>
      <c r="M236" s="24">
        <v>566</v>
      </c>
      <c r="N236" s="24">
        <v>0</v>
      </c>
      <c r="O236" s="24">
        <v>0</v>
      </c>
      <c r="P236" s="24" t="s">
        <v>544</v>
      </c>
    </row>
    <row r="237" spans="1:16" x14ac:dyDescent="0.25">
      <c r="A237" s="24" t="s">
        <v>522</v>
      </c>
      <c r="B237" s="24">
        <v>1612894</v>
      </c>
      <c r="C237" s="24" t="s">
        <v>36</v>
      </c>
      <c r="D237" s="24" t="s">
        <v>508</v>
      </c>
      <c r="E237" s="24" t="s">
        <v>1091</v>
      </c>
      <c r="F237" s="24" t="s">
        <v>1092</v>
      </c>
      <c r="G237" s="24">
        <v>94069096</v>
      </c>
      <c r="H237" s="24">
        <v>6572.57</v>
      </c>
      <c r="I237" s="24" t="s">
        <v>722</v>
      </c>
      <c r="J237" s="24">
        <v>10000</v>
      </c>
      <c r="K237" s="24" t="s">
        <v>512</v>
      </c>
      <c r="L237" s="24">
        <v>0</v>
      </c>
      <c r="M237" s="24">
        <v>1074</v>
      </c>
      <c r="N237" s="24">
        <v>0</v>
      </c>
      <c r="O237" s="24">
        <v>0</v>
      </c>
      <c r="P237" s="24" t="s">
        <v>527</v>
      </c>
    </row>
    <row r="238" spans="1:16" x14ac:dyDescent="0.25">
      <c r="A238" s="24" t="s">
        <v>572</v>
      </c>
      <c r="B238" s="24">
        <v>1674012</v>
      </c>
      <c r="C238" s="24" t="s">
        <v>115</v>
      </c>
      <c r="D238" s="24" t="s">
        <v>508</v>
      </c>
      <c r="E238" s="24" t="s">
        <v>1093</v>
      </c>
      <c r="F238" s="24" t="s">
        <v>1094</v>
      </c>
      <c r="G238" s="24">
        <v>66002081</v>
      </c>
      <c r="H238" s="24">
        <v>4425.97</v>
      </c>
      <c r="I238" s="24" t="s">
        <v>900</v>
      </c>
      <c r="J238" s="24">
        <v>4764.7</v>
      </c>
      <c r="K238" s="24" t="s">
        <v>512</v>
      </c>
      <c r="L238" s="24">
        <v>0</v>
      </c>
      <c r="M238" s="24">
        <v>855</v>
      </c>
      <c r="N238" s="24">
        <v>0</v>
      </c>
      <c r="O238" s="24">
        <v>100</v>
      </c>
      <c r="P238" s="24" t="s">
        <v>585</v>
      </c>
    </row>
    <row r="239" spans="1:16" x14ac:dyDescent="0.25">
      <c r="A239" s="24" t="s">
        <v>572</v>
      </c>
      <c r="B239" s="24">
        <v>1717532</v>
      </c>
      <c r="C239" s="24" t="s">
        <v>118</v>
      </c>
      <c r="D239" s="24" t="s">
        <v>508</v>
      </c>
      <c r="E239" s="24" t="s">
        <v>1095</v>
      </c>
      <c r="F239" s="24" t="s">
        <v>1096</v>
      </c>
      <c r="G239" s="24">
        <v>19395244</v>
      </c>
      <c r="H239" s="24">
        <v>3399.67</v>
      </c>
      <c r="I239" s="24" t="s">
        <v>722</v>
      </c>
      <c r="J239" s="24">
        <v>4500</v>
      </c>
      <c r="K239" s="24" t="s">
        <v>512</v>
      </c>
      <c r="L239" s="24">
        <v>0</v>
      </c>
      <c r="M239" s="24">
        <v>883</v>
      </c>
      <c r="N239" s="24">
        <v>0</v>
      </c>
      <c r="O239" s="24">
        <v>50</v>
      </c>
      <c r="P239" s="24" t="s">
        <v>585</v>
      </c>
    </row>
    <row r="240" spans="1:16" x14ac:dyDescent="0.25">
      <c r="A240" s="24" t="s">
        <v>829</v>
      </c>
      <c r="B240" s="24">
        <v>1624975</v>
      </c>
      <c r="C240" s="24" t="s">
        <v>132</v>
      </c>
      <c r="D240" s="24" t="s">
        <v>508</v>
      </c>
      <c r="E240" s="24" t="s">
        <v>1097</v>
      </c>
      <c r="F240" s="24" t="s">
        <v>1098</v>
      </c>
      <c r="G240" s="24">
        <v>17589041</v>
      </c>
      <c r="H240" s="24">
        <v>218.35</v>
      </c>
      <c r="I240" s="24" t="s">
        <v>945</v>
      </c>
      <c r="J240" s="24">
        <v>800</v>
      </c>
      <c r="K240" s="24" t="s">
        <v>512</v>
      </c>
      <c r="L240" s="24">
        <v>0</v>
      </c>
      <c r="M240" s="24">
        <v>1241</v>
      </c>
      <c r="N240" s="24">
        <v>0</v>
      </c>
      <c r="O240" s="24">
        <v>0</v>
      </c>
      <c r="P240" s="24" t="s">
        <v>518</v>
      </c>
    </row>
    <row r="241" spans="1:16" x14ac:dyDescent="0.25">
      <c r="A241" s="24" t="s">
        <v>522</v>
      </c>
      <c r="B241" s="24">
        <v>1613581</v>
      </c>
      <c r="C241" s="24" t="s">
        <v>462</v>
      </c>
      <c r="D241" s="24" t="s">
        <v>508</v>
      </c>
      <c r="E241" s="24" t="s">
        <v>1099</v>
      </c>
      <c r="F241" s="24" t="s">
        <v>1100</v>
      </c>
      <c r="G241" s="24">
        <v>73620685</v>
      </c>
      <c r="H241" s="24">
        <v>4372.6899999999996</v>
      </c>
      <c r="I241" s="24" t="s">
        <v>511</v>
      </c>
      <c r="J241" s="24">
        <v>6298.98</v>
      </c>
      <c r="K241" s="24" t="s">
        <v>512</v>
      </c>
      <c r="L241" s="24">
        <v>1999.54</v>
      </c>
      <c r="M241" s="24">
        <v>614</v>
      </c>
      <c r="N241" s="24">
        <v>2013</v>
      </c>
      <c r="O241" s="24">
        <v>47.44</v>
      </c>
      <c r="P241" s="24" t="s">
        <v>629</v>
      </c>
    </row>
    <row r="242" spans="1:16" x14ac:dyDescent="0.25">
      <c r="A242" s="24" t="s">
        <v>550</v>
      </c>
      <c r="B242" s="24" t="e">
        <v>#N/A</v>
      </c>
      <c r="C242" s="24" t="s">
        <v>501</v>
      </c>
      <c r="D242" s="24" t="s">
        <v>508</v>
      </c>
      <c r="E242" s="24" t="s">
        <v>1101</v>
      </c>
      <c r="F242" s="24" t="s">
        <v>1102</v>
      </c>
      <c r="G242" s="24">
        <v>10206531</v>
      </c>
      <c r="H242" s="24">
        <v>88.2</v>
      </c>
      <c r="I242" s="24" t="s">
        <v>722</v>
      </c>
      <c r="J242" s="24">
        <v>500</v>
      </c>
      <c r="K242" s="24" t="s">
        <v>512</v>
      </c>
      <c r="L242" s="24">
        <v>0</v>
      </c>
      <c r="M242" s="24">
        <v>1233</v>
      </c>
      <c r="N242" s="24">
        <v>0</v>
      </c>
      <c r="O242" s="24">
        <v>0</v>
      </c>
      <c r="P242" s="24" t="s">
        <v>554</v>
      </c>
    </row>
    <row r="243" spans="1:16" x14ac:dyDescent="0.25">
      <c r="A243" s="24" t="s">
        <v>536</v>
      </c>
      <c r="B243" s="24">
        <v>1523721</v>
      </c>
      <c r="C243" s="24" t="s">
        <v>421</v>
      </c>
      <c r="D243" s="24" t="s">
        <v>508</v>
      </c>
      <c r="E243" s="24" t="s">
        <v>1103</v>
      </c>
      <c r="F243" s="24" t="s">
        <v>1104</v>
      </c>
      <c r="G243" s="24">
        <v>68878482</v>
      </c>
      <c r="H243" s="24">
        <v>1231.05</v>
      </c>
      <c r="I243" s="24" t="s">
        <v>1105</v>
      </c>
      <c r="J243" s="24">
        <v>1231.05</v>
      </c>
      <c r="K243" s="24" t="s">
        <v>512</v>
      </c>
      <c r="L243" s="24">
        <v>768.19</v>
      </c>
      <c r="M243" s="24">
        <v>910</v>
      </c>
      <c r="N243" s="24">
        <v>1008.83</v>
      </c>
      <c r="O243" s="24">
        <v>38</v>
      </c>
      <c r="P243" s="24" t="s">
        <v>513</v>
      </c>
    </row>
    <row r="244" spans="1:16" x14ac:dyDescent="0.25">
      <c r="A244" s="24" t="s">
        <v>604</v>
      </c>
      <c r="B244" s="24">
        <v>1526091</v>
      </c>
      <c r="C244" s="24" t="s">
        <v>40</v>
      </c>
      <c r="D244" s="24" t="s">
        <v>508</v>
      </c>
      <c r="E244" s="24" t="s">
        <v>1106</v>
      </c>
      <c r="F244" s="24" t="s">
        <v>1107</v>
      </c>
      <c r="G244" s="24"/>
      <c r="H244" s="24">
        <v>22487.66</v>
      </c>
      <c r="I244" s="24" t="s">
        <v>658</v>
      </c>
      <c r="J244" s="24">
        <v>35544.92</v>
      </c>
      <c r="K244" s="24" t="s">
        <v>512</v>
      </c>
      <c r="L244" s="24">
        <v>21687.66</v>
      </c>
      <c r="M244" s="24">
        <v>655</v>
      </c>
      <c r="N244" s="24">
        <v>27316.67</v>
      </c>
      <c r="O244" s="24">
        <v>500</v>
      </c>
      <c r="P244" s="24" t="s">
        <v>629</v>
      </c>
    </row>
    <row r="245" spans="1:16" x14ac:dyDescent="0.25">
      <c r="A245" s="24" t="s">
        <v>522</v>
      </c>
      <c r="B245" s="24" t="e">
        <v>#N/A</v>
      </c>
      <c r="C245" s="24" t="s">
        <v>421</v>
      </c>
      <c r="D245" s="24" t="s">
        <v>508</v>
      </c>
      <c r="E245" s="24" t="s">
        <v>1108</v>
      </c>
      <c r="F245" s="24" t="s">
        <v>1109</v>
      </c>
      <c r="G245" s="24">
        <v>84897792</v>
      </c>
      <c r="H245" s="24">
        <v>3790.98</v>
      </c>
      <c r="I245" s="24" t="s">
        <v>722</v>
      </c>
      <c r="J245" s="24">
        <v>3790.98</v>
      </c>
      <c r="K245" s="24" t="s">
        <v>512</v>
      </c>
      <c r="L245" s="24">
        <v>0</v>
      </c>
      <c r="M245" s="24">
        <v>966</v>
      </c>
      <c r="N245" s="24">
        <v>0</v>
      </c>
      <c r="O245" s="24">
        <v>50</v>
      </c>
      <c r="P245" s="24" t="s">
        <v>532</v>
      </c>
    </row>
    <row r="246" spans="1:16" x14ac:dyDescent="0.25">
      <c r="A246" s="24" t="s">
        <v>777</v>
      </c>
      <c r="B246" s="24" t="e">
        <v>#N/A</v>
      </c>
      <c r="C246" s="24" t="s">
        <v>376</v>
      </c>
      <c r="D246" s="24" t="s">
        <v>508</v>
      </c>
      <c r="E246" s="24" t="s">
        <v>1110</v>
      </c>
      <c r="F246" s="24" t="s">
        <v>1111</v>
      </c>
      <c r="G246" s="24">
        <v>40945163</v>
      </c>
      <c r="H246" s="24">
        <v>3245.04</v>
      </c>
      <c r="I246" s="24" t="s">
        <v>722</v>
      </c>
      <c r="J246" s="24">
        <v>3500</v>
      </c>
      <c r="K246" s="24" t="s">
        <v>512</v>
      </c>
      <c r="L246" s="24">
        <v>0</v>
      </c>
      <c r="M246" s="24">
        <v>1027</v>
      </c>
      <c r="N246" s="24">
        <v>0</v>
      </c>
      <c r="O246" s="24">
        <v>197.48</v>
      </c>
      <c r="P246" s="24" t="s">
        <v>532</v>
      </c>
    </row>
    <row r="247" spans="1:16" x14ac:dyDescent="0.25">
      <c r="A247" s="24" t="s">
        <v>528</v>
      </c>
      <c r="B247" s="24">
        <v>1272907</v>
      </c>
      <c r="C247" s="24" t="s">
        <v>30</v>
      </c>
      <c r="D247" s="24" t="s">
        <v>508</v>
      </c>
      <c r="E247" s="24" t="s">
        <v>1112</v>
      </c>
      <c r="F247" s="24" t="s">
        <v>1113</v>
      </c>
      <c r="G247" s="24">
        <v>94934697</v>
      </c>
      <c r="H247" s="24">
        <v>4424.95</v>
      </c>
      <c r="I247" s="24" t="s">
        <v>954</v>
      </c>
      <c r="J247" s="24">
        <v>9000</v>
      </c>
      <c r="K247" s="24" t="s">
        <v>512</v>
      </c>
      <c r="L247" s="24">
        <v>0</v>
      </c>
      <c r="M247" s="24">
        <v>0</v>
      </c>
      <c r="N247" s="24">
        <v>87.57</v>
      </c>
      <c r="O247" s="24">
        <v>27.84</v>
      </c>
      <c r="P247" s="24" t="s">
        <v>532</v>
      </c>
    </row>
    <row r="248" spans="1:16" x14ac:dyDescent="0.25">
      <c r="A248" s="24" t="s">
        <v>522</v>
      </c>
      <c r="B248" s="24" t="e">
        <v>#N/A</v>
      </c>
      <c r="C248" s="24" t="s">
        <v>462</v>
      </c>
      <c r="D248" s="24" t="s">
        <v>508</v>
      </c>
      <c r="E248" s="24" t="s">
        <v>1114</v>
      </c>
      <c r="F248" s="24" t="s">
        <v>1115</v>
      </c>
      <c r="G248" s="24">
        <v>64937880</v>
      </c>
      <c r="H248" s="24">
        <v>2894.76</v>
      </c>
      <c r="I248" s="24" t="s">
        <v>539</v>
      </c>
      <c r="J248" s="24">
        <v>3040.88</v>
      </c>
      <c r="K248" s="24" t="s">
        <v>512</v>
      </c>
      <c r="L248" s="24">
        <v>0</v>
      </c>
      <c r="M248" s="24">
        <v>648</v>
      </c>
      <c r="N248" s="24">
        <v>0</v>
      </c>
      <c r="O248" s="24">
        <v>49</v>
      </c>
      <c r="P248" s="24" t="s">
        <v>594</v>
      </c>
    </row>
    <row r="249" spans="1:16" x14ac:dyDescent="0.25">
      <c r="A249" s="24" t="s">
        <v>572</v>
      </c>
      <c r="B249" s="24">
        <v>1717532</v>
      </c>
      <c r="C249" s="24" t="s">
        <v>118</v>
      </c>
      <c r="D249" s="24" t="s">
        <v>508</v>
      </c>
      <c r="E249" s="24" t="s">
        <v>1116</v>
      </c>
      <c r="F249" s="24" t="s">
        <v>1117</v>
      </c>
      <c r="G249" s="24">
        <v>14513138</v>
      </c>
      <c r="H249" s="24">
        <v>2608.23</v>
      </c>
      <c r="I249" s="24" t="s">
        <v>722</v>
      </c>
      <c r="J249" s="24">
        <v>4000</v>
      </c>
      <c r="K249" s="24" t="s">
        <v>512</v>
      </c>
      <c r="L249" s="24">
        <v>0</v>
      </c>
      <c r="M249" s="24">
        <v>1020</v>
      </c>
      <c r="N249" s="24">
        <v>0</v>
      </c>
      <c r="O249" s="24">
        <v>151.88</v>
      </c>
      <c r="P249" s="24" t="s">
        <v>585</v>
      </c>
    </row>
    <row r="250" spans="1:16" x14ac:dyDescent="0.25">
      <c r="A250" s="24" t="s">
        <v>536</v>
      </c>
      <c r="B250" s="24">
        <v>1604508</v>
      </c>
      <c r="C250" s="24" t="s">
        <v>133</v>
      </c>
      <c r="D250" s="24" t="s">
        <v>508</v>
      </c>
      <c r="E250" s="24" t="s">
        <v>1118</v>
      </c>
      <c r="F250" s="24" t="s">
        <v>1119</v>
      </c>
      <c r="G250" s="24">
        <v>69570183</v>
      </c>
      <c r="H250" s="24">
        <v>7329.27</v>
      </c>
      <c r="I250" s="24" t="s">
        <v>580</v>
      </c>
      <c r="J250" s="24">
        <v>7366.23</v>
      </c>
      <c r="K250" s="24" t="s">
        <v>512</v>
      </c>
      <c r="L250" s="24">
        <v>1604.14</v>
      </c>
      <c r="M250" s="24">
        <v>436</v>
      </c>
      <c r="N250" s="24">
        <v>2096.61</v>
      </c>
      <c r="O250" s="24">
        <v>700</v>
      </c>
      <c r="P250" s="24" t="s">
        <v>532</v>
      </c>
    </row>
    <row r="251" spans="1:16" x14ac:dyDescent="0.25">
      <c r="A251" s="24" t="s">
        <v>678</v>
      </c>
      <c r="B251" s="24">
        <v>1457729</v>
      </c>
      <c r="C251" s="24" t="s">
        <v>437</v>
      </c>
      <c r="D251" s="24" t="s">
        <v>508</v>
      </c>
      <c r="E251" s="24" t="s">
        <v>1120</v>
      </c>
      <c r="F251" s="24" t="s">
        <v>1121</v>
      </c>
      <c r="G251" s="24">
        <v>59349377</v>
      </c>
      <c r="H251" s="24">
        <v>7515.6</v>
      </c>
      <c r="I251" s="24" t="s">
        <v>900</v>
      </c>
      <c r="J251" s="24">
        <v>10000</v>
      </c>
      <c r="K251" s="24" t="s">
        <v>512</v>
      </c>
      <c r="L251" s="24">
        <v>0</v>
      </c>
      <c r="M251" s="24">
        <v>779</v>
      </c>
      <c r="N251" s="24">
        <v>0</v>
      </c>
      <c r="O251" s="24">
        <v>171.78</v>
      </c>
      <c r="P251" s="24" t="s">
        <v>513</v>
      </c>
    </row>
    <row r="252" spans="1:16" x14ac:dyDescent="0.25">
      <c r="A252" s="24" t="s">
        <v>540</v>
      </c>
      <c r="B252" s="24">
        <v>1497187</v>
      </c>
      <c r="C252" s="24" t="s">
        <v>138</v>
      </c>
      <c r="D252" s="24" t="s">
        <v>508</v>
      </c>
      <c r="E252" s="24" t="s">
        <v>1122</v>
      </c>
      <c r="F252" s="24" t="s">
        <v>1123</v>
      </c>
      <c r="G252" s="24">
        <v>64831080</v>
      </c>
      <c r="H252" s="24">
        <v>2838.72</v>
      </c>
      <c r="I252" s="24" t="s">
        <v>1048</v>
      </c>
      <c r="J252" s="24">
        <v>2918.22</v>
      </c>
      <c r="K252" s="24" t="s">
        <v>512</v>
      </c>
      <c r="L252" s="24">
        <v>75.86</v>
      </c>
      <c r="M252" s="24">
        <v>642</v>
      </c>
      <c r="N252" s="24">
        <v>438.38</v>
      </c>
      <c r="O252" s="24">
        <v>2474</v>
      </c>
      <c r="P252" s="24" t="s">
        <v>1033</v>
      </c>
    </row>
    <row r="253" spans="1:16" x14ac:dyDescent="0.25">
      <c r="A253" s="24" t="s">
        <v>591</v>
      </c>
      <c r="B253" s="24">
        <v>1613952</v>
      </c>
      <c r="C253" s="24" t="s">
        <v>487</v>
      </c>
      <c r="D253" s="24" t="s">
        <v>508</v>
      </c>
      <c r="E253" s="24" t="s">
        <v>1124</v>
      </c>
      <c r="F253" s="24" t="s">
        <v>1125</v>
      </c>
      <c r="G253" s="24"/>
      <c r="H253" s="24">
        <v>12874.99</v>
      </c>
      <c r="I253" s="24" t="s">
        <v>776</v>
      </c>
      <c r="J253" s="24">
        <v>30352.58</v>
      </c>
      <c r="K253" s="24" t="s">
        <v>512</v>
      </c>
      <c r="L253" s="24">
        <v>12874.99</v>
      </c>
      <c r="M253" s="24">
        <v>594</v>
      </c>
      <c r="N253" s="24">
        <v>12866.54</v>
      </c>
      <c r="O253" s="24">
        <v>0</v>
      </c>
      <c r="P253" s="24" t="s">
        <v>594</v>
      </c>
    </row>
    <row r="254" spans="1:16" x14ac:dyDescent="0.25">
      <c r="A254" s="24" t="s">
        <v>536</v>
      </c>
      <c r="B254" s="24" t="e">
        <v>#N/A</v>
      </c>
      <c r="C254" s="24" t="s">
        <v>448</v>
      </c>
      <c r="D254" s="24" t="s">
        <v>508</v>
      </c>
      <c r="E254" s="24" t="s">
        <v>1126</v>
      </c>
      <c r="F254" s="24" t="s">
        <v>1127</v>
      </c>
      <c r="G254" s="24">
        <v>17557980</v>
      </c>
      <c r="H254" s="24">
        <v>3771.32</v>
      </c>
      <c r="I254" s="24" t="s">
        <v>945</v>
      </c>
      <c r="J254" s="24">
        <v>3771.32</v>
      </c>
      <c r="K254" s="24" t="s">
        <v>512</v>
      </c>
      <c r="L254" s="24">
        <v>0</v>
      </c>
      <c r="M254" s="24">
        <v>785</v>
      </c>
      <c r="N254" s="24">
        <v>0</v>
      </c>
      <c r="O254" s="24">
        <v>200</v>
      </c>
      <c r="P254" s="24" t="s">
        <v>744</v>
      </c>
    </row>
    <row r="255" spans="1:16" x14ac:dyDescent="0.25">
      <c r="A255" s="24" t="s">
        <v>528</v>
      </c>
      <c r="B255" s="24">
        <v>1281386</v>
      </c>
      <c r="C255" s="24" t="s">
        <v>29</v>
      </c>
      <c r="D255" s="24" t="s">
        <v>508</v>
      </c>
      <c r="E255" s="24" t="s">
        <v>1128</v>
      </c>
      <c r="F255" s="24" t="s">
        <v>1129</v>
      </c>
      <c r="G255" s="24">
        <v>50275670</v>
      </c>
      <c r="H255" s="24">
        <v>1475.05</v>
      </c>
      <c r="I255" s="24" t="s">
        <v>511</v>
      </c>
      <c r="J255" s="24">
        <v>1475.05</v>
      </c>
      <c r="K255" s="24" t="s">
        <v>512</v>
      </c>
      <c r="L255" s="24">
        <v>1329.98</v>
      </c>
      <c r="M255" s="24">
        <v>697</v>
      </c>
      <c r="N255" s="24">
        <v>1949.91</v>
      </c>
      <c r="O255" s="24">
        <v>13.57</v>
      </c>
      <c r="P255" s="24" t="s">
        <v>554</v>
      </c>
    </row>
    <row r="256" spans="1:16" x14ac:dyDescent="0.25">
      <c r="A256" s="24" t="s">
        <v>536</v>
      </c>
      <c r="B256" s="24">
        <v>1604508</v>
      </c>
      <c r="C256" s="24" t="s">
        <v>133</v>
      </c>
      <c r="D256" s="24" t="s">
        <v>508</v>
      </c>
      <c r="E256" s="24" t="s">
        <v>1130</v>
      </c>
      <c r="F256" s="24" t="s">
        <v>1131</v>
      </c>
      <c r="G256" s="24">
        <v>19746844</v>
      </c>
      <c r="H256" s="24">
        <v>1214.7</v>
      </c>
      <c r="I256" s="24" t="s">
        <v>942</v>
      </c>
      <c r="J256" s="24">
        <v>1214.7</v>
      </c>
      <c r="K256" s="24" t="s">
        <v>512</v>
      </c>
      <c r="L256" s="24">
        <v>0</v>
      </c>
      <c r="M256" s="24">
        <v>960</v>
      </c>
      <c r="N256" s="24">
        <v>0</v>
      </c>
      <c r="O256" s="24">
        <v>20</v>
      </c>
      <c r="P256" s="24" t="s">
        <v>563</v>
      </c>
    </row>
    <row r="257" spans="1:16" x14ac:dyDescent="0.25">
      <c r="A257" s="24" t="s">
        <v>514</v>
      </c>
      <c r="B257" s="24">
        <v>1148060</v>
      </c>
      <c r="C257" s="24" t="s">
        <v>78</v>
      </c>
      <c r="D257" s="24" t="s">
        <v>508</v>
      </c>
      <c r="E257" s="24" t="s">
        <v>1132</v>
      </c>
      <c r="F257" s="24" t="s">
        <v>1133</v>
      </c>
      <c r="G257" s="24">
        <v>95870597</v>
      </c>
      <c r="H257" s="24">
        <v>1258.46</v>
      </c>
      <c r="I257" s="24" t="s">
        <v>1073</v>
      </c>
      <c r="J257" s="24">
        <v>2113.11</v>
      </c>
      <c r="K257" s="24" t="s">
        <v>512</v>
      </c>
      <c r="L257" s="24">
        <v>0</v>
      </c>
      <c r="M257" s="24">
        <v>930</v>
      </c>
      <c r="N257" s="24">
        <v>0</v>
      </c>
      <c r="O257" s="24">
        <v>100</v>
      </c>
      <c r="P257" s="24" t="s">
        <v>518</v>
      </c>
    </row>
    <row r="258" spans="1:16" x14ac:dyDescent="0.25">
      <c r="A258" s="24" t="s">
        <v>528</v>
      </c>
      <c r="B258" s="24">
        <v>1281386</v>
      </c>
      <c r="C258" s="24" t="s">
        <v>29</v>
      </c>
      <c r="D258" s="24" t="s">
        <v>508</v>
      </c>
      <c r="E258" s="24" t="s">
        <v>1134</v>
      </c>
      <c r="F258" s="24" t="s">
        <v>1135</v>
      </c>
      <c r="G258" s="24">
        <v>17636990</v>
      </c>
      <c r="H258" s="24">
        <v>3156.87</v>
      </c>
      <c r="I258" s="24" t="s">
        <v>584</v>
      </c>
      <c r="J258" s="24">
        <v>4500</v>
      </c>
      <c r="K258" s="24" t="s">
        <v>512</v>
      </c>
      <c r="L258" s="24">
        <v>3156.87</v>
      </c>
      <c r="M258" s="24">
        <v>218</v>
      </c>
      <c r="N258" s="24">
        <v>2481.27</v>
      </c>
      <c r="O258" s="24">
        <v>0</v>
      </c>
      <c r="P258" s="24" t="s">
        <v>554</v>
      </c>
    </row>
    <row r="259" spans="1:16" x14ac:dyDescent="0.25">
      <c r="A259" s="24" t="s">
        <v>514</v>
      </c>
      <c r="B259" s="24" t="e">
        <v>#N/A</v>
      </c>
      <c r="C259" s="24" t="s">
        <v>495</v>
      </c>
      <c r="D259" s="24" t="s">
        <v>508</v>
      </c>
      <c r="E259" s="24" t="s">
        <v>1136</v>
      </c>
      <c r="F259" s="24" t="s">
        <v>1137</v>
      </c>
      <c r="G259" s="24">
        <v>71583684</v>
      </c>
      <c r="H259" s="24">
        <v>371.75</v>
      </c>
      <c r="I259" s="24" t="s">
        <v>722</v>
      </c>
      <c r="J259" s="24">
        <v>1500</v>
      </c>
      <c r="K259" s="24" t="s">
        <v>512</v>
      </c>
      <c r="L259" s="24">
        <v>0</v>
      </c>
      <c r="M259" s="24">
        <v>1143</v>
      </c>
      <c r="N259" s="24">
        <v>0</v>
      </c>
      <c r="O259" s="24">
        <v>30</v>
      </c>
      <c r="P259" s="24" t="s">
        <v>518</v>
      </c>
    </row>
    <row r="260" spans="1:16" x14ac:dyDescent="0.25">
      <c r="A260" s="24" t="s">
        <v>522</v>
      </c>
      <c r="B260" s="24">
        <v>1769672</v>
      </c>
      <c r="C260" s="24" t="s">
        <v>462</v>
      </c>
      <c r="D260" s="24" t="s">
        <v>508</v>
      </c>
      <c r="E260" s="24" t="s">
        <v>1138</v>
      </c>
      <c r="F260" s="24" t="s">
        <v>1139</v>
      </c>
      <c r="G260" s="24">
        <v>12230534</v>
      </c>
      <c r="H260" s="24">
        <v>6540.03</v>
      </c>
      <c r="I260" s="24" t="s">
        <v>1140</v>
      </c>
      <c r="J260" s="24">
        <v>6628.92</v>
      </c>
      <c r="K260" s="24" t="s">
        <v>512</v>
      </c>
      <c r="L260" s="24">
        <v>0</v>
      </c>
      <c r="M260" s="24">
        <v>323</v>
      </c>
      <c r="N260" s="24">
        <v>0</v>
      </c>
      <c r="O260" s="24">
        <v>500</v>
      </c>
      <c r="P260" s="24" t="s">
        <v>629</v>
      </c>
    </row>
    <row r="261" spans="1:16" x14ac:dyDescent="0.25">
      <c r="A261" s="24" t="s">
        <v>591</v>
      </c>
      <c r="B261" s="24">
        <v>1613952</v>
      </c>
      <c r="C261" s="24" t="s">
        <v>487</v>
      </c>
      <c r="D261" s="24" t="s">
        <v>508</v>
      </c>
      <c r="E261" s="24" t="s">
        <v>1141</v>
      </c>
      <c r="F261" s="24" t="s">
        <v>1142</v>
      </c>
      <c r="G261" s="24">
        <v>58356876</v>
      </c>
      <c r="H261" s="24">
        <v>5364.97</v>
      </c>
      <c r="I261" s="24" t="s">
        <v>557</v>
      </c>
      <c r="J261" s="24">
        <v>7979.73</v>
      </c>
      <c r="K261" s="24" t="s">
        <v>512</v>
      </c>
      <c r="L261" s="24">
        <v>5254.87</v>
      </c>
      <c r="M261" s="24">
        <v>528</v>
      </c>
      <c r="N261" s="24">
        <v>5856.84</v>
      </c>
      <c r="O261" s="24">
        <v>183.21</v>
      </c>
      <c r="P261" s="24" t="s">
        <v>603</v>
      </c>
    </row>
    <row r="262" spans="1:16" x14ac:dyDescent="0.25">
      <c r="A262" s="24" t="s">
        <v>770</v>
      </c>
      <c r="B262" s="24">
        <v>1612248</v>
      </c>
      <c r="C262" s="24" t="s">
        <v>53</v>
      </c>
      <c r="D262" s="24" t="s">
        <v>508</v>
      </c>
      <c r="E262" s="24" t="s">
        <v>1143</v>
      </c>
      <c r="F262" s="24" t="s">
        <v>1144</v>
      </c>
      <c r="G262" s="24"/>
      <c r="H262" s="24">
        <v>1898.05</v>
      </c>
      <c r="I262" s="24" t="s">
        <v>722</v>
      </c>
      <c r="J262" s="24">
        <v>2018.28</v>
      </c>
      <c r="K262" s="24" t="s">
        <v>512</v>
      </c>
      <c r="L262" s="24">
        <v>0</v>
      </c>
      <c r="M262" s="24">
        <v>791</v>
      </c>
      <c r="N262" s="24">
        <v>0</v>
      </c>
      <c r="O262" s="24">
        <v>110</v>
      </c>
      <c r="P262" s="24" t="s">
        <v>1145</v>
      </c>
    </row>
    <row r="263" spans="1:16" x14ac:dyDescent="0.25">
      <c r="A263" s="24" t="s">
        <v>522</v>
      </c>
      <c r="B263" s="24">
        <v>1613581</v>
      </c>
      <c r="C263" s="24" t="s">
        <v>462</v>
      </c>
      <c r="D263" s="24" t="s">
        <v>508</v>
      </c>
      <c r="E263" s="24" t="s">
        <v>1146</v>
      </c>
      <c r="F263" s="24" t="s">
        <v>1147</v>
      </c>
      <c r="G263" s="24">
        <v>89869094</v>
      </c>
      <c r="H263" s="24">
        <v>3556.07</v>
      </c>
      <c r="I263" s="24" t="s">
        <v>539</v>
      </c>
      <c r="J263" s="24">
        <v>8000</v>
      </c>
      <c r="K263" s="24" t="s">
        <v>512</v>
      </c>
      <c r="L263" s="24">
        <v>1535.27</v>
      </c>
      <c r="M263" s="24">
        <v>798</v>
      </c>
      <c r="N263" s="24">
        <v>1644.15</v>
      </c>
      <c r="O263" s="24">
        <v>279.52</v>
      </c>
      <c r="P263" s="24" t="s">
        <v>563</v>
      </c>
    </row>
    <row r="264" spans="1:16" x14ac:dyDescent="0.25">
      <c r="A264" s="24" t="s">
        <v>536</v>
      </c>
      <c r="B264" s="24">
        <v>1580774</v>
      </c>
      <c r="C264" s="24" t="s">
        <v>448</v>
      </c>
      <c r="D264" s="24" t="s">
        <v>508</v>
      </c>
      <c r="E264" s="24" t="s">
        <v>1148</v>
      </c>
      <c r="F264" s="24" t="s">
        <v>1149</v>
      </c>
      <c r="G264" s="24">
        <v>37821261</v>
      </c>
      <c r="H264" s="24">
        <v>498.33</v>
      </c>
      <c r="I264" s="24" t="s">
        <v>517</v>
      </c>
      <c r="J264" s="24">
        <v>813.9</v>
      </c>
      <c r="K264" s="24" t="s">
        <v>512</v>
      </c>
      <c r="L264" s="24">
        <v>326.23</v>
      </c>
      <c r="M264" s="24">
        <v>784</v>
      </c>
      <c r="N264" s="24">
        <v>441.27</v>
      </c>
      <c r="O264" s="24">
        <v>100</v>
      </c>
      <c r="P264" s="24" t="s">
        <v>527</v>
      </c>
    </row>
    <row r="265" spans="1:16" x14ac:dyDescent="0.25">
      <c r="A265" s="24" t="s">
        <v>597</v>
      </c>
      <c r="B265" s="24">
        <v>1452881</v>
      </c>
      <c r="C265" s="24" t="s">
        <v>63</v>
      </c>
      <c r="D265" s="24" t="s">
        <v>508</v>
      </c>
      <c r="E265" s="24" t="s">
        <v>1150</v>
      </c>
      <c r="F265" s="24" t="s">
        <v>1151</v>
      </c>
      <c r="G265" s="24">
        <v>35412959</v>
      </c>
      <c r="H265" s="24">
        <v>2614.4699999999998</v>
      </c>
      <c r="I265" s="24" t="s">
        <v>1152</v>
      </c>
      <c r="J265" s="24">
        <v>3047.92</v>
      </c>
      <c r="K265" s="24" t="s">
        <v>512</v>
      </c>
      <c r="L265" s="24">
        <v>354.47</v>
      </c>
      <c r="M265" s="24">
        <v>770</v>
      </c>
      <c r="N265" s="24">
        <v>1212.77</v>
      </c>
      <c r="O265" s="24">
        <v>200</v>
      </c>
      <c r="P265" s="24" t="s">
        <v>600</v>
      </c>
    </row>
    <row r="266" spans="1:16" x14ac:dyDescent="0.25">
      <c r="A266" s="24" t="s">
        <v>591</v>
      </c>
      <c r="B266" s="24" t="e">
        <v>#N/A</v>
      </c>
      <c r="C266" s="24" t="s">
        <v>487</v>
      </c>
      <c r="D266" s="24" t="s">
        <v>508</v>
      </c>
      <c r="E266" s="24" t="s">
        <v>1153</v>
      </c>
      <c r="F266" s="24" t="s">
        <v>1154</v>
      </c>
      <c r="G266" s="24">
        <v>19184243</v>
      </c>
      <c r="H266" s="24">
        <v>8561.0400000000009</v>
      </c>
      <c r="I266" s="24" t="s">
        <v>942</v>
      </c>
      <c r="J266" s="24">
        <v>8561.0400000000009</v>
      </c>
      <c r="K266" s="24" t="s">
        <v>512</v>
      </c>
      <c r="L266" s="24">
        <v>0</v>
      </c>
      <c r="M266" s="24">
        <v>646</v>
      </c>
      <c r="N266" s="24">
        <v>0</v>
      </c>
      <c r="O266" s="24">
        <v>155</v>
      </c>
      <c r="P266" s="24" t="s">
        <v>563</v>
      </c>
    </row>
    <row r="267" spans="1:16" x14ac:dyDescent="0.25">
      <c r="A267" s="24" t="s">
        <v>540</v>
      </c>
      <c r="B267" s="24">
        <v>1190718</v>
      </c>
      <c r="C267" s="24" t="s">
        <v>138</v>
      </c>
      <c r="D267" s="24" t="s">
        <v>508</v>
      </c>
      <c r="E267" s="24" t="s">
        <v>1155</v>
      </c>
      <c r="F267" s="24" t="s">
        <v>1156</v>
      </c>
      <c r="G267" s="24"/>
      <c r="H267" s="24">
        <v>2302.2800000000002</v>
      </c>
      <c r="I267" s="24" t="s">
        <v>622</v>
      </c>
      <c r="J267" s="24">
        <v>2311.27</v>
      </c>
      <c r="K267" s="24" t="s">
        <v>512</v>
      </c>
      <c r="L267" s="24">
        <v>873.07</v>
      </c>
      <c r="M267" s="24">
        <v>706</v>
      </c>
      <c r="N267" s="24">
        <v>907.97</v>
      </c>
      <c r="O267" s="24">
        <v>200</v>
      </c>
      <c r="P267" s="24" t="s">
        <v>544</v>
      </c>
    </row>
    <row r="268" spans="1:16" x14ac:dyDescent="0.25">
      <c r="A268" s="24" t="s">
        <v>591</v>
      </c>
      <c r="B268" s="24" t="e">
        <v>#N/A</v>
      </c>
      <c r="C268" s="24" t="s">
        <v>487</v>
      </c>
      <c r="D268" s="24" t="s">
        <v>508</v>
      </c>
      <c r="E268" s="24" t="s">
        <v>1157</v>
      </c>
      <c r="F268" s="24" t="s">
        <v>1158</v>
      </c>
      <c r="G268" s="24">
        <v>91402295</v>
      </c>
      <c r="H268" s="24">
        <v>3374.13</v>
      </c>
      <c r="I268" s="24" t="s">
        <v>974</v>
      </c>
      <c r="J268" s="24">
        <v>3374.13</v>
      </c>
      <c r="K268" s="24" t="s">
        <v>512</v>
      </c>
      <c r="L268" s="24">
        <v>0</v>
      </c>
      <c r="M268" s="24">
        <v>716</v>
      </c>
      <c r="N268" s="24">
        <v>0</v>
      </c>
      <c r="O268" s="24">
        <v>180.69</v>
      </c>
      <c r="P268" s="24" t="s">
        <v>734</v>
      </c>
    </row>
    <row r="269" spans="1:16" x14ac:dyDescent="0.25">
      <c r="A269" s="24" t="s">
        <v>591</v>
      </c>
      <c r="B269" s="24" t="e">
        <v>#N/A</v>
      </c>
      <c r="C269" s="24" t="s">
        <v>487</v>
      </c>
      <c r="D269" s="24" t="s">
        <v>508</v>
      </c>
      <c r="E269" s="24" t="s">
        <v>1159</v>
      </c>
      <c r="F269" s="24" t="s">
        <v>1160</v>
      </c>
      <c r="G269" s="24">
        <v>27129352</v>
      </c>
      <c r="H269" s="24">
        <v>8939.0300000000007</v>
      </c>
      <c r="I269" s="24" t="s">
        <v>937</v>
      </c>
      <c r="J269" s="24">
        <v>8939.0300000000007</v>
      </c>
      <c r="K269" s="24" t="s">
        <v>512</v>
      </c>
      <c r="L269" s="24">
        <v>0</v>
      </c>
      <c r="M269" s="24">
        <v>648</v>
      </c>
      <c r="N269" s="24">
        <v>0</v>
      </c>
      <c r="O269" s="24">
        <v>187.46</v>
      </c>
      <c r="P269" s="24" t="s">
        <v>594</v>
      </c>
    </row>
    <row r="270" spans="1:16" x14ac:dyDescent="0.25">
      <c r="A270" s="24" t="s">
        <v>522</v>
      </c>
      <c r="B270" s="24" t="e">
        <v>#N/A</v>
      </c>
      <c r="C270" s="24" t="s">
        <v>421</v>
      </c>
      <c r="D270" s="24" t="s">
        <v>508</v>
      </c>
      <c r="E270" s="24" t="s">
        <v>1161</v>
      </c>
      <c r="F270" s="24" t="s">
        <v>1162</v>
      </c>
      <c r="G270" s="24">
        <v>74829286</v>
      </c>
      <c r="H270" s="24">
        <v>1076.8699999999999</v>
      </c>
      <c r="I270" s="24" t="s">
        <v>685</v>
      </c>
      <c r="J270" s="24">
        <v>3000</v>
      </c>
      <c r="K270" s="24" t="s">
        <v>512</v>
      </c>
      <c r="L270" s="24">
        <v>0</v>
      </c>
      <c r="M270" s="24">
        <v>1095</v>
      </c>
      <c r="N270" s="24">
        <v>0</v>
      </c>
      <c r="O270" s="24">
        <v>50</v>
      </c>
      <c r="P270" s="24" t="s">
        <v>532</v>
      </c>
    </row>
    <row r="271" spans="1:16" x14ac:dyDescent="0.25">
      <c r="A271" s="24" t="s">
        <v>522</v>
      </c>
      <c r="B271" s="24">
        <v>1745245</v>
      </c>
      <c r="C271" s="24" t="s">
        <v>107</v>
      </c>
      <c r="D271" s="24" t="s">
        <v>508</v>
      </c>
      <c r="E271" s="24" t="s">
        <v>1163</v>
      </c>
      <c r="F271" s="24" t="s">
        <v>1164</v>
      </c>
      <c r="G271" s="24">
        <v>90351395</v>
      </c>
      <c r="H271" s="24">
        <v>2420.34</v>
      </c>
      <c r="I271" s="24" t="s">
        <v>1105</v>
      </c>
      <c r="J271" s="24">
        <v>2420.34</v>
      </c>
      <c r="K271" s="24" t="s">
        <v>512</v>
      </c>
      <c r="L271" s="24">
        <v>0</v>
      </c>
      <c r="M271" s="24">
        <v>621</v>
      </c>
      <c r="N271" s="24">
        <v>0</v>
      </c>
      <c r="O271" s="24">
        <v>100</v>
      </c>
      <c r="P271" s="24" t="s">
        <v>527</v>
      </c>
    </row>
    <row r="272" spans="1:16" x14ac:dyDescent="0.25">
      <c r="A272" s="24" t="s">
        <v>591</v>
      </c>
      <c r="B272" s="24">
        <v>1617819</v>
      </c>
      <c r="C272" s="24" t="s">
        <v>144</v>
      </c>
      <c r="D272" s="24" t="s">
        <v>508</v>
      </c>
      <c r="E272" s="24" t="s">
        <v>1165</v>
      </c>
      <c r="F272" s="24" t="s">
        <v>1166</v>
      </c>
      <c r="G272" s="24">
        <v>85539292</v>
      </c>
      <c r="H272" s="24">
        <v>663.34</v>
      </c>
      <c r="I272" s="24" t="s">
        <v>535</v>
      </c>
      <c r="J272" s="24">
        <v>916.32</v>
      </c>
      <c r="K272" s="24" t="s">
        <v>512</v>
      </c>
      <c r="L272" s="24">
        <v>0</v>
      </c>
      <c r="M272" s="24">
        <v>654</v>
      </c>
      <c r="N272" s="24">
        <v>0</v>
      </c>
      <c r="O272" s="24">
        <v>60</v>
      </c>
      <c r="P272" s="24" t="s">
        <v>603</v>
      </c>
    </row>
    <row r="273" spans="1:16" x14ac:dyDescent="0.25">
      <c r="A273" s="24" t="s">
        <v>591</v>
      </c>
      <c r="B273" s="24">
        <v>1613952</v>
      </c>
      <c r="C273" s="24" t="s">
        <v>487</v>
      </c>
      <c r="D273" s="24" t="s">
        <v>508</v>
      </c>
      <c r="E273" s="24" t="s">
        <v>1167</v>
      </c>
      <c r="F273" s="24" t="s">
        <v>1168</v>
      </c>
      <c r="G273" s="24">
        <v>20299945</v>
      </c>
      <c r="H273" s="24">
        <v>3019</v>
      </c>
      <c r="I273" s="24" t="s">
        <v>517</v>
      </c>
      <c r="J273" s="24">
        <v>5390.73</v>
      </c>
      <c r="K273" s="24" t="s">
        <v>512</v>
      </c>
      <c r="L273" s="24">
        <v>0</v>
      </c>
      <c r="M273" s="24">
        <v>402</v>
      </c>
      <c r="N273" s="24">
        <v>0</v>
      </c>
      <c r="O273" s="24">
        <v>13.63</v>
      </c>
      <c r="P273" s="24" t="s">
        <v>594</v>
      </c>
    </row>
    <row r="274" spans="1:16" x14ac:dyDescent="0.25">
      <c r="A274" s="24" t="s">
        <v>591</v>
      </c>
      <c r="B274" s="24" t="e">
        <v>#N/A</v>
      </c>
      <c r="C274" s="24" t="s">
        <v>487</v>
      </c>
      <c r="D274" s="24" t="s">
        <v>508</v>
      </c>
      <c r="E274" s="24" t="s">
        <v>1169</v>
      </c>
      <c r="F274" s="24" t="s">
        <v>1170</v>
      </c>
      <c r="G274" s="24">
        <v>11434333</v>
      </c>
      <c r="H274" s="24">
        <v>5035.3100000000004</v>
      </c>
      <c r="I274" s="24" t="s">
        <v>937</v>
      </c>
      <c r="J274" s="24">
        <v>7000</v>
      </c>
      <c r="K274" s="24" t="s">
        <v>512</v>
      </c>
      <c r="L274" s="24">
        <v>0</v>
      </c>
      <c r="M274" s="24">
        <v>642</v>
      </c>
      <c r="N274" s="24">
        <v>0</v>
      </c>
      <c r="O274" s="24">
        <v>214</v>
      </c>
      <c r="P274" s="24" t="s">
        <v>734</v>
      </c>
    </row>
    <row r="275" spans="1:16" x14ac:dyDescent="0.25">
      <c r="A275" s="24" t="s">
        <v>572</v>
      </c>
      <c r="B275" s="24" t="e">
        <v>#N/A</v>
      </c>
      <c r="C275" s="24" t="s">
        <v>425</v>
      </c>
      <c r="D275" s="24" t="s">
        <v>508</v>
      </c>
      <c r="E275" s="24" t="s">
        <v>1171</v>
      </c>
      <c r="F275" s="24" t="s">
        <v>1172</v>
      </c>
      <c r="G275" s="24">
        <v>99899499</v>
      </c>
      <c r="H275" s="24">
        <v>7560.14</v>
      </c>
      <c r="I275" s="24" t="s">
        <v>974</v>
      </c>
      <c r="J275" s="24">
        <v>7560.14</v>
      </c>
      <c r="K275" s="24" t="s">
        <v>512</v>
      </c>
      <c r="L275" s="24">
        <v>0</v>
      </c>
      <c r="M275" s="24">
        <v>587</v>
      </c>
      <c r="N275" s="24">
        <v>0</v>
      </c>
      <c r="O275" s="24">
        <v>373.66</v>
      </c>
      <c r="P275" s="24" t="s">
        <v>744</v>
      </c>
    </row>
    <row r="276" spans="1:16" x14ac:dyDescent="0.25">
      <c r="A276" s="24" t="s">
        <v>507</v>
      </c>
      <c r="B276" s="24">
        <v>1352329</v>
      </c>
      <c r="C276" s="24" t="s">
        <v>411</v>
      </c>
      <c r="D276" s="24" t="s">
        <v>508</v>
      </c>
      <c r="E276" s="24" t="s">
        <v>1173</v>
      </c>
      <c r="F276" s="24" t="s">
        <v>1174</v>
      </c>
      <c r="G276" s="24">
        <v>36012860</v>
      </c>
      <c r="H276" s="24">
        <v>0</v>
      </c>
      <c r="I276" s="24" t="s">
        <v>767</v>
      </c>
      <c r="J276" s="24">
        <v>4000</v>
      </c>
      <c r="K276" s="24" t="s">
        <v>512</v>
      </c>
      <c r="L276" s="24">
        <v>0</v>
      </c>
      <c r="M276" s="24">
        <v>529</v>
      </c>
      <c r="N276" s="24">
        <v>0</v>
      </c>
      <c r="O276" s="24">
        <v>0</v>
      </c>
      <c r="P276" s="24" t="s">
        <v>600</v>
      </c>
    </row>
    <row r="277" spans="1:16" x14ac:dyDescent="0.25">
      <c r="A277" s="24" t="s">
        <v>522</v>
      </c>
      <c r="B277" s="24">
        <v>1773718</v>
      </c>
      <c r="C277" s="24" t="s">
        <v>108</v>
      </c>
      <c r="D277" s="24" t="s">
        <v>508</v>
      </c>
      <c r="E277" s="24" t="s">
        <v>1175</v>
      </c>
      <c r="F277" s="24" t="s">
        <v>1176</v>
      </c>
      <c r="G277" s="24">
        <v>17914750</v>
      </c>
      <c r="H277" s="24">
        <v>647.29999999999995</v>
      </c>
      <c r="I277" s="24" t="s">
        <v>511</v>
      </c>
      <c r="J277" s="24">
        <v>700</v>
      </c>
      <c r="K277" s="24" t="s">
        <v>512</v>
      </c>
      <c r="L277" s="24">
        <v>0</v>
      </c>
      <c r="M277" s="24">
        <v>399</v>
      </c>
      <c r="N277" s="24">
        <v>0</v>
      </c>
      <c r="O277" s="24">
        <v>0</v>
      </c>
      <c r="P277" s="24" t="s">
        <v>532</v>
      </c>
    </row>
    <row r="278" spans="1:16" x14ac:dyDescent="0.25">
      <c r="A278" s="24" t="s">
        <v>540</v>
      </c>
      <c r="B278" s="24">
        <v>1197159</v>
      </c>
      <c r="C278" s="24" t="s">
        <v>137</v>
      </c>
      <c r="D278" s="24" t="s">
        <v>508</v>
      </c>
      <c r="E278" s="24" t="s">
        <v>1177</v>
      </c>
      <c r="F278" s="24" t="s">
        <v>1178</v>
      </c>
      <c r="G278" s="24"/>
      <c r="H278" s="24">
        <v>5302.4</v>
      </c>
      <c r="I278" s="24" t="s">
        <v>942</v>
      </c>
      <c r="J278" s="24">
        <v>6000</v>
      </c>
      <c r="K278" s="24" t="s">
        <v>512</v>
      </c>
      <c r="L278" s="24">
        <v>0</v>
      </c>
      <c r="M278" s="24">
        <v>733</v>
      </c>
      <c r="N278" s="24">
        <v>0</v>
      </c>
      <c r="O278" s="24">
        <v>169.32</v>
      </c>
      <c r="P278" s="24" t="s">
        <v>544</v>
      </c>
    </row>
    <row r="279" spans="1:16" x14ac:dyDescent="0.25">
      <c r="A279" s="24" t="s">
        <v>522</v>
      </c>
      <c r="B279" s="24">
        <v>1612894</v>
      </c>
      <c r="C279" s="24" t="s">
        <v>36</v>
      </c>
      <c r="D279" s="24" t="s">
        <v>508</v>
      </c>
      <c r="E279" s="24" t="s">
        <v>1179</v>
      </c>
      <c r="F279" s="24" t="s">
        <v>1180</v>
      </c>
      <c r="G279" s="24">
        <v>26898351</v>
      </c>
      <c r="H279" s="24">
        <v>3258.89</v>
      </c>
      <c r="I279" s="24" t="s">
        <v>539</v>
      </c>
      <c r="J279" s="24">
        <v>3258.89</v>
      </c>
      <c r="K279" s="24" t="s">
        <v>512</v>
      </c>
      <c r="L279" s="24">
        <v>0</v>
      </c>
      <c r="M279" s="24">
        <v>573</v>
      </c>
      <c r="N279" s="24">
        <v>0</v>
      </c>
      <c r="O279" s="24">
        <v>50</v>
      </c>
      <c r="P279" s="24" t="s">
        <v>563</v>
      </c>
    </row>
    <row r="280" spans="1:16" x14ac:dyDescent="0.25">
      <c r="A280" s="24" t="s">
        <v>770</v>
      </c>
      <c r="B280" s="24" t="e">
        <v>#N/A</v>
      </c>
      <c r="C280" s="24" t="s">
        <v>54</v>
      </c>
      <c r="D280" s="24" t="s">
        <v>508</v>
      </c>
      <c r="E280" s="24" t="s">
        <v>1181</v>
      </c>
      <c r="F280" s="24" t="s">
        <v>1182</v>
      </c>
      <c r="G280" s="24"/>
      <c r="H280" s="24">
        <v>1766.4</v>
      </c>
      <c r="I280" s="24" t="s">
        <v>722</v>
      </c>
      <c r="J280" s="24">
        <v>2000</v>
      </c>
      <c r="K280" s="24" t="s">
        <v>512</v>
      </c>
      <c r="L280" s="24">
        <v>0</v>
      </c>
      <c r="M280" s="24">
        <v>1017</v>
      </c>
      <c r="N280" s="24">
        <v>0</v>
      </c>
      <c r="O280" s="24">
        <v>39.229999999999997</v>
      </c>
      <c r="P280" s="24" t="s">
        <v>563</v>
      </c>
    </row>
    <row r="281" spans="1:16" x14ac:dyDescent="0.25">
      <c r="A281" s="24" t="s">
        <v>604</v>
      </c>
      <c r="B281" s="24" t="e">
        <v>#N/A</v>
      </c>
      <c r="C281" s="24" t="s">
        <v>40</v>
      </c>
      <c r="D281" s="24" t="s">
        <v>508</v>
      </c>
      <c r="E281" s="24" t="s">
        <v>1183</v>
      </c>
      <c r="F281" s="24" t="s">
        <v>1184</v>
      </c>
      <c r="G281" s="24">
        <v>12381135</v>
      </c>
      <c r="H281" s="24">
        <v>2957.41</v>
      </c>
      <c r="I281" s="24" t="s">
        <v>685</v>
      </c>
      <c r="J281" s="24">
        <v>4000</v>
      </c>
      <c r="K281" s="24" t="s">
        <v>512</v>
      </c>
      <c r="L281" s="24">
        <v>0</v>
      </c>
      <c r="M281" s="24">
        <v>863</v>
      </c>
      <c r="N281" s="24">
        <v>0</v>
      </c>
      <c r="O281" s="24">
        <v>0</v>
      </c>
      <c r="P281" s="24" t="s">
        <v>532</v>
      </c>
    </row>
    <row r="282" spans="1:16" x14ac:dyDescent="0.25">
      <c r="A282" s="24" t="s">
        <v>514</v>
      </c>
      <c r="B282" s="24" t="e">
        <v>#N/A</v>
      </c>
      <c r="C282" s="24" t="s">
        <v>495</v>
      </c>
      <c r="D282" s="24" t="s">
        <v>508</v>
      </c>
      <c r="E282" s="24" t="s">
        <v>1185</v>
      </c>
      <c r="F282" s="24" t="s">
        <v>1186</v>
      </c>
      <c r="G282" s="24">
        <v>61161678</v>
      </c>
      <c r="H282" s="24">
        <v>376.38</v>
      </c>
      <c r="I282" s="24" t="s">
        <v>1187</v>
      </c>
      <c r="J282" s="24">
        <v>412.01</v>
      </c>
      <c r="K282" s="24" t="s">
        <v>512</v>
      </c>
      <c r="L282" s="24">
        <v>0</v>
      </c>
      <c r="M282" s="24">
        <v>829</v>
      </c>
      <c r="N282" s="24">
        <v>0</v>
      </c>
      <c r="O282" s="24">
        <v>110</v>
      </c>
      <c r="P282" s="24" t="s">
        <v>518</v>
      </c>
    </row>
    <row r="283" spans="1:16" x14ac:dyDescent="0.25">
      <c r="A283" s="24" t="s">
        <v>536</v>
      </c>
      <c r="B283" s="24">
        <v>1523721</v>
      </c>
      <c r="C283" s="24" t="s">
        <v>421</v>
      </c>
      <c r="D283" s="24" t="s">
        <v>508</v>
      </c>
      <c r="E283" s="24" t="s">
        <v>1188</v>
      </c>
      <c r="F283" s="24" t="s">
        <v>1189</v>
      </c>
      <c r="G283" s="24">
        <v>30169454</v>
      </c>
      <c r="H283" s="24">
        <v>465.1</v>
      </c>
      <c r="I283" s="24" t="s">
        <v>521</v>
      </c>
      <c r="J283" s="24">
        <v>4365.2700000000004</v>
      </c>
      <c r="K283" s="24" t="s">
        <v>512</v>
      </c>
      <c r="L283" s="24">
        <v>358.36</v>
      </c>
      <c r="M283" s="24">
        <v>456</v>
      </c>
      <c r="N283" s="24">
        <v>413.94</v>
      </c>
      <c r="O283" s="24">
        <v>2.42</v>
      </c>
      <c r="P283" s="24" t="s">
        <v>563</v>
      </c>
    </row>
    <row r="284" spans="1:16" x14ac:dyDescent="0.25">
      <c r="A284" s="24" t="s">
        <v>564</v>
      </c>
      <c r="B284" s="24">
        <v>1702033</v>
      </c>
      <c r="C284" s="24" t="s">
        <v>151</v>
      </c>
      <c r="D284" s="24" t="s">
        <v>508</v>
      </c>
      <c r="E284" s="24" t="s">
        <v>1190</v>
      </c>
      <c r="F284" s="24" t="s">
        <v>1191</v>
      </c>
      <c r="G284" s="24">
        <v>97155298</v>
      </c>
      <c r="H284" s="24">
        <v>3248.29</v>
      </c>
      <c r="I284" s="24" t="s">
        <v>722</v>
      </c>
      <c r="J284" s="24">
        <v>3248.29</v>
      </c>
      <c r="K284" s="24" t="s">
        <v>512</v>
      </c>
      <c r="L284" s="24">
        <v>0</v>
      </c>
      <c r="M284" s="24">
        <v>1048</v>
      </c>
      <c r="N284" s="24">
        <v>0</v>
      </c>
      <c r="O284" s="24">
        <v>440</v>
      </c>
      <c r="P284" s="24" t="s">
        <v>764</v>
      </c>
    </row>
    <row r="285" spans="1:16" x14ac:dyDescent="0.25">
      <c r="A285" s="24" t="s">
        <v>572</v>
      </c>
      <c r="B285" s="24">
        <v>1309522</v>
      </c>
      <c r="C285" s="24" t="s">
        <v>270</v>
      </c>
      <c r="D285" s="24" t="s">
        <v>508</v>
      </c>
      <c r="E285" s="24" t="s">
        <v>1192</v>
      </c>
      <c r="F285" s="24" t="s">
        <v>1193</v>
      </c>
      <c r="G285" s="24">
        <v>18009290</v>
      </c>
      <c r="H285" s="24"/>
      <c r="I285" s="24" t="s">
        <v>567</v>
      </c>
      <c r="J285" s="24">
        <v>4500</v>
      </c>
      <c r="K285" s="24" t="s">
        <v>512</v>
      </c>
      <c r="L285" s="24">
        <v>2884.54</v>
      </c>
      <c r="M285" s="24">
        <v>123</v>
      </c>
      <c r="N285" s="24">
        <v>794.47</v>
      </c>
      <c r="O285" s="24">
        <v>0</v>
      </c>
      <c r="P285" s="24" t="s">
        <v>527</v>
      </c>
    </row>
    <row r="286" spans="1:16" x14ac:dyDescent="0.25">
      <c r="A286" s="24" t="s">
        <v>770</v>
      </c>
      <c r="B286" s="24">
        <v>1229845</v>
      </c>
      <c r="C286" s="24" t="s">
        <v>51</v>
      </c>
      <c r="D286" s="24" t="s">
        <v>508</v>
      </c>
      <c r="E286" s="24" t="s">
        <v>1194</v>
      </c>
      <c r="F286" s="24" t="s">
        <v>1195</v>
      </c>
      <c r="G286" s="24"/>
      <c r="H286" s="24">
        <v>1676.95</v>
      </c>
      <c r="I286" s="24" t="s">
        <v>639</v>
      </c>
      <c r="J286" s="24">
        <v>2129.44</v>
      </c>
      <c r="K286" s="24" t="s">
        <v>512</v>
      </c>
      <c r="L286" s="24">
        <v>0</v>
      </c>
      <c r="M286" s="24">
        <v>550</v>
      </c>
      <c r="N286" s="24">
        <v>0</v>
      </c>
      <c r="O286" s="24">
        <v>4.2300000000000004</v>
      </c>
      <c r="P286" s="24" t="s">
        <v>527</v>
      </c>
    </row>
    <row r="287" spans="1:16" x14ac:dyDescent="0.25">
      <c r="A287" s="24" t="s">
        <v>792</v>
      </c>
      <c r="B287" s="24">
        <v>1708378</v>
      </c>
      <c r="C287" s="24" t="s">
        <v>50</v>
      </c>
      <c r="D287" s="24" t="s">
        <v>508</v>
      </c>
      <c r="E287" s="24" t="s">
        <v>1196</v>
      </c>
      <c r="F287" s="24" t="s">
        <v>1197</v>
      </c>
      <c r="G287" s="24">
        <v>11505033</v>
      </c>
      <c r="H287" s="24">
        <v>323.33</v>
      </c>
      <c r="I287" s="24" t="s">
        <v>511</v>
      </c>
      <c r="J287" s="24">
        <v>1481.21</v>
      </c>
      <c r="K287" s="24" t="s">
        <v>512</v>
      </c>
      <c r="L287" s="24">
        <v>1.46</v>
      </c>
      <c r="M287" s="24">
        <v>774</v>
      </c>
      <c r="N287" s="24">
        <v>1.89</v>
      </c>
      <c r="O287" s="24">
        <v>64.28</v>
      </c>
      <c r="P287" s="24" t="s">
        <v>532</v>
      </c>
    </row>
    <row r="288" spans="1:16" x14ac:dyDescent="0.25">
      <c r="A288" s="24" t="s">
        <v>604</v>
      </c>
      <c r="B288" s="24">
        <v>1430926</v>
      </c>
      <c r="C288" s="24" t="s">
        <v>40</v>
      </c>
      <c r="D288" s="24" t="s">
        <v>508</v>
      </c>
      <c r="E288" s="24" t="s">
        <v>1198</v>
      </c>
      <c r="F288" s="24" t="s">
        <v>1199</v>
      </c>
      <c r="G288" s="24">
        <v>15733039</v>
      </c>
      <c r="H288" s="24">
        <v>1301.76</v>
      </c>
      <c r="I288" s="24" t="s">
        <v>580</v>
      </c>
      <c r="J288" s="24">
        <v>3856.67</v>
      </c>
      <c r="K288" s="24" t="s">
        <v>512</v>
      </c>
      <c r="L288" s="24">
        <v>1301.76</v>
      </c>
      <c r="M288" s="24">
        <v>814</v>
      </c>
      <c r="N288" s="24">
        <v>1534.35</v>
      </c>
      <c r="O288" s="24">
        <v>121.02</v>
      </c>
      <c r="P288" s="24" t="s">
        <v>563</v>
      </c>
    </row>
    <row r="289" spans="1:16" x14ac:dyDescent="0.25">
      <c r="A289" s="24" t="s">
        <v>522</v>
      </c>
      <c r="B289" s="24" t="e">
        <v>#N/A</v>
      </c>
      <c r="C289" s="24" t="s">
        <v>462</v>
      </c>
      <c r="D289" s="24" t="s">
        <v>508</v>
      </c>
      <c r="E289" s="24" t="s">
        <v>1200</v>
      </c>
      <c r="F289" s="24" t="s">
        <v>1201</v>
      </c>
      <c r="G289" s="24">
        <v>10910833</v>
      </c>
      <c r="H289" s="24">
        <v>2278.85</v>
      </c>
      <c r="I289" s="24" t="s">
        <v>622</v>
      </c>
      <c r="J289" s="24">
        <v>3335.27</v>
      </c>
      <c r="K289" s="24" t="s">
        <v>512</v>
      </c>
      <c r="L289" s="24">
        <v>0</v>
      </c>
      <c r="M289" s="24">
        <v>712</v>
      </c>
      <c r="N289" s="24">
        <v>0</v>
      </c>
      <c r="O289" s="24">
        <v>100</v>
      </c>
      <c r="P289" s="24" t="s">
        <v>527</v>
      </c>
    </row>
    <row r="290" spans="1:16" x14ac:dyDescent="0.25">
      <c r="A290" s="24" t="s">
        <v>591</v>
      </c>
      <c r="B290" s="24" t="e">
        <v>#N/A</v>
      </c>
      <c r="C290" s="24" t="s">
        <v>487</v>
      </c>
      <c r="D290" s="24" t="s">
        <v>508</v>
      </c>
      <c r="E290" s="24" t="s">
        <v>1202</v>
      </c>
      <c r="F290" s="24" t="s">
        <v>1203</v>
      </c>
      <c r="G290" s="24">
        <v>95150297</v>
      </c>
      <c r="H290" s="24">
        <v>4929.83</v>
      </c>
      <c r="I290" s="24" t="s">
        <v>722</v>
      </c>
      <c r="J290" s="24">
        <v>4929.83</v>
      </c>
      <c r="K290" s="24" t="s">
        <v>512</v>
      </c>
      <c r="L290" s="24">
        <v>0</v>
      </c>
      <c r="M290" s="24">
        <v>990</v>
      </c>
      <c r="N290" s="24">
        <v>0</v>
      </c>
      <c r="O290" s="24">
        <v>408</v>
      </c>
      <c r="P290" s="24" t="s">
        <v>594</v>
      </c>
    </row>
    <row r="291" spans="1:16" x14ac:dyDescent="0.25">
      <c r="A291" s="24" t="s">
        <v>522</v>
      </c>
      <c r="B291" s="24" t="e">
        <v>#N/A</v>
      </c>
      <c r="C291" s="24" t="s">
        <v>421</v>
      </c>
      <c r="D291" s="24" t="s">
        <v>508</v>
      </c>
      <c r="E291" s="24" t="s">
        <v>1204</v>
      </c>
      <c r="F291" s="24" t="s">
        <v>1205</v>
      </c>
      <c r="G291" s="24"/>
      <c r="H291" s="24">
        <v>2425.13</v>
      </c>
      <c r="I291" s="24" t="s">
        <v>954</v>
      </c>
      <c r="J291" s="24">
        <v>3500</v>
      </c>
      <c r="K291" s="24" t="s">
        <v>512</v>
      </c>
      <c r="L291" s="24">
        <v>0</v>
      </c>
      <c r="M291" s="24">
        <v>1012</v>
      </c>
      <c r="N291" s="24">
        <v>0</v>
      </c>
      <c r="O291" s="24">
        <v>30</v>
      </c>
      <c r="P291" s="24" t="s">
        <v>532</v>
      </c>
    </row>
    <row r="292" spans="1:16" x14ac:dyDescent="0.25">
      <c r="A292" s="24" t="s">
        <v>522</v>
      </c>
      <c r="B292" s="24">
        <v>1773718</v>
      </c>
      <c r="C292" s="24" t="s">
        <v>108</v>
      </c>
      <c r="D292" s="24" t="s">
        <v>508</v>
      </c>
      <c r="E292" s="24" t="s">
        <v>1206</v>
      </c>
      <c r="F292" s="24" t="s">
        <v>1207</v>
      </c>
      <c r="G292" s="24"/>
      <c r="H292" s="24">
        <v>3507.58</v>
      </c>
      <c r="I292" s="24" t="s">
        <v>945</v>
      </c>
      <c r="J292" s="24">
        <v>5000</v>
      </c>
      <c r="K292" s="24" t="s">
        <v>512</v>
      </c>
      <c r="L292" s="24">
        <v>0</v>
      </c>
      <c r="M292" s="24">
        <v>850</v>
      </c>
      <c r="N292" s="24">
        <v>0</v>
      </c>
      <c r="O292" s="24">
        <v>150</v>
      </c>
      <c r="P292" s="24" t="s">
        <v>594</v>
      </c>
    </row>
    <row r="293" spans="1:16" x14ac:dyDescent="0.25">
      <c r="A293" s="24" t="s">
        <v>792</v>
      </c>
      <c r="B293" s="24">
        <v>1071952</v>
      </c>
      <c r="C293" s="24" t="s">
        <v>379</v>
      </c>
      <c r="D293" s="24" t="s">
        <v>508</v>
      </c>
      <c r="E293" s="24" t="s">
        <v>1208</v>
      </c>
      <c r="F293" s="24" t="s">
        <v>1209</v>
      </c>
      <c r="G293" s="24">
        <v>18230842</v>
      </c>
      <c r="H293" s="24">
        <v>931.05</v>
      </c>
      <c r="I293" s="24" t="s">
        <v>535</v>
      </c>
      <c r="J293" s="24">
        <v>3000</v>
      </c>
      <c r="K293" s="24" t="s">
        <v>512</v>
      </c>
      <c r="L293" s="24">
        <v>0</v>
      </c>
      <c r="M293" s="24">
        <v>0</v>
      </c>
      <c r="N293" s="24">
        <v>189.85</v>
      </c>
      <c r="O293" s="24">
        <v>98.39</v>
      </c>
      <c r="P293" s="24" t="s">
        <v>563</v>
      </c>
    </row>
    <row r="294" spans="1:16" x14ac:dyDescent="0.25">
      <c r="A294" s="24" t="s">
        <v>522</v>
      </c>
      <c r="B294" s="24" t="e">
        <v>#N/A</v>
      </c>
      <c r="C294" s="24" t="s">
        <v>421</v>
      </c>
      <c r="D294" s="24" t="s">
        <v>508</v>
      </c>
      <c r="E294" s="24" t="s">
        <v>1210</v>
      </c>
      <c r="F294" s="24" t="s">
        <v>1211</v>
      </c>
      <c r="G294" s="24">
        <v>17496241</v>
      </c>
      <c r="H294" s="24">
        <v>1000</v>
      </c>
      <c r="I294" s="24" t="s">
        <v>722</v>
      </c>
      <c r="J294" s="24">
        <v>1000</v>
      </c>
      <c r="K294" s="24" t="s">
        <v>512</v>
      </c>
      <c r="L294" s="24">
        <v>0</v>
      </c>
      <c r="M294" s="24">
        <v>1028</v>
      </c>
      <c r="N294" s="24">
        <v>0</v>
      </c>
      <c r="O294" s="24">
        <v>0</v>
      </c>
      <c r="P294" s="24" t="s">
        <v>585</v>
      </c>
    </row>
    <row r="295" spans="1:16" x14ac:dyDescent="0.25">
      <c r="A295" s="24" t="s">
        <v>522</v>
      </c>
      <c r="B295" s="24">
        <v>1773718</v>
      </c>
      <c r="C295" s="24" t="s">
        <v>108</v>
      </c>
      <c r="D295" s="24" t="s">
        <v>508</v>
      </c>
      <c r="E295" s="24" t="s">
        <v>1212</v>
      </c>
      <c r="F295" s="24" t="s">
        <v>1213</v>
      </c>
      <c r="G295" s="24"/>
      <c r="H295" s="24">
        <v>1083.27</v>
      </c>
      <c r="I295" s="24" t="s">
        <v>1214</v>
      </c>
      <c r="J295" s="24">
        <v>3000</v>
      </c>
      <c r="K295" s="24" t="s">
        <v>512</v>
      </c>
      <c r="L295" s="24">
        <v>0</v>
      </c>
      <c r="M295" s="24">
        <v>809</v>
      </c>
      <c r="N295" s="24">
        <v>0</v>
      </c>
      <c r="O295" s="24">
        <v>192.56</v>
      </c>
      <c r="P295" s="24" t="s">
        <v>563</v>
      </c>
    </row>
    <row r="296" spans="1:16" x14ac:dyDescent="0.25">
      <c r="A296" s="24" t="s">
        <v>522</v>
      </c>
      <c r="B296" s="24">
        <v>1613581</v>
      </c>
      <c r="C296" s="24" t="s">
        <v>462</v>
      </c>
      <c r="D296" s="24" t="s">
        <v>508</v>
      </c>
      <c r="E296" s="24" t="s">
        <v>1215</v>
      </c>
      <c r="F296" s="24" t="s">
        <v>1216</v>
      </c>
      <c r="G296" s="24">
        <v>56326375</v>
      </c>
      <c r="H296" s="24">
        <v>12642.21</v>
      </c>
      <c r="I296" s="24" t="s">
        <v>954</v>
      </c>
      <c r="J296" s="24">
        <v>15000</v>
      </c>
      <c r="K296" s="24" t="s">
        <v>512</v>
      </c>
      <c r="L296" s="24">
        <v>3646.54</v>
      </c>
      <c r="M296" s="24">
        <v>753</v>
      </c>
      <c r="N296" s="24">
        <v>5204.57</v>
      </c>
      <c r="O296" s="24">
        <v>2583</v>
      </c>
      <c r="P296" s="24" t="s">
        <v>629</v>
      </c>
    </row>
    <row r="297" spans="1:16" x14ac:dyDescent="0.25">
      <c r="A297" s="24" t="s">
        <v>540</v>
      </c>
      <c r="B297" s="24">
        <v>1497187</v>
      </c>
      <c r="C297" s="24" t="s">
        <v>138</v>
      </c>
      <c r="D297" s="24" t="s">
        <v>508</v>
      </c>
      <c r="E297" s="24" t="s">
        <v>1217</v>
      </c>
      <c r="F297" s="24" t="s">
        <v>1218</v>
      </c>
      <c r="G297" s="24">
        <v>38604362</v>
      </c>
      <c r="H297" s="24">
        <v>959.9</v>
      </c>
      <c r="I297" s="24" t="s">
        <v>543</v>
      </c>
      <c r="J297" s="24">
        <v>15000</v>
      </c>
      <c r="K297" s="24" t="s">
        <v>512</v>
      </c>
      <c r="L297" s="24">
        <v>959.9</v>
      </c>
      <c r="M297" s="24">
        <v>296</v>
      </c>
      <c r="N297" s="24">
        <v>1132.92</v>
      </c>
      <c r="O297" s="24">
        <v>0</v>
      </c>
      <c r="P297" s="24" t="s">
        <v>544</v>
      </c>
    </row>
    <row r="298" spans="1:16" x14ac:dyDescent="0.25">
      <c r="A298" s="24" t="s">
        <v>560</v>
      </c>
      <c r="B298" s="24">
        <v>1552930</v>
      </c>
      <c r="C298" s="24" t="s">
        <v>456</v>
      </c>
      <c r="D298" s="24" t="s">
        <v>508</v>
      </c>
      <c r="E298" s="24" t="s">
        <v>1219</v>
      </c>
      <c r="F298" s="24" t="s">
        <v>1220</v>
      </c>
      <c r="G298" s="24">
        <v>67458982</v>
      </c>
      <c r="H298" s="24">
        <v>17367.259999999998</v>
      </c>
      <c r="I298" s="24" t="s">
        <v>685</v>
      </c>
      <c r="J298" s="24">
        <v>17367.259999999998</v>
      </c>
      <c r="K298" s="24" t="s">
        <v>512</v>
      </c>
      <c r="L298" s="24">
        <v>4088.4</v>
      </c>
      <c r="M298" s="24">
        <v>874</v>
      </c>
      <c r="N298" s="24">
        <v>5690.36</v>
      </c>
      <c r="O298" s="24">
        <v>150</v>
      </c>
      <c r="P298" s="24" t="s">
        <v>563</v>
      </c>
    </row>
    <row r="299" spans="1:16" x14ac:dyDescent="0.25">
      <c r="A299" s="24" t="s">
        <v>540</v>
      </c>
      <c r="B299" s="24">
        <v>1512603</v>
      </c>
      <c r="C299" s="24" t="s">
        <v>141</v>
      </c>
      <c r="D299" s="24" t="s">
        <v>508</v>
      </c>
      <c r="E299" s="24" t="s">
        <v>1221</v>
      </c>
      <c r="F299" s="24" t="s">
        <v>1222</v>
      </c>
      <c r="G299" s="24">
        <v>12920135</v>
      </c>
      <c r="H299" s="24">
        <v>12435.33</v>
      </c>
      <c r="I299" s="24" t="s">
        <v>743</v>
      </c>
      <c r="J299" s="24">
        <v>25000</v>
      </c>
      <c r="K299" s="24" t="s">
        <v>512</v>
      </c>
      <c r="L299" s="24">
        <v>12435.33</v>
      </c>
      <c r="M299" s="24">
        <v>262</v>
      </c>
      <c r="N299" s="24">
        <v>14406.31</v>
      </c>
      <c r="O299" s="24">
        <v>0</v>
      </c>
      <c r="P299" s="24" t="s">
        <v>532</v>
      </c>
    </row>
    <row r="300" spans="1:16" x14ac:dyDescent="0.25">
      <c r="A300" s="24" t="s">
        <v>653</v>
      </c>
      <c r="B300" s="24">
        <v>1511099</v>
      </c>
      <c r="C300" s="24" t="s">
        <v>397</v>
      </c>
      <c r="D300" s="24" t="s">
        <v>508</v>
      </c>
      <c r="E300" s="24" t="s">
        <v>1223</v>
      </c>
      <c r="F300" s="24" t="s">
        <v>1224</v>
      </c>
      <c r="G300" s="24">
        <v>13148136</v>
      </c>
      <c r="H300" s="24">
        <v>0</v>
      </c>
      <c r="I300" s="24" t="s">
        <v>767</v>
      </c>
      <c r="J300" s="24">
        <v>14040.37</v>
      </c>
      <c r="K300" s="24" t="s">
        <v>512</v>
      </c>
      <c r="L300" s="24">
        <v>0</v>
      </c>
      <c r="M300" s="24">
        <v>0</v>
      </c>
      <c r="N300" s="24">
        <v>0</v>
      </c>
      <c r="O300" s="24">
        <v>0</v>
      </c>
      <c r="P300" s="24" t="s">
        <v>527</v>
      </c>
    </row>
    <row r="301" spans="1:16" x14ac:dyDescent="0.25">
      <c r="A301" s="24" t="s">
        <v>550</v>
      </c>
      <c r="B301" s="24">
        <v>1583861</v>
      </c>
      <c r="C301" s="24" t="s">
        <v>166</v>
      </c>
      <c r="D301" s="24" t="s">
        <v>508</v>
      </c>
      <c r="E301" s="24" t="s">
        <v>1225</v>
      </c>
      <c r="F301" s="24" t="s">
        <v>1226</v>
      </c>
      <c r="G301" s="24">
        <v>61938678</v>
      </c>
      <c r="H301" s="24">
        <v>34178.78</v>
      </c>
      <c r="I301" s="24" t="s">
        <v>820</v>
      </c>
      <c r="J301" s="24">
        <v>34178.78</v>
      </c>
      <c r="K301" s="24" t="s">
        <v>512</v>
      </c>
      <c r="L301" s="24">
        <v>34178.78</v>
      </c>
      <c r="M301" s="24">
        <v>395</v>
      </c>
      <c r="N301" s="24">
        <v>26588.28</v>
      </c>
      <c r="O301" s="24">
        <v>0</v>
      </c>
      <c r="P301" s="24" t="s">
        <v>532</v>
      </c>
    </row>
    <row r="302" spans="1:16" x14ac:dyDescent="0.25">
      <c r="A302" s="24" t="s">
        <v>653</v>
      </c>
      <c r="B302" s="24">
        <v>1616399</v>
      </c>
      <c r="C302" s="24" t="s">
        <v>67</v>
      </c>
      <c r="D302" s="24" t="s">
        <v>508</v>
      </c>
      <c r="E302" s="24" t="s">
        <v>1227</v>
      </c>
      <c r="F302" s="24" t="s">
        <v>1228</v>
      </c>
      <c r="G302" s="24">
        <v>23872848</v>
      </c>
      <c r="H302" s="24">
        <v>8482.09</v>
      </c>
      <c r="I302" s="24" t="s">
        <v>543</v>
      </c>
      <c r="J302" s="24">
        <v>20000</v>
      </c>
      <c r="K302" s="24" t="s">
        <v>512</v>
      </c>
      <c r="L302" s="24">
        <v>7982.09</v>
      </c>
      <c r="M302" s="24">
        <v>260</v>
      </c>
      <c r="N302" s="24">
        <v>9290.2800000000007</v>
      </c>
      <c r="O302" s="24">
        <v>500</v>
      </c>
      <c r="P302" s="24" t="s">
        <v>629</v>
      </c>
    </row>
    <row r="303" spans="1:16" x14ac:dyDescent="0.25">
      <c r="A303" s="24" t="s">
        <v>564</v>
      </c>
      <c r="B303" s="24">
        <v>1527485</v>
      </c>
      <c r="C303" s="24" t="s">
        <v>470</v>
      </c>
      <c r="D303" s="24" t="s">
        <v>508</v>
      </c>
      <c r="E303" s="24" t="s">
        <v>1229</v>
      </c>
      <c r="F303" s="24" t="s">
        <v>1230</v>
      </c>
      <c r="G303" s="24">
        <v>15847239</v>
      </c>
      <c r="H303" s="24">
        <v>1413.82</v>
      </c>
      <c r="I303" s="24" t="s">
        <v>693</v>
      </c>
      <c r="J303" s="24">
        <v>10669.38</v>
      </c>
      <c r="K303" s="24" t="s">
        <v>512</v>
      </c>
      <c r="L303" s="24">
        <v>1413.82</v>
      </c>
      <c r="M303" s="24">
        <v>399</v>
      </c>
      <c r="N303" s="24">
        <v>1774.41</v>
      </c>
      <c r="O303" s="24">
        <v>130.47999999999999</v>
      </c>
      <c r="P303" s="24" t="s">
        <v>764</v>
      </c>
    </row>
    <row r="304" spans="1:16" x14ac:dyDescent="0.25">
      <c r="A304" s="24" t="s">
        <v>604</v>
      </c>
      <c r="B304" s="24">
        <v>1430926</v>
      </c>
      <c r="C304" s="24" t="s">
        <v>40</v>
      </c>
      <c r="D304" s="24" t="s">
        <v>508</v>
      </c>
      <c r="E304" s="24" t="s">
        <v>1231</v>
      </c>
      <c r="F304" s="24" t="s">
        <v>1232</v>
      </c>
      <c r="G304" s="24">
        <v>20491345</v>
      </c>
      <c r="H304" s="24">
        <v>5213.55</v>
      </c>
      <c r="I304" s="24" t="s">
        <v>617</v>
      </c>
      <c r="J304" s="24">
        <v>20936.560000000001</v>
      </c>
      <c r="K304" s="24" t="s">
        <v>512</v>
      </c>
      <c r="L304" s="24">
        <v>5213.55</v>
      </c>
      <c r="M304" s="24">
        <v>587</v>
      </c>
      <c r="N304" s="24">
        <v>6882.15</v>
      </c>
      <c r="O304" s="24">
        <v>0</v>
      </c>
      <c r="P304" s="24" t="s">
        <v>563</v>
      </c>
    </row>
    <row r="305" spans="1:16" x14ac:dyDescent="0.25">
      <c r="A305" s="24" t="s">
        <v>564</v>
      </c>
      <c r="B305" s="24">
        <v>1570860</v>
      </c>
      <c r="C305" s="24" t="s">
        <v>470</v>
      </c>
      <c r="D305" s="24" t="s">
        <v>508</v>
      </c>
      <c r="E305" s="24" t="s">
        <v>1233</v>
      </c>
      <c r="F305" s="24" t="s">
        <v>1234</v>
      </c>
      <c r="G305" s="24">
        <v>39942263</v>
      </c>
      <c r="H305" s="24">
        <v>750.69</v>
      </c>
      <c r="I305" s="24" t="s">
        <v>658</v>
      </c>
      <c r="J305" s="24">
        <v>3156.24</v>
      </c>
      <c r="K305" s="24" t="s">
        <v>512</v>
      </c>
      <c r="L305" s="24">
        <v>750.69</v>
      </c>
      <c r="M305" s="24">
        <v>587</v>
      </c>
      <c r="N305" s="24">
        <v>1050.98</v>
      </c>
      <c r="O305" s="24">
        <v>0</v>
      </c>
      <c r="P305" s="24" t="s">
        <v>544</v>
      </c>
    </row>
    <row r="306" spans="1:16" x14ac:dyDescent="0.25">
      <c r="A306" s="24" t="s">
        <v>857</v>
      </c>
      <c r="B306" s="24">
        <v>1787987</v>
      </c>
      <c r="C306" s="24" t="s">
        <v>418</v>
      </c>
      <c r="D306" s="24" t="s">
        <v>508</v>
      </c>
      <c r="E306" s="24" t="s">
        <v>1235</v>
      </c>
      <c r="F306" s="24" t="s">
        <v>1236</v>
      </c>
      <c r="G306" s="24">
        <v>75132786</v>
      </c>
      <c r="H306" s="24">
        <v>4312.7</v>
      </c>
      <c r="I306" s="24" t="s">
        <v>1237</v>
      </c>
      <c r="J306" s="24">
        <v>7046.78</v>
      </c>
      <c r="K306" s="24" t="s">
        <v>512</v>
      </c>
      <c r="L306" s="24">
        <v>0</v>
      </c>
      <c r="M306" s="24">
        <v>498</v>
      </c>
      <c r="N306" s="24">
        <v>0</v>
      </c>
      <c r="O306" s="24">
        <v>0</v>
      </c>
      <c r="P306" s="24" t="s">
        <v>600</v>
      </c>
    </row>
    <row r="307" spans="1:16" x14ac:dyDescent="0.25">
      <c r="A307" s="24" t="s">
        <v>560</v>
      </c>
      <c r="B307" s="24">
        <v>1609292</v>
      </c>
      <c r="C307" s="24" t="s">
        <v>32</v>
      </c>
      <c r="D307" s="24" t="s">
        <v>508</v>
      </c>
      <c r="E307" s="24" t="s">
        <v>992</v>
      </c>
      <c r="F307" s="24" t="s">
        <v>1238</v>
      </c>
      <c r="G307" s="24">
        <v>30611455</v>
      </c>
      <c r="H307" s="24">
        <v>25658.87</v>
      </c>
      <c r="I307" s="24" t="s">
        <v>903</v>
      </c>
      <c r="J307" s="24">
        <v>25658.87</v>
      </c>
      <c r="K307" s="24" t="s">
        <v>512</v>
      </c>
      <c r="L307" s="24">
        <v>0</v>
      </c>
      <c r="M307" s="24">
        <v>0</v>
      </c>
      <c r="N307" s="24">
        <v>8751.7099999999991</v>
      </c>
      <c r="O307" s="24">
        <v>29985.9</v>
      </c>
      <c r="P307" s="24" t="s">
        <v>563</v>
      </c>
    </row>
    <row r="308" spans="1:16" x14ac:dyDescent="0.25">
      <c r="A308" s="24" t="s">
        <v>665</v>
      </c>
      <c r="B308" s="24">
        <v>1574745</v>
      </c>
      <c r="C308" s="24" t="s">
        <v>493</v>
      </c>
      <c r="D308" s="24" t="s">
        <v>508</v>
      </c>
      <c r="E308" s="24" t="s">
        <v>1239</v>
      </c>
      <c r="F308" s="24" t="s">
        <v>1240</v>
      </c>
      <c r="G308" s="24">
        <v>17219241</v>
      </c>
      <c r="H308" s="24">
        <v>27003.919999999998</v>
      </c>
      <c r="I308" s="24" t="s">
        <v>1241</v>
      </c>
      <c r="J308" s="24">
        <v>43567.64</v>
      </c>
      <c r="K308" s="24" t="s">
        <v>512</v>
      </c>
      <c r="L308" s="24">
        <v>0</v>
      </c>
      <c r="M308" s="24">
        <v>618</v>
      </c>
      <c r="N308" s="24">
        <v>2637</v>
      </c>
      <c r="O308" s="24">
        <v>27245.08</v>
      </c>
      <c r="P308" s="24" t="s">
        <v>585</v>
      </c>
    </row>
    <row r="309" spans="1:16" x14ac:dyDescent="0.25">
      <c r="A309" s="24" t="s">
        <v>564</v>
      </c>
      <c r="B309" s="24">
        <v>1570860</v>
      </c>
      <c r="C309" s="24" t="s">
        <v>470</v>
      </c>
      <c r="D309" s="24" t="s">
        <v>508</v>
      </c>
      <c r="E309" s="24" t="s">
        <v>1242</v>
      </c>
      <c r="F309" s="24" t="s">
        <v>1243</v>
      </c>
      <c r="G309" s="24">
        <v>12695835</v>
      </c>
      <c r="H309" s="24">
        <v>35820.51</v>
      </c>
      <c r="I309" s="24" t="s">
        <v>1244</v>
      </c>
      <c r="J309" s="24">
        <v>35820.51</v>
      </c>
      <c r="K309" s="24" t="s">
        <v>512</v>
      </c>
      <c r="L309" s="24">
        <v>0</v>
      </c>
      <c r="M309" s="24">
        <v>938</v>
      </c>
      <c r="N309" s="24">
        <v>8487.5</v>
      </c>
      <c r="O309" s="24">
        <v>1156</v>
      </c>
      <c r="P309" s="24" t="s">
        <v>764</v>
      </c>
    </row>
    <row r="310" spans="1:16" x14ac:dyDescent="0.25">
      <c r="A310" s="24" t="s">
        <v>522</v>
      </c>
      <c r="B310" s="24">
        <v>1523721</v>
      </c>
      <c r="C310" s="24" t="s">
        <v>421</v>
      </c>
      <c r="D310" s="24" t="s">
        <v>508</v>
      </c>
      <c r="E310" s="24" t="s">
        <v>1245</v>
      </c>
      <c r="F310" s="24" t="s">
        <v>1246</v>
      </c>
      <c r="G310" s="24"/>
      <c r="H310" s="24">
        <v>0</v>
      </c>
      <c r="I310" s="24" t="s">
        <v>767</v>
      </c>
      <c r="J310" s="24">
        <v>20638.150000000001</v>
      </c>
      <c r="K310" s="24" t="s">
        <v>512</v>
      </c>
      <c r="L310" s="24">
        <v>0</v>
      </c>
      <c r="M310" s="24">
        <v>0</v>
      </c>
      <c r="N310" s="24">
        <v>0</v>
      </c>
      <c r="O310" s="24">
        <v>0</v>
      </c>
      <c r="P310" s="24" t="s">
        <v>629</v>
      </c>
    </row>
    <row r="311" spans="1:16" x14ac:dyDescent="0.25">
      <c r="A311" s="24" t="s">
        <v>507</v>
      </c>
      <c r="B311" s="24" t="e">
        <v>#N/A</v>
      </c>
      <c r="C311" s="24" t="s">
        <v>102</v>
      </c>
      <c r="D311" s="24" t="s">
        <v>523</v>
      </c>
      <c r="E311" s="24" t="s">
        <v>1247</v>
      </c>
      <c r="F311" s="24" t="s">
        <v>1248</v>
      </c>
      <c r="G311" s="24">
        <v>50393270</v>
      </c>
      <c r="H311" s="24">
        <v>5550</v>
      </c>
      <c r="I311" s="24" t="s">
        <v>685</v>
      </c>
      <c r="J311" s="24">
        <v>6076.43</v>
      </c>
      <c r="K311" s="24" t="s">
        <v>512</v>
      </c>
      <c r="L311" s="24">
        <v>0</v>
      </c>
      <c r="M311" s="24">
        <v>706</v>
      </c>
      <c r="N311" s="24">
        <v>0</v>
      </c>
      <c r="O311" s="24">
        <v>150</v>
      </c>
      <c r="P311" s="24" t="s">
        <v>600</v>
      </c>
    </row>
    <row r="312" spans="1:16" x14ac:dyDescent="0.25">
      <c r="A312" s="24" t="s">
        <v>522</v>
      </c>
      <c r="B312" s="24">
        <v>1676063</v>
      </c>
      <c r="C312" s="24" t="s">
        <v>420</v>
      </c>
      <c r="D312" s="24" t="s">
        <v>523</v>
      </c>
      <c r="E312" s="24" t="s">
        <v>1249</v>
      </c>
      <c r="F312" s="24" t="s">
        <v>1250</v>
      </c>
      <c r="G312" s="24">
        <v>41771164</v>
      </c>
      <c r="H312" s="24">
        <v>31596.7</v>
      </c>
      <c r="I312" s="24" t="s">
        <v>1251</v>
      </c>
      <c r="J312" s="24">
        <v>32991.39</v>
      </c>
      <c r="K312" s="24" t="s">
        <v>512</v>
      </c>
      <c r="L312" s="24">
        <v>28517.97</v>
      </c>
      <c r="M312" s="24">
        <v>857</v>
      </c>
      <c r="N312" s="24">
        <v>30035.97</v>
      </c>
      <c r="O312" s="24">
        <v>493.03</v>
      </c>
      <c r="P312" s="24" t="s">
        <v>629</v>
      </c>
    </row>
    <row r="313" spans="1:16" x14ac:dyDescent="0.25">
      <c r="A313" s="24" t="s">
        <v>507</v>
      </c>
      <c r="B313" s="24">
        <v>1567193</v>
      </c>
      <c r="C313" s="24" t="s">
        <v>102</v>
      </c>
      <c r="D313" s="24" t="s">
        <v>523</v>
      </c>
      <c r="E313" s="24" t="s">
        <v>1252</v>
      </c>
      <c r="F313" s="24" t="s">
        <v>1253</v>
      </c>
      <c r="G313" s="24">
        <v>15951439</v>
      </c>
      <c r="H313" s="24">
        <v>8915.0400000000009</v>
      </c>
      <c r="I313" s="24" t="s">
        <v>1254</v>
      </c>
      <c r="J313" s="24">
        <v>9500</v>
      </c>
      <c r="K313" s="24" t="s">
        <v>512</v>
      </c>
      <c r="L313" s="24">
        <v>1515.04</v>
      </c>
      <c r="M313" s="24">
        <v>1065</v>
      </c>
      <c r="N313" s="24">
        <v>5141.51</v>
      </c>
      <c r="O313" s="24">
        <v>250</v>
      </c>
      <c r="P313" s="24" t="s">
        <v>513</v>
      </c>
    </row>
    <row r="314" spans="1:16" x14ac:dyDescent="0.25">
      <c r="A314" s="24" t="s">
        <v>507</v>
      </c>
      <c r="B314" s="24">
        <v>1567193</v>
      </c>
      <c r="C314" s="24" t="s">
        <v>102</v>
      </c>
      <c r="D314" s="24" t="s">
        <v>523</v>
      </c>
      <c r="E314" s="24" t="s">
        <v>1252</v>
      </c>
      <c r="F314" s="24" t="s">
        <v>1253</v>
      </c>
      <c r="G314" s="24">
        <v>15951439</v>
      </c>
      <c r="H314" s="24">
        <v>14008.02</v>
      </c>
      <c r="I314" s="24" t="s">
        <v>1254</v>
      </c>
      <c r="J314" s="24">
        <v>15000</v>
      </c>
      <c r="K314" s="24" t="s">
        <v>512</v>
      </c>
      <c r="L314" s="24">
        <v>5930.39</v>
      </c>
      <c r="M314" s="24">
        <v>887</v>
      </c>
      <c r="N314" s="24">
        <v>10627.6</v>
      </c>
      <c r="O314" s="24">
        <v>250</v>
      </c>
      <c r="P314" s="24" t="s">
        <v>513</v>
      </c>
    </row>
    <row r="315" spans="1:16" x14ac:dyDescent="0.25">
      <c r="A315" s="24" t="s">
        <v>653</v>
      </c>
      <c r="B315" s="24">
        <v>1654367</v>
      </c>
      <c r="C315" s="24" t="s">
        <v>394</v>
      </c>
      <c r="D315" s="24" t="s">
        <v>508</v>
      </c>
      <c r="E315" s="24" t="s">
        <v>1255</v>
      </c>
      <c r="F315" s="24" t="s">
        <v>1256</v>
      </c>
      <c r="G315" s="24">
        <v>44812066</v>
      </c>
      <c r="H315" s="24">
        <v>30089.46</v>
      </c>
      <c r="I315" s="24" t="s">
        <v>1257</v>
      </c>
      <c r="J315" s="24">
        <v>30089.46</v>
      </c>
      <c r="K315" s="24" t="s">
        <v>512</v>
      </c>
      <c r="L315" s="24">
        <v>11189.46</v>
      </c>
      <c r="M315" s="24">
        <v>557</v>
      </c>
      <c r="N315" s="24">
        <v>10874.3</v>
      </c>
      <c r="O315" s="24">
        <v>1000</v>
      </c>
      <c r="P315" s="24" t="s">
        <v>527</v>
      </c>
    </row>
    <row r="316" spans="1:16" x14ac:dyDescent="0.25">
      <c r="A316" s="24" t="s">
        <v>522</v>
      </c>
      <c r="B316" s="24">
        <v>1523721</v>
      </c>
      <c r="C316" s="24" t="s">
        <v>421</v>
      </c>
      <c r="D316" s="24" t="s">
        <v>508</v>
      </c>
      <c r="E316" s="24" t="s">
        <v>1258</v>
      </c>
      <c r="F316" s="24" t="s">
        <v>1259</v>
      </c>
      <c r="G316" s="24">
        <v>25251450</v>
      </c>
      <c r="H316" s="24">
        <v>5544.39</v>
      </c>
      <c r="I316" s="24" t="s">
        <v>521</v>
      </c>
      <c r="J316" s="24">
        <v>7030.87</v>
      </c>
      <c r="K316" s="24" t="s">
        <v>512</v>
      </c>
      <c r="L316" s="24">
        <v>0</v>
      </c>
      <c r="M316" s="24">
        <v>91</v>
      </c>
      <c r="N316" s="24">
        <v>0</v>
      </c>
      <c r="O316" s="24">
        <v>0</v>
      </c>
      <c r="P316" s="24" t="s">
        <v>527</v>
      </c>
    </row>
    <row r="317" spans="1:16" x14ac:dyDescent="0.25">
      <c r="A317" s="24" t="s">
        <v>522</v>
      </c>
      <c r="B317" s="24">
        <v>1613581</v>
      </c>
      <c r="C317" s="24" t="s">
        <v>462</v>
      </c>
      <c r="D317" s="24" t="s">
        <v>508</v>
      </c>
      <c r="E317" s="24" t="s">
        <v>1260</v>
      </c>
      <c r="F317" s="24" t="s">
        <v>1261</v>
      </c>
      <c r="G317" s="24">
        <v>89003894</v>
      </c>
      <c r="H317" s="24">
        <v>662.98</v>
      </c>
      <c r="I317" s="24" t="s">
        <v>543</v>
      </c>
      <c r="J317" s="24">
        <v>5917.47</v>
      </c>
      <c r="K317" s="24" t="s">
        <v>512</v>
      </c>
      <c r="L317" s="24">
        <v>662.98</v>
      </c>
      <c r="M317" s="24">
        <v>306</v>
      </c>
      <c r="N317" s="24">
        <v>773.98</v>
      </c>
      <c r="O317" s="24">
        <v>0</v>
      </c>
      <c r="P317" s="24" t="s">
        <v>527</v>
      </c>
    </row>
    <row r="318" spans="1:16" x14ac:dyDescent="0.25">
      <c r="A318" s="24" t="s">
        <v>591</v>
      </c>
      <c r="B318" s="24">
        <v>1128658</v>
      </c>
      <c r="C318" s="24" t="s">
        <v>497</v>
      </c>
      <c r="D318" s="24" t="s">
        <v>508</v>
      </c>
      <c r="E318" s="24" t="s">
        <v>1262</v>
      </c>
      <c r="F318" s="24" t="s">
        <v>1263</v>
      </c>
      <c r="G318" s="24">
        <v>85687392</v>
      </c>
      <c r="H318" s="24">
        <v>44796.33</v>
      </c>
      <c r="I318" s="24" t="s">
        <v>1264</v>
      </c>
      <c r="J318" s="24">
        <v>50000</v>
      </c>
      <c r="K318" s="24" t="s">
        <v>512</v>
      </c>
      <c r="L318" s="24">
        <v>3979.33</v>
      </c>
      <c r="M318" s="24">
        <v>1085</v>
      </c>
      <c r="N318" s="24">
        <v>19426.7</v>
      </c>
      <c r="O318" s="24">
        <v>1010.96</v>
      </c>
      <c r="P318" s="24" t="s">
        <v>734</v>
      </c>
    </row>
    <row r="319" spans="1:16" x14ac:dyDescent="0.25">
      <c r="A319" s="24" t="s">
        <v>507</v>
      </c>
      <c r="B319" s="24">
        <v>1620739</v>
      </c>
      <c r="C319" s="24" t="s">
        <v>413</v>
      </c>
      <c r="D319" s="24" t="s">
        <v>508</v>
      </c>
      <c r="E319" s="24" t="s">
        <v>1265</v>
      </c>
      <c r="F319" s="24" t="s">
        <v>1266</v>
      </c>
      <c r="G319" s="24">
        <v>64452080</v>
      </c>
      <c r="H319" s="24">
        <v>17113.43</v>
      </c>
      <c r="I319" s="24" t="s">
        <v>776</v>
      </c>
      <c r="J319" s="24">
        <v>39060.129999999997</v>
      </c>
      <c r="K319" s="24" t="s">
        <v>512</v>
      </c>
      <c r="L319" s="24">
        <v>16613.43</v>
      </c>
      <c r="M319" s="24">
        <v>642</v>
      </c>
      <c r="N319" s="24">
        <v>20361.669999999998</v>
      </c>
      <c r="O319" s="24">
        <v>150</v>
      </c>
      <c r="P319" s="24" t="s">
        <v>614</v>
      </c>
    </row>
    <row r="320" spans="1:16" x14ac:dyDescent="0.25">
      <c r="A320" s="24" t="s">
        <v>536</v>
      </c>
      <c r="B320" s="24">
        <v>1580774</v>
      </c>
      <c r="C320" s="24" t="s">
        <v>448</v>
      </c>
      <c r="D320" s="24" t="s">
        <v>508</v>
      </c>
      <c r="E320" s="24" t="s">
        <v>1267</v>
      </c>
      <c r="F320" s="24" t="s">
        <v>1268</v>
      </c>
      <c r="G320" s="24">
        <v>31501756</v>
      </c>
      <c r="H320" s="24">
        <v>795.37</v>
      </c>
      <c r="I320" s="24" t="s">
        <v>649</v>
      </c>
      <c r="J320" s="24">
        <v>7500</v>
      </c>
      <c r="K320" s="24" t="s">
        <v>512</v>
      </c>
      <c r="L320" s="24">
        <v>695.37</v>
      </c>
      <c r="M320" s="24">
        <v>434</v>
      </c>
      <c r="N320" s="24">
        <v>803.81</v>
      </c>
      <c r="O320" s="24">
        <v>100</v>
      </c>
      <c r="P320" s="24" t="s">
        <v>563</v>
      </c>
    </row>
    <row r="321" spans="1:16" x14ac:dyDescent="0.25">
      <c r="A321" s="24" t="s">
        <v>857</v>
      </c>
      <c r="B321" s="24">
        <v>1597046</v>
      </c>
      <c r="C321" s="24" t="s">
        <v>33</v>
      </c>
      <c r="D321" s="24" t="s">
        <v>508</v>
      </c>
      <c r="E321" s="24" t="s">
        <v>1269</v>
      </c>
      <c r="F321" s="24" t="s">
        <v>1270</v>
      </c>
      <c r="G321" s="24">
        <v>86496893</v>
      </c>
      <c r="H321" s="24">
        <v>2059.46</v>
      </c>
      <c r="I321" s="24" t="s">
        <v>531</v>
      </c>
      <c r="J321" s="24">
        <v>4766.07</v>
      </c>
      <c r="K321" s="24" t="s">
        <v>512</v>
      </c>
      <c r="L321" s="24">
        <v>2059.46</v>
      </c>
      <c r="M321" s="24">
        <v>758</v>
      </c>
      <c r="N321" s="24">
        <v>2723.95</v>
      </c>
      <c r="O321" s="24">
        <v>0</v>
      </c>
      <c r="P321" s="24" t="s">
        <v>527</v>
      </c>
    </row>
    <row r="322" spans="1:16" x14ac:dyDescent="0.25">
      <c r="A322" s="24" t="s">
        <v>514</v>
      </c>
      <c r="B322" s="24" t="e">
        <v>#N/A</v>
      </c>
      <c r="C322" s="24" t="s">
        <v>495</v>
      </c>
      <c r="D322" s="24" t="s">
        <v>508</v>
      </c>
      <c r="E322" s="24" t="s">
        <v>1271</v>
      </c>
      <c r="F322" s="24" t="s">
        <v>1272</v>
      </c>
      <c r="G322" s="24">
        <v>76318687</v>
      </c>
      <c r="H322" s="24">
        <v>6769.83</v>
      </c>
      <c r="I322" s="24" t="s">
        <v>1273</v>
      </c>
      <c r="J322" s="24">
        <v>6769.83</v>
      </c>
      <c r="K322" s="24" t="s">
        <v>512</v>
      </c>
      <c r="L322" s="24">
        <v>0</v>
      </c>
      <c r="M322" s="24">
        <v>936</v>
      </c>
      <c r="N322" s="24">
        <v>0</v>
      </c>
      <c r="O322" s="24">
        <v>153</v>
      </c>
      <c r="P322" s="24" t="s">
        <v>518</v>
      </c>
    </row>
    <row r="323" spans="1:16" x14ac:dyDescent="0.25">
      <c r="A323" s="24" t="s">
        <v>522</v>
      </c>
      <c r="B323" s="24">
        <v>1523721</v>
      </c>
      <c r="C323" s="24" t="s">
        <v>421</v>
      </c>
      <c r="D323" s="24" t="s">
        <v>508</v>
      </c>
      <c r="E323" s="24" t="s">
        <v>1274</v>
      </c>
      <c r="F323" s="24" t="s">
        <v>1275</v>
      </c>
      <c r="G323" s="24"/>
      <c r="H323" s="24">
        <v>12526.97</v>
      </c>
      <c r="I323" s="24" t="s">
        <v>700</v>
      </c>
      <c r="J323" s="24">
        <v>13648.58</v>
      </c>
      <c r="K323" s="24" t="s">
        <v>512</v>
      </c>
      <c r="L323" s="24">
        <v>8771.2999999999993</v>
      </c>
      <c r="M323" s="24">
        <v>706</v>
      </c>
      <c r="N323" s="24">
        <v>14439.97</v>
      </c>
      <c r="O323" s="24">
        <v>3000</v>
      </c>
      <c r="P323" s="24" t="s">
        <v>563</v>
      </c>
    </row>
    <row r="324" spans="1:16" x14ac:dyDescent="0.25">
      <c r="A324" s="24" t="s">
        <v>678</v>
      </c>
      <c r="B324" s="24">
        <v>1565910</v>
      </c>
      <c r="C324" s="24" t="s">
        <v>438</v>
      </c>
      <c r="D324" s="24" t="s">
        <v>508</v>
      </c>
      <c r="E324" s="24" t="s">
        <v>1276</v>
      </c>
      <c r="F324" s="24" t="s">
        <v>1277</v>
      </c>
      <c r="G324" s="24">
        <v>80253689</v>
      </c>
      <c r="H324" s="24">
        <v>10411.34</v>
      </c>
      <c r="I324" s="24" t="s">
        <v>1241</v>
      </c>
      <c r="J324" s="24">
        <v>10768.72</v>
      </c>
      <c r="K324" s="24" t="s">
        <v>512</v>
      </c>
      <c r="L324" s="24">
        <v>5176.34</v>
      </c>
      <c r="M324" s="24">
        <v>528</v>
      </c>
      <c r="N324" s="24">
        <v>7522.25</v>
      </c>
      <c r="O324" s="24">
        <v>550</v>
      </c>
      <c r="P324" s="24" t="s">
        <v>513</v>
      </c>
    </row>
    <row r="325" spans="1:16" x14ac:dyDescent="0.25">
      <c r="A325" s="24" t="s">
        <v>591</v>
      </c>
      <c r="B325" s="24">
        <v>1613952</v>
      </c>
      <c r="C325" s="24" t="s">
        <v>487</v>
      </c>
      <c r="D325" s="24" t="s">
        <v>508</v>
      </c>
      <c r="E325" s="24" t="s">
        <v>1278</v>
      </c>
      <c r="F325" s="24" t="s">
        <v>1279</v>
      </c>
      <c r="G325" s="24">
        <v>25745050</v>
      </c>
      <c r="H325" s="24">
        <v>28983.09</v>
      </c>
      <c r="I325" s="24" t="s">
        <v>903</v>
      </c>
      <c r="J325" s="24">
        <v>28983.09</v>
      </c>
      <c r="K325" s="24" t="s">
        <v>512</v>
      </c>
      <c r="L325" s="24">
        <v>28983.09</v>
      </c>
      <c r="M325" s="24">
        <v>1153</v>
      </c>
      <c r="N325" s="24">
        <v>46821.760000000002</v>
      </c>
      <c r="O325" s="24">
        <v>0</v>
      </c>
      <c r="P325" s="24" t="s">
        <v>764</v>
      </c>
    </row>
    <row r="326" spans="1:16" x14ac:dyDescent="0.25">
      <c r="A326" s="24" t="s">
        <v>507</v>
      </c>
      <c r="B326" s="24">
        <v>1567236</v>
      </c>
      <c r="C326" s="24" t="s">
        <v>416</v>
      </c>
      <c r="D326" s="24" t="s">
        <v>508</v>
      </c>
      <c r="E326" s="24" t="s">
        <v>1280</v>
      </c>
      <c r="F326" s="24" t="s">
        <v>1281</v>
      </c>
      <c r="G326" s="24">
        <v>26719751</v>
      </c>
      <c r="H326" s="24">
        <v>21310.33</v>
      </c>
      <c r="I326" s="24" t="s">
        <v>553</v>
      </c>
      <c r="J326" s="24">
        <v>30000</v>
      </c>
      <c r="K326" s="24" t="s">
        <v>512</v>
      </c>
      <c r="L326" s="24">
        <v>21310.33</v>
      </c>
      <c r="M326" s="24">
        <v>467</v>
      </c>
      <c r="N326" s="24">
        <v>26388.61</v>
      </c>
      <c r="O326" s="24">
        <v>0</v>
      </c>
      <c r="P326" s="24" t="s">
        <v>614</v>
      </c>
    </row>
    <row r="327" spans="1:16" x14ac:dyDescent="0.25">
      <c r="A327" s="24" t="s">
        <v>591</v>
      </c>
      <c r="B327" s="24">
        <v>1613952</v>
      </c>
      <c r="C327" s="24" t="s">
        <v>487</v>
      </c>
      <c r="D327" s="24" t="s">
        <v>508</v>
      </c>
      <c r="E327" s="24" t="s">
        <v>1282</v>
      </c>
      <c r="F327" s="24" t="s">
        <v>1283</v>
      </c>
      <c r="G327" s="24">
        <v>46469768</v>
      </c>
      <c r="H327" s="24">
        <v>19355.36</v>
      </c>
      <c r="I327" s="24" t="s">
        <v>903</v>
      </c>
      <c r="J327" s="24">
        <v>19355.36</v>
      </c>
      <c r="K327" s="24" t="s">
        <v>512</v>
      </c>
      <c r="L327" s="24">
        <v>19355.36</v>
      </c>
      <c r="M327" s="24">
        <v>1263</v>
      </c>
      <c r="N327" s="24">
        <v>31994.47</v>
      </c>
      <c r="O327" s="24">
        <v>0</v>
      </c>
      <c r="P327" s="24" t="s">
        <v>594</v>
      </c>
    </row>
    <row r="328" spans="1:16" x14ac:dyDescent="0.25">
      <c r="A328" s="24" t="s">
        <v>604</v>
      </c>
      <c r="B328" s="24">
        <v>1345623</v>
      </c>
      <c r="C328" s="24" t="s">
        <v>158</v>
      </c>
      <c r="D328" s="24" t="s">
        <v>508</v>
      </c>
      <c r="E328" s="24" t="s">
        <v>1284</v>
      </c>
      <c r="F328" s="24" t="s">
        <v>1285</v>
      </c>
      <c r="G328" s="24">
        <v>12439335</v>
      </c>
      <c r="H328" s="24">
        <v>5383.83</v>
      </c>
      <c r="I328" s="24" t="s">
        <v>613</v>
      </c>
      <c r="J328" s="24">
        <v>30000</v>
      </c>
      <c r="K328" s="24" t="s">
        <v>512</v>
      </c>
      <c r="L328" s="24">
        <v>4780.17</v>
      </c>
      <c r="M328" s="24">
        <v>206</v>
      </c>
      <c r="N328" s="24">
        <v>4808.8500000000004</v>
      </c>
      <c r="O328" s="24">
        <v>243.86</v>
      </c>
      <c r="P328" s="24" t="s">
        <v>527</v>
      </c>
    </row>
    <row r="329" spans="1:16" x14ac:dyDescent="0.25">
      <c r="A329" s="24" t="s">
        <v>572</v>
      </c>
      <c r="B329" s="24">
        <v>1379973</v>
      </c>
      <c r="C329" s="24" t="s">
        <v>129</v>
      </c>
      <c r="D329" s="24" t="s">
        <v>508</v>
      </c>
      <c r="E329" s="24" t="s">
        <v>1286</v>
      </c>
      <c r="F329" s="24" t="s">
        <v>1287</v>
      </c>
      <c r="G329" s="24">
        <v>16872780</v>
      </c>
      <c r="H329" s="24">
        <v>2733.26</v>
      </c>
      <c r="I329" s="24" t="s">
        <v>613</v>
      </c>
      <c r="J329" s="24">
        <v>4000</v>
      </c>
      <c r="K329" s="24" t="s">
        <v>512</v>
      </c>
      <c r="L329" s="24">
        <v>2733.26</v>
      </c>
      <c r="M329" s="24">
        <v>211</v>
      </c>
      <c r="N329" s="24">
        <v>1769.5</v>
      </c>
      <c r="O329" s="24">
        <v>0</v>
      </c>
      <c r="P329" s="24" t="s">
        <v>527</v>
      </c>
    </row>
    <row r="330" spans="1:16" x14ac:dyDescent="0.25">
      <c r="A330" s="24" t="s">
        <v>560</v>
      </c>
      <c r="B330" s="24">
        <v>1552930</v>
      </c>
      <c r="C330" s="24" t="s">
        <v>456</v>
      </c>
      <c r="D330" s="24" t="s">
        <v>508</v>
      </c>
      <c r="E330" s="24" t="s">
        <v>1288</v>
      </c>
      <c r="F330" s="24" t="s">
        <v>1289</v>
      </c>
      <c r="G330" s="24">
        <v>44257666</v>
      </c>
      <c r="H330" s="24">
        <v>31366.560000000001</v>
      </c>
      <c r="I330" s="24" t="s">
        <v>1290</v>
      </c>
      <c r="J330" s="24">
        <v>40000</v>
      </c>
      <c r="K330" s="24" t="s">
        <v>512</v>
      </c>
      <c r="L330" s="24">
        <v>4641.78</v>
      </c>
      <c r="M330" s="24">
        <v>1193</v>
      </c>
      <c r="N330" s="24">
        <v>17034.23</v>
      </c>
      <c r="O330" s="24">
        <v>1523</v>
      </c>
      <c r="P330" s="24" t="s">
        <v>563</v>
      </c>
    </row>
    <row r="331" spans="1:16" x14ac:dyDescent="0.25">
      <c r="A331" s="24" t="s">
        <v>725</v>
      </c>
      <c r="B331" s="24">
        <v>1500635</v>
      </c>
      <c r="C331" s="24" t="s">
        <v>378</v>
      </c>
      <c r="D331" s="24" t="s">
        <v>508</v>
      </c>
      <c r="E331" s="24" t="s">
        <v>1027</v>
      </c>
      <c r="F331" s="24" t="s">
        <v>1291</v>
      </c>
      <c r="G331" s="24">
        <v>90871095</v>
      </c>
      <c r="H331" s="24">
        <v>12119.53</v>
      </c>
      <c r="I331" s="24" t="s">
        <v>897</v>
      </c>
      <c r="J331" s="24">
        <v>13000</v>
      </c>
      <c r="K331" s="24" t="s">
        <v>512</v>
      </c>
      <c r="L331" s="24">
        <v>0</v>
      </c>
      <c r="M331" s="24">
        <v>1303</v>
      </c>
      <c r="N331" s="24">
        <v>1959.22</v>
      </c>
      <c r="O331" s="24">
        <v>12773.22</v>
      </c>
      <c r="P331" s="24" t="s">
        <v>527</v>
      </c>
    </row>
    <row r="332" spans="1:16" x14ac:dyDescent="0.25">
      <c r="A332" s="24" t="s">
        <v>653</v>
      </c>
      <c r="B332" s="24">
        <v>1654367</v>
      </c>
      <c r="C332" s="24" t="s">
        <v>394</v>
      </c>
      <c r="D332" s="24" t="s">
        <v>508</v>
      </c>
      <c r="E332" s="24" t="s">
        <v>1019</v>
      </c>
      <c r="F332" s="24" t="s">
        <v>1292</v>
      </c>
      <c r="G332" s="24">
        <v>76820587</v>
      </c>
      <c r="H332" s="24">
        <v>25819.09</v>
      </c>
      <c r="I332" s="24" t="s">
        <v>979</v>
      </c>
      <c r="J332" s="24">
        <v>25819.09</v>
      </c>
      <c r="K332" s="24" t="s">
        <v>512</v>
      </c>
      <c r="L332" s="24">
        <v>25819.09</v>
      </c>
      <c r="M332" s="24">
        <v>1004</v>
      </c>
      <c r="N332" s="24">
        <v>38629.550000000003</v>
      </c>
      <c r="O332" s="24">
        <v>0</v>
      </c>
      <c r="P332" s="24" t="s">
        <v>563</v>
      </c>
    </row>
    <row r="333" spans="1:16" x14ac:dyDescent="0.25">
      <c r="A333" s="24" t="s">
        <v>591</v>
      </c>
      <c r="B333" s="24">
        <v>1620618</v>
      </c>
      <c r="C333" s="24" t="s">
        <v>146</v>
      </c>
      <c r="D333" s="24" t="s">
        <v>508</v>
      </c>
      <c r="E333" s="24" t="s">
        <v>1293</v>
      </c>
      <c r="F333" s="24" t="s">
        <v>1294</v>
      </c>
      <c r="G333" s="24">
        <v>46934668</v>
      </c>
      <c r="H333" s="24">
        <v>19777.47</v>
      </c>
      <c r="I333" s="24" t="s">
        <v>1295</v>
      </c>
      <c r="J333" s="24">
        <v>26084.73</v>
      </c>
      <c r="K333" s="24" t="s">
        <v>512</v>
      </c>
      <c r="L333" s="24">
        <v>8677.4699999999993</v>
      </c>
      <c r="M333" s="24">
        <v>676</v>
      </c>
      <c r="N333" s="24">
        <v>14119.77</v>
      </c>
      <c r="O333" s="24">
        <v>100</v>
      </c>
      <c r="P333" s="24" t="s">
        <v>527</v>
      </c>
    </row>
    <row r="334" spans="1:16" x14ac:dyDescent="0.25">
      <c r="A334" s="24" t="s">
        <v>591</v>
      </c>
      <c r="B334" s="24">
        <v>1128658</v>
      </c>
      <c r="C334" s="24" t="s">
        <v>497</v>
      </c>
      <c r="D334" s="24" t="s">
        <v>508</v>
      </c>
      <c r="E334" s="24" t="s">
        <v>1296</v>
      </c>
      <c r="F334" s="24" t="s">
        <v>1297</v>
      </c>
      <c r="G334" s="24">
        <v>62091878</v>
      </c>
      <c r="H334" s="24">
        <v>2564.09</v>
      </c>
      <c r="I334" s="24" t="s">
        <v>795</v>
      </c>
      <c r="J334" s="24">
        <v>17597.84</v>
      </c>
      <c r="K334" s="24" t="s">
        <v>512</v>
      </c>
      <c r="L334" s="24">
        <v>2214.09</v>
      </c>
      <c r="M334" s="24">
        <v>388</v>
      </c>
      <c r="N334" s="24">
        <v>2669.09</v>
      </c>
      <c r="O334" s="24">
        <v>250</v>
      </c>
      <c r="P334" s="24" t="s">
        <v>594</v>
      </c>
    </row>
    <row r="335" spans="1:16" x14ac:dyDescent="0.25">
      <c r="A335" s="24" t="s">
        <v>591</v>
      </c>
      <c r="B335" s="24">
        <v>1620618</v>
      </c>
      <c r="C335" s="24" t="s">
        <v>146</v>
      </c>
      <c r="D335" s="24" t="s">
        <v>508</v>
      </c>
      <c r="E335" s="24" t="s">
        <v>1298</v>
      </c>
      <c r="F335" s="24" t="s">
        <v>1299</v>
      </c>
      <c r="G335" s="24">
        <v>44331566</v>
      </c>
      <c r="H335" s="24">
        <v>0</v>
      </c>
      <c r="I335" s="24" t="s">
        <v>767</v>
      </c>
      <c r="J335" s="24">
        <v>30000</v>
      </c>
      <c r="K335" s="24" t="s">
        <v>512</v>
      </c>
      <c r="L335" s="24">
        <v>0</v>
      </c>
      <c r="M335" s="24">
        <v>0</v>
      </c>
      <c r="N335" s="24">
        <v>0</v>
      </c>
      <c r="O335" s="24">
        <v>0</v>
      </c>
      <c r="P335" s="24" t="s">
        <v>594</v>
      </c>
    </row>
    <row r="336" spans="1:16" x14ac:dyDescent="0.25">
      <c r="A336" s="24" t="s">
        <v>678</v>
      </c>
      <c r="B336" s="24">
        <v>1462473</v>
      </c>
      <c r="C336" s="24" t="s">
        <v>95</v>
      </c>
      <c r="D336" s="24" t="s">
        <v>508</v>
      </c>
      <c r="E336" s="24" t="s">
        <v>1300</v>
      </c>
      <c r="F336" s="24" t="s">
        <v>1301</v>
      </c>
      <c r="G336" s="24">
        <v>16103620</v>
      </c>
      <c r="H336" s="24"/>
      <c r="I336" s="24" t="s">
        <v>567</v>
      </c>
      <c r="J336" s="24">
        <v>2000</v>
      </c>
      <c r="K336" s="24" t="s">
        <v>512</v>
      </c>
      <c r="L336" s="24">
        <v>667.05</v>
      </c>
      <c r="M336" s="24">
        <v>144</v>
      </c>
      <c r="N336" s="24">
        <v>725.69</v>
      </c>
      <c r="O336" s="24">
        <v>0</v>
      </c>
      <c r="P336" s="24" t="s">
        <v>856</v>
      </c>
    </row>
    <row r="337" spans="1:16" x14ac:dyDescent="0.25">
      <c r="A337" s="24" t="s">
        <v>522</v>
      </c>
      <c r="B337" s="24">
        <v>1358070</v>
      </c>
      <c r="C337" s="24" t="s">
        <v>462</v>
      </c>
      <c r="D337" s="24" t="s">
        <v>508</v>
      </c>
      <c r="E337" s="24" t="s">
        <v>1302</v>
      </c>
      <c r="F337" s="24" t="s">
        <v>1303</v>
      </c>
      <c r="G337" s="24"/>
      <c r="H337" s="24"/>
      <c r="I337" s="24" t="s">
        <v>850</v>
      </c>
      <c r="J337" s="24">
        <v>50000</v>
      </c>
      <c r="K337" s="24" t="s">
        <v>512</v>
      </c>
      <c r="L337" s="24">
        <v>34309.65</v>
      </c>
      <c r="M337" s="24">
        <v>256</v>
      </c>
      <c r="N337" s="24">
        <v>38481.68</v>
      </c>
      <c r="O337" s="24">
        <v>0</v>
      </c>
      <c r="P337" s="24" t="s">
        <v>629</v>
      </c>
    </row>
    <row r="338" spans="1:16" x14ac:dyDescent="0.25">
      <c r="A338" s="24" t="s">
        <v>564</v>
      </c>
      <c r="B338" s="24">
        <v>1379261</v>
      </c>
      <c r="C338" s="24" t="s">
        <v>470</v>
      </c>
      <c r="D338" s="24" t="s">
        <v>508</v>
      </c>
      <c r="E338" s="24" t="s">
        <v>1304</v>
      </c>
      <c r="F338" s="24" t="s">
        <v>1305</v>
      </c>
      <c r="G338" s="24">
        <v>18840240</v>
      </c>
      <c r="H338" s="24"/>
      <c r="I338" s="24" t="s">
        <v>567</v>
      </c>
      <c r="J338" s="24">
        <v>12000</v>
      </c>
      <c r="K338" s="24" t="s">
        <v>512</v>
      </c>
      <c r="L338" s="24">
        <v>8446.49</v>
      </c>
      <c r="M338" s="24">
        <v>124</v>
      </c>
      <c r="N338" s="24">
        <v>2436.2800000000002</v>
      </c>
      <c r="O338" s="24">
        <v>0</v>
      </c>
      <c r="P338" s="24" t="s">
        <v>764</v>
      </c>
    </row>
    <row r="339" spans="1:16" x14ac:dyDescent="0.25">
      <c r="A339" s="24" t="s">
        <v>607</v>
      </c>
      <c r="B339" s="24">
        <v>1372277</v>
      </c>
      <c r="C339" s="24" t="s">
        <v>497</v>
      </c>
      <c r="D339" s="24" t="s">
        <v>508</v>
      </c>
      <c r="E339" s="24" t="s">
        <v>1306</v>
      </c>
      <c r="F339" s="24" t="s">
        <v>1307</v>
      </c>
      <c r="G339" s="24">
        <v>18876200</v>
      </c>
      <c r="H339" s="24"/>
      <c r="I339" s="24" t="s">
        <v>610</v>
      </c>
      <c r="J339" s="24">
        <v>2500</v>
      </c>
      <c r="K339" s="24" t="s">
        <v>512</v>
      </c>
      <c r="L339" s="24">
        <v>941</v>
      </c>
      <c r="M339" s="24">
        <v>152</v>
      </c>
      <c r="N339" s="24">
        <v>947.61</v>
      </c>
      <c r="O339" s="24">
        <v>0</v>
      </c>
      <c r="P339" s="24" t="s">
        <v>594</v>
      </c>
    </row>
    <row r="340" spans="1:16" x14ac:dyDescent="0.25">
      <c r="A340" s="24" t="s">
        <v>857</v>
      </c>
      <c r="B340" s="24">
        <v>1594085</v>
      </c>
      <c r="C340" s="24" t="s">
        <v>185</v>
      </c>
      <c r="D340" s="24" t="s">
        <v>508</v>
      </c>
      <c r="E340" s="24" t="s">
        <v>1308</v>
      </c>
      <c r="F340" s="24" t="s">
        <v>1309</v>
      </c>
      <c r="G340" s="24">
        <v>18955400</v>
      </c>
      <c r="H340" s="24">
        <v>11676.43</v>
      </c>
      <c r="I340" s="24" t="s">
        <v>613</v>
      </c>
      <c r="J340" s="24">
        <v>15000</v>
      </c>
      <c r="K340" s="24" t="s">
        <v>512</v>
      </c>
      <c r="L340" s="24">
        <v>11676.43</v>
      </c>
      <c r="M340" s="24">
        <v>239</v>
      </c>
      <c r="N340" s="24">
        <v>13375.37</v>
      </c>
      <c r="O340" s="24">
        <v>0</v>
      </c>
      <c r="P340" s="24" t="s">
        <v>629</v>
      </c>
    </row>
    <row r="341" spans="1:16" x14ac:dyDescent="0.25">
      <c r="A341" s="24" t="s">
        <v>1310</v>
      </c>
      <c r="B341" s="24">
        <v>1733046</v>
      </c>
      <c r="C341" s="24" t="s">
        <v>120</v>
      </c>
      <c r="D341" s="24" t="s">
        <v>508</v>
      </c>
      <c r="E341" s="24" t="s">
        <v>1311</v>
      </c>
      <c r="F341" s="24" t="s">
        <v>1312</v>
      </c>
      <c r="G341" s="24"/>
      <c r="H341" s="24"/>
      <c r="I341" s="24" t="s">
        <v>850</v>
      </c>
      <c r="J341" s="24">
        <v>20000</v>
      </c>
      <c r="K341" s="24" t="s">
        <v>512</v>
      </c>
      <c r="L341" s="24">
        <v>16479.02</v>
      </c>
      <c r="M341" s="24">
        <v>186</v>
      </c>
      <c r="N341" s="24">
        <v>7371.48</v>
      </c>
      <c r="O341" s="24">
        <v>0</v>
      </c>
      <c r="P341" s="24" t="s">
        <v>532</v>
      </c>
    </row>
    <row r="342" spans="1:16" x14ac:dyDescent="0.25">
      <c r="A342" s="24" t="s">
        <v>522</v>
      </c>
      <c r="B342" s="24">
        <v>1766137</v>
      </c>
      <c r="C342" s="24" t="s">
        <v>136</v>
      </c>
      <c r="D342" s="24" t="s">
        <v>508</v>
      </c>
      <c r="E342" s="24" t="s">
        <v>1313</v>
      </c>
      <c r="F342" s="24" t="s">
        <v>1314</v>
      </c>
      <c r="G342" s="24">
        <v>17532360</v>
      </c>
      <c r="H342" s="24">
        <v>46514.54</v>
      </c>
      <c r="I342" s="24" t="s">
        <v>795</v>
      </c>
      <c r="J342" s="24">
        <v>50000</v>
      </c>
      <c r="K342" s="24" t="s">
        <v>512</v>
      </c>
      <c r="L342" s="24">
        <v>0</v>
      </c>
      <c r="M342" s="24">
        <v>207</v>
      </c>
      <c r="N342" s="24">
        <v>4734.24</v>
      </c>
      <c r="O342" s="24">
        <v>48500</v>
      </c>
      <c r="P342" s="24" t="s">
        <v>629</v>
      </c>
    </row>
    <row r="343" spans="1:16" x14ac:dyDescent="0.25">
      <c r="A343" s="24" t="s">
        <v>678</v>
      </c>
      <c r="B343" s="24">
        <v>1763991</v>
      </c>
      <c r="C343" s="24" t="s">
        <v>94</v>
      </c>
      <c r="D343" s="24" t="s">
        <v>508</v>
      </c>
      <c r="E343" s="24" t="s">
        <v>1315</v>
      </c>
      <c r="F343" s="24" t="s">
        <v>1316</v>
      </c>
      <c r="G343" s="24">
        <v>15579030</v>
      </c>
      <c r="H343" s="24">
        <v>1921.88</v>
      </c>
      <c r="I343" s="24" t="s">
        <v>584</v>
      </c>
      <c r="J343" s="24">
        <v>2590.5300000000002</v>
      </c>
      <c r="K343" s="24" t="s">
        <v>512</v>
      </c>
      <c r="L343" s="24">
        <v>1921.88</v>
      </c>
      <c r="M343" s="24">
        <v>228</v>
      </c>
      <c r="N343" s="24">
        <v>1337.25</v>
      </c>
      <c r="O343" s="24">
        <v>6.6</v>
      </c>
      <c r="P343" s="24" t="s">
        <v>856</v>
      </c>
    </row>
    <row r="344" spans="1:16" x14ac:dyDescent="0.25">
      <c r="A344" s="24" t="s">
        <v>540</v>
      </c>
      <c r="B344" s="24">
        <v>1190718</v>
      </c>
      <c r="C344" s="24" t="s">
        <v>138</v>
      </c>
      <c r="D344" s="24" t="s">
        <v>508</v>
      </c>
      <c r="E344" s="24" t="s">
        <v>1317</v>
      </c>
      <c r="F344" s="24" t="s">
        <v>1318</v>
      </c>
      <c r="G344" s="24">
        <v>69551783</v>
      </c>
      <c r="H344" s="24">
        <v>575.63</v>
      </c>
      <c r="I344" s="24" t="s">
        <v>588</v>
      </c>
      <c r="J344" s="24">
        <v>2569.9</v>
      </c>
      <c r="K344" s="24" t="s">
        <v>512</v>
      </c>
      <c r="L344" s="24">
        <v>545.63</v>
      </c>
      <c r="M344" s="24">
        <v>346</v>
      </c>
      <c r="N344" s="24">
        <v>670.92</v>
      </c>
      <c r="O344" s="24">
        <v>30</v>
      </c>
      <c r="P344" s="24" t="s">
        <v>544</v>
      </c>
    </row>
    <row r="345" spans="1:16" x14ac:dyDescent="0.25">
      <c r="A345" s="24" t="s">
        <v>540</v>
      </c>
      <c r="B345" s="24">
        <v>1190718</v>
      </c>
      <c r="C345" s="24" t="s">
        <v>138</v>
      </c>
      <c r="D345" s="24" t="s">
        <v>508</v>
      </c>
      <c r="E345" s="24" t="s">
        <v>1319</v>
      </c>
      <c r="F345" s="24" t="s">
        <v>1320</v>
      </c>
      <c r="G345" s="24">
        <v>78812188</v>
      </c>
      <c r="H345" s="24">
        <v>1857.02</v>
      </c>
      <c r="I345" s="24" t="s">
        <v>622</v>
      </c>
      <c r="J345" s="24">
        <v>1857.02</v>
      </c>
      <c r="K345" s="24" t="s">
        <v>512</v>
      </c>
      <c r="L345" s="24">
        <v>0</v>
      </c>
      <c r="M345" s="24">
        <v>490</v>
      </c>
      <c r="N345" s="24">
        <v>0</v>
      </c>
      <c r="O345" s="24">
        <v>0</v>
      </c>
      <c r="P345" s="24" t="s">
        <v>544</v>
      </c>
    </row>
    <row r="346" spans="1:16" x14ac:dyDescent="0.25">
      <c r="A346" s="24" t="s">
        <v>678</v>
      </c>
      <c r="B346" s="24">
        <v>1486691</v>
      </c>
      <c r="C346" s="24" t="s">
        <v>96</v>
      </c>
      <c r="D346" s="24" t="s">
        <v>523</v>
      </c>
      <c r="E346" s="24" t="s">
        <v>1321</v>
      </c>
      <c r="F346" s="24" t="s">
        <v>1322</v>
      </c>
      <c r="G346" s="24"/>
      <c r="H346" s="24">
        <v>3812.78</v>
      </c>
      <c r="I346" s="24" t="s">
        <v>580</v>
      </c>
      <c r="J346" s="24">
        <v>4000</v>
      </c>
      <c r="K346" s="24" t="s">
        <v>512</v>
      </c>
      <c r="L346" s="24">
        <v>3662.78</v>
      </c>
      <c r="M346" s="24">
        <v>697</v>
      </c>
      <c r="N346" s="24">
        <v>4172.74</v>
      </c>
      <c r="O346" s="24">
        <v>128.04</v>
      </c>
      <c r="P346" s="24" t="s">
        <v>513</v>
      </c>
    </row>
    <row r="347" spans="1:16" x14ac:dyDescent="0.25">
      <c r="A347" s="24" t="s">
        <v>572</v>
      </c>
      <c r="B347" s="24">
        <v>1379973</v>
      </c>
      <c r="C347" s="24" t="s">
        <v>129</v>
      </c>
      <c r="D347" s="24" t="s">
        <v>508</v>
      </c>
      <c r="E347" s="24" t="s">
        <v>1323</v>
      </c>
      <c r="F347" s="24" t="s">
        <v>1324</v>
      </c>
      <c r="G347" s="24">
        <v>28767153</v>
      </c>
      <c r="H347" s="24">
        <v>6069.26</v>
      </c>
      <c r="I347" s="24" t="s">
        <v>543</v>
      </c>
      <c r="J347" s="24">
        <v>7895.11</v>
      </c>
      <c r="K347" s="24" t="s">
        <v>512</v>
      </c>
      <c r="L347" s="24">
        <v>6069.26</v>
      </c>
      <c r="M347" s="24">
        <v>336</v>
      </c>
      <c r="N347" s="24">
        <v>5021.42</v>
      </c>
      <c r="O347" s="24">
        <v>0</v>
      </c>
      <c r="P347" s="24" t="s">
        <v>527</v>
      </c>
    </row>
    <row r="348" spans="1:16" x14ac:dyDescent="0.25">
      <c r="A348" s="24" t="s">
        <v>572</v>
      </c>
      <c r="B348" s="24">
        <v>1676939</v>
      </c>
      <c r="C348" s="24" t="s">
        <v>226</v>
      </c>
      <c r="D348" s="24" t="s">
        <v>508</v>
      </c>
      <c r="E348" s="24" t="s">
        <v>1325</v>
      </c>
      <c r="F348" s="24" t="s">
        <v>1326</v>
      </c>
      <c r="G348" s="24"/>
      <c r="H348" s="24">
        <v>6363.98</v>
      </c>
      <c r="I348" s="24" t="s">
        <v>584</v>
      </c>
      <c r="J348" s="24">
        <v>6533.84</v>
      </c>
      <c r="K348" s="24" t="s">
        <v>512</v>
      </c>
      <c r="L348" s="24">
        <v>6363.98</v>
      </c>
      <c r="M348" s="24">
        <v>228</v>
      </c>
      <c r="N348" s="24">
        <v>3903.4</v>
      </c>
      <c r="O348" s="24">
        <v>38.72</v>
      </c>
      <c r="P348" s="24" t="s">
        <v>527</v>
      </c>
    </row>
    <row r="349" spans="1:16" x14ac:dyDescent="0.25">
      <c r="A349" s="24" t="s">
        <v>777</v>
      </c>
      <c r="B349" s="24">
        <v>1567403</v>
      </c>
      <c r="C349" s="24" t="s">
        <v>386</v>
      </c>
      <c r="D349" s="24" t="s">
        <v>508</v>
      </c>
      <c r="E349" s="24" t="s">
        <v>1327</v>
      </c>
      <c r="F349" s="24" t="s">
        <v>1328</v>
      </c>
      <c r="G349" s="24">
        <v>19072110</v>
      </c>
      <c r="H349" s="24">
        <v>6337.27</v>
      </c>
      <c r="I349" s="24" t="s">
        <v>1003</v>
      </c>
      <c r="J349" s="24">
        <v>6800</v>
      </c>
      <c r="K349" s="24" t="s">
        <v>512</v>
      </c>
      <c r="L349" s="24">
        <v>3029.25</v>
      </c>
      <c r="M349" s="24">
        <v>470</v>
      </c>
      <c r="N349" s="24">
        <v>1301.67</v>
      </c>
      <c r="O349" s="24">
        <v>200</v>
      </c>
      <c r="P349" s="24" t="s">
        <v>532</v>
      </c>
    </row>
    <row r="350" spans="1:16" x14ac:dyDescent="0.25">
      <c r="A350" s="24" t="s">
        <v>591</v>
      </c>
      <c r="B350" s="24">
        <v>1128658</v>
      </c>
      <c r="C350" s="24" t="s">
        <v>497</v>
      </c>
      <c r="D350" s="24" t="s">
        <v>508</v>
      </c>
      <c r="E350" s="24" t="s">
        <v>1329</v>
      </c>
      <c r="F350" s="24" t="s">
        <v>1330</v>
      </c>
      <c r="G350" s="24">
        <v>69462083</v>
      </c>
      <c r="H350" s="24">
        <v>528.83000000000004</v>
      </c>
      <c r="I350" s="24" t="s">
        <v>700</v>
      </c>
      <c r="J350" s="24">
        <v>2221.09</v>
      </c>
      <c r="K350" s="24" t="s">
        <v>512</v>
      </c>
      <c r="L350" s="24">
        <v>102.36</v>
      </c>
      <c r="M350" s="24">
        <v>781</v>
      </c>
      <c r="N350" s="24">
        <v>118.71</v>
      </c>
      <c r="O350" s="24">
        <v>75.83</v>
      </c>
      <c r="P350" s="24" t="s">
        <v>594</v>
      </c>
    </row>
    <row r="351" spans="1:16" x14ac:dyDescent="0.25">
      <c r="A351" s="24" t="s">
        <v>540</v>
      </c>
      <c r="B351" s="24">
        <v>1703749</v>
      </c>
      <c r="C351" s="24" t="s">
        <v>139</v>
      </c>
      <c r="D351" s="24" t="s">
        <v>508</v>
      </c>
      <c r="E351" s="24" t="s">
        <v>1331</v>
      </c>
      <c r="F351" s="24" t="s">
        <v>1332</v>
      </c>
      <c r="G351" s="24"/>
      <c r="H351" s="24">
        <v>997.1</v>
      </c>
      <c r="I351" s="24" t="s">
        <v>557</v>
      </c>
      <c r="J351" s="24">
        <v>1209.94</v>
      </c>
      <c r="K351" s="24" t="s">
        <v>512</v>
      </c>
      <c r="L351" s="24">
        <v>110.6</v>
      </c>
      <c r="M351" s="24">
        <v>422</v>
      </c>
      <c r="N351" s="24">
        <v>251.39</v>
      </c>
      <c r="O351" s="24">
        <v>42.05</v>
      </c>
      <c r="P351" s="24" t="s">
        <v>544</v>
      </c>
    </row>
    <row r="352" spans="1:16" x14ac:dyDescent="0.25">
      <c r="A352" s="24" t="s">
        <v>572</v>
      </c>
      <c r="B352" s="24">
        <v>1674267</v>
      </c>
      <c r="C352" s="24" t="s">
        <v>117</v>
      </c>
      <c r="D352" s="24" t="s">
        <v>508</v>
      </c>
      <c r="E352" s="24" t="s">
        <v>1333</v>
      </c>
      <c r="F352" s="24" t="s">
        <v>1334</v>
      </c>
      <c r="G352" s="24">
        <v>52072772</v>
      </c>
      <c r="H352" s="24">
        <v>8000</v>
      </c>
      <c r="I352" s="24" t="s">
        <v>1335</v>
      </c>
      <c r="J352" s="24">
        <v>8000</v>
      </c>
      <c r="K352" s="24" t="s">
        <v>512</v>
      </c>
      <c r="L352" s="24">
        <v>0</v>
      </c>
      <c r="M352" s="24">
        <v>102</v>
      </c>
      <c r="N352" s="24">
        <v>0</v>
      </c>
      <c r="O352" s="24">
        <v>0</v>
      </c>
      <c r="P352" s="24" t="s">
        <v>585</v>
      </c>
    </row>
    <row r="353" spans="1:16" x14ac:dyDescent="0.25">
      <c r="A353" s="24" t="s">
        <v>540</v>
      </c>
      <c r="B353" s="24">
        <v>1190718</v>
      </c>
      <c r="C353" s="24" t="s">
        <v>138</v>
      </c>
      <c r="D353" s="24" t="s">
        <v>508</v>
      </c>
      <c r="E353" s="24" t="s">
        <v>1336</v>
      </c>
      <c r="F353" s="24" t="s">
        <v>1337</v>
      </c>
      <c r="G353" s="24">
        <v>47024168</v>
      </c>
      <c r="H353" s="24">
        <v>4455.17</v>
      </c>
      <c r="I353" s="24" t="s">
        <v>1090</v>
      </c>
      <c r="J353" s="24">
        <v>4455.17</v>
      </c>
      <c r="K353" s="24" t="s">
        <v>512</v>
      </c>
      <c r="L353" s="24">
        <v>3646.65</v>
      </c>
      <c r="M353" s="24">
        <v>777</v>
      </c>
      <c r="N353" s="24">
        <v>5093.84</v>
      </c>
      <c r="O353" s="24">
        <v>158.46</v>
      </c>
      <c r="P353" s="24" t="s">
        <v>544</v>
      </c>
    </row>
    <row r="354" spans="1:16" x14ac:dyDescent="0.25">
      <c r="A354" s="24" t="s">
        <v>540</v>
      </c>
      <c r="B354" s="24" t="e">
        <v>#N/A</v>
      </c>
      <c r="C354" s="24" t="s">
        <v>138</v>
      </c>
      <c r="D354" s="24" t="s">
        <v>508</v>
      </c>
      <c r="E354" s="24" t="s">
        <v>1338</v>
      </c>
      <c r="F354" s="24" t="s">
        <v>1339</v>
      </c>
      <c r="G354" s="24"/>
      <c r="H354" s="24">
        <v>1275.1500000000001</v>
      </c>
      <c r="I354" s="24" t="s">
        <v>1073</v>
      </c>
      <c r="J354" s="24">
        <v>1275.1500000000001</v>
      </c>
      <c r="K354" s="24" t="s">
        <v>512</v>
      </c>
      <c r="L354" s="24">
        <v>0</v>
      </c>
      <c r="M354" s="24">
        <v>802</v>
      </c>
      <c r="N354" s="24">
        <v>0</v>
      </c>
      <c r="O354" s="24">
        <v>55</v>
      </c>
      <c r="P354" s="24" t="s">
        <v>544</v>
      </c>
    </row>
    <row r="355" spans="1:16" x14ac:dyDescent="0.25">
      <c r="A355" s="24" t="s">
        <v>653</v>
      </c>
      <c r="B355" s="24">
        <v>1774430</v>
      </c>
      <c r="C355" s="24" t="s">
        <v>69</v>
      </c>
      <c r="D355" s="24" t="s">
        <v>508</v>
      </c>
      <c r="E355" s="24" t="s">
        <v>1340</v>
      </c>
      <c r="F355" s="24" t="s">
        <v>1341</v>
      </c>
      <c r="G355" s="24">
        <v>19129250</v>
      </c>
      <c r="H355" s="24">
        <v>11356.25</v>
      </c>
      <c r="I355" s="24" t="s">
        <v>584</v>
      </c>
      <c r="J355" s="24">
        <v>30000</v>
      </c>
      <c r="K355" s="24" t="s">
        <v>512</v>
      </c>
      <c r="L355" s="24">
        <v>11356.25</v>
      </c>
      <c r="M355" s="24">
        <v>256</v>
      </c>
      <c r="N355" s="24">
        <v>13128.06</v>
      </c>
      <c r="O355" s="24">
        <v>0</v>
      </c>
      <c r="P355" s="24" t="s">
        <v>563</v>
      </c>
    </row>
    <row r="356" spans="1:16" x14ac:dyDescent="0.25">
      <c r="A356" s="24" t="s">
        <v>581</v>
      </c>
      <c r="B356" s="24">
        <v>1182457</v>
      </c>
      <c r="C356" s="24" t="s">
        <v>402</v>
      </c>
      <c r="D356" s="24" t="s">
        <v>508</v>
      </c>
      <c r="E356" s="24" t="s">
        <v>1342</v>
      </c>
      <c r="F356" s="24" t="s">
        <v>1343</v>
      </c>
      <c r="G356" s="24">
        <v>88442094</v>
      </c>
      <c r="H356" s="24">
        <v>3282.31</v>
      </c>
      <c r="I356" s="24" t="s">
        <v>689</v>
      </c>
      <c r="J356" s="24">
        <v>3500</v>
      </c>
      <c r="K356" s="24" t="s">
        <v>512</v>
      </c>
      <c r="L356" s="24">
        <v>0</v>
      </c>
      <c r="M356" s="24">
        <v>429</v>
      </c>
      <c r="N356" s="24">
        <v>0</v>
      </c>
      <c r="O356" s="24">
        <v>0</v>
      </c>
      <c r="P356" s="24" t="s">
        <v>585</v>
      </c>
    </row>
    <row r="357" spans="1:16" x14ac:dyDescent="0.25">
      <c r="A357" s="24" t="s">
        <v>528</v>
      </c>
      <c r="B357" s="24">
        <v>1281386</v>
      </c>
      <c r="C357" s="24" t="s">
        <v>29</v>
      </c>
      <c r="D357" s="24" t="s">
        <v>508</v>
      </c>
      <c r="E357" s="24" t="s">
        <v>1344</v>
      </c>
      <c r="F357" s="24" t="s">
        <v>1345</v>
      </c>
      <c r="G357" s="24">
        <v>60052177</v>
      </c>
      <c r="H357" s="24">
        <v>1762.28</v>
      </c>
      <c r="I357" s="24" t="s">
        <v>974</v>
      </c>
      <c r="J357" s="24">
        <v>2509.79</v>
      </c>
      <c r="K357" s="24" t="s">
        <v>512</v>
      </c>
      <c r="L357" s="24">
        <v>0</v>
      </c>
      <c r="M357" s="24">
        <v>584</v>
      </c>
      <c r="N357" s="24">
        <v>0</v>
      </c>
      <c r="O357" s="24">
        <v>163.6</v>
      </c>
      <c r="P357" s="24" t="s">
        <v>532</v>
      </c>
    </row>
    <row r="358" spans="1:16" x14ac:dyDescent="0.25">
      <c r="A358" s="24" t="s">
        <v>528</v>
      </c>
      <c r="B358" s="24">
        <v>1281386</v>
      </c>
      <c r="C358" s="24" t="s">
        <v>29</v>
      </c>
      <c r="D358" s="24" t="s">
        <v>508</v>
      </c>
      <c r="E358" s="24" t="s">
        <v>1346</v>
      </c>
      <c r="F358" s="24" t="s">
        <v>1347</v>
      </c>
      <c r="G358" s="24">
        <v>37810061</v>
      </c>
      <c r="H358" s="24">
        <v>505.81</v>
      </c>
      <c r="I358" s="24" t="s">
        <v>649</v>
      </c>
      <c r="J358" s="24">
        <v>2000</v>
      </c>
      <c r="K358" s="24" t="s">
        <v>512</v>
      </c>
      <c r="L358" s="24">
        <v>505.81</v>
      </c>
      <c r="M358" s="24">
        <v>306</v>
      </c>
      <c r="N358" s="24">
        <v>604.36</v>
      </c>
      <c r="O358" s="24">
        <v>0</v>
      </c>
      <c r="P358" s="24" t="s">
        <v>554</v>
      </c>
    </row>
    <row r="359" spans="1:16" x14ac:dyDescent="0.25">
      <c r="A359" s="24" t="s">
        <v>540</v>
      </c>
      <c r="B359" s="24">
        <v>1497187</v>
      </c>
      <c r="C359" s="24" t="s">
        <v>138</v>
      </c>
      <c r="D359" s="24" t="s">
        <v>508</v>
      </c>
      <c r="E359" s="24" t="s">
        <v>1348</v>
      </c>
      <c r="F359" s="24" t="s">
        <v>1349</v>
      </c>
      <c r="G359" s="24"/>
      <c r="H359" s="24">
        <v>14814.65</v>
      </c>
      <c r="I359" s="24" t="s">
        <v>1350</v>
      </c>
      <c r="J359" s="24">
        <v>17000</v>
      </c>
      <c r="K359" s="24" t="s">
        <v>512</v>
      </c>
      <c r="L359" s="24">
        <v>0</v>
      </c>
      <c r="M359" s="24">
        <v>692</v>
      </c>
      <c r="N359" s="24">
        <v>2073.6799999999998</v>
      </c>
      <c r="O359" s="24">
        <v>7912</v>
      </c>
      <c r="P359" s="24" t="s">
        <v>1033</v>
      </c>
    </row>
    <row r="360" spans="1:16" x14ac:dyDescent="0.25">
      <c r="A360" s="24" t="s">
        <v>522</v>
      </c>
      <c r="B360" s="24">
        <v>1766137</v>
      </c>
      <c r="C360" s="24" t="s">
        <v>136</v>
      </c>
      <c r="D360" s="24" t="s">
        <v>508</v>
      </c>
      <c r="E360" s="24" t="s">
        <v>1351</v>
      </c>
      <c r="F360" s="24" t="s">
        <v>1352</v>
      </c>
      <c r="G360" s="24">
        <v>16322390</v>
      </c>
      <c r="H360" s="24">
        <v>850.09</v>
      </c>
      <c r="I360" s="24" t="s">
        <v>689</v>
      </c>
      <c r="J360" s="24">
        <v>1000</v>
      </c>
      <c r="K360" s="24" t="s">
        <v>512</v>
      </c>
      <c r="L360" s="24">
        <v>0</v>
      </c>
      <c r="M360" s="24">
        <v>0</v>
      </c>
      <c r="N360" s="24">
        <v>248.09</v>
      </c>
      <c r="O360" s="24">
        <v>650.75</v>
      </c>
      <c r="P360" s="24" t="s">
        <v>629</v>
      </c>
    </row>
    <row r="361" spans="1:16" x14ac:dyDescent="0.25">
      <c r="A361" s="24" t="s">
        <v>581</v>
      </c>
      <c r="B361" s="24">
        <v>1182457</v>
      </c>
      <c r="C361" s="24" t="s">
        <v>402</v>
      </c>
      <c r="D361" s="24" t="s">
        <v>508</v>
      </c>
      <c r="E361" s="24" t="s">
        <v>1353</v>
      </c>
      <c r="F361" s="24" t="s">
        <v>1354</v>
      </c>
      <c r="G361" s="24">
        <v>19200460</v>
      </c>
      <c r="H361" s="24">
        <v>9403.42</v>
      </c>
      <c r="I361" s="24" t="s">
        <v>700</v>
      </c>
      <c r="J361" s="24">
        <v>9403.42</v>
      </c>
      <c r="K361" s="24" t="s">
        <v>512</v>
      </c>
      <c r="L361" s="24">
        <v>3488.78</v>
      </c>
      <c r="M361" s="24">
        <v>679</v>
      </c>
      <c r="N361" s="24">
        <v>7465.06</v>
      </c>
      <c r="O361" s="24">
        <v>653.03</v>
      </c>
      <c r="P361" s="24" t="s">
        <v>585</v>
      </c>
    </row>
    <row r="362" spans="1:16" x14ac:dyDescent="0.25">
      <c r="A362" s="24" t="s">
        <v>522</v>
      </c>
      <c r="B362" s="24">
        <v>1523721</v>
      </c>
      <c r="C362" s="24" t="s">
        <v>421</v>
      </c>
      <c r="D362" s="24" t="s">
        <v>508</v>
      </c>
      <c r="E362" s="24" t="s">
        <v>1355</v>
      </c>
      <c r="F362" s="24" t="s">
        <v>1356</v>
      </c>
      <c r="G362" s="24"/>
      <c r="H362" s="24"/>
      <c r="I362" s="24" t="s">
        <v>850</v>
      </c>
      <c r="J362" s="24">
        <v>30000</v>
      </c>
      <c r="K362" s="24" t="s">
        <v>512</v>
      </c>
      <c r="L362" s="24">
        <v>6295.08</v>
      </c>
      <c r="M362" s="24">
        <v>249</v>
      </c>
      <c r="N362" s="24">
        <v>6840.43</v>
      </c>
      <c r="O362" s="24">
        <v>0</v>
      </c>
      <c r="P362" s="24" t="s">
        <v>563</v>
      </c>
    </row>
    <row r="363" spans="1:16" x14ac:dyDescent="0.25">
      <c r="A363" s="24" t="s">
        <v>514</v>
      </c>
      <c r="B363" s="24">
        <v>1000814</v>
      </c>
      <c r="C363" s="24" t="s">
        <v>128</v>
      </c>
      <c r="D363" s="24" t="s">
        <v>508</v>
      </c>
      <c r="E363" s="24" t="s">
        <v>1357</v>
      </c>
      <c r="F363" s="24" t="s">
        <v>1358</v>
      </c>
      <c r="G363" s="24">
        <v>11346733</v>
      </c>
      <c r="H363" s="24"/>
      <c r="I363" s="24" t="s">
        <v>850</v>
      </c>
      <c r="J363" s="24">
        <v>25000</v>
      </c>
      <c r="K363" s="24" t="s">
        <v>512</v>
      </c>
      <c r="L363" s="24">
        <v>16048.96</v>
      </c>
      <c r="M363" s="24">
        <v>137</v>
      </c>
      <c r="N363" s="24">
        <v>3169.41</v>
      </c>
      <c r="O363" s="24">
        <v>0</v>
      </c>
      <c r="P363" s="24" t="s">
        <v>518</v>
      </c>
    </row>
    <row r="364" spans="1:16" x14ac:dyDescent="0.25">
      <c r="A364" s="24" t="s">
        <v>507</v>
      </c>
      <c r="B364" s="24">
        <v>1567193</v>
      </c>
      <c r="C364" s="24" t="s">
        <v>102</v>
      </c>
      <c r="D364" s="24" t="s">
        <v>523</v>
      </c>
      <c r="E364" s="24" t="s">
        <v>1359</v>
      </c>
      <c r="F364" s="24" t="s">
        <v>1360</v>
      </c>
      <c r="G364" s="24">
        <v>93443996</v>
      </c>
      <c r="H364" s="24">
        <v>126.93</v>
      </c>
      <c r="I364" s="24" t="s">
        <v>613</v>
      </c>
      <c r="J364" s="24">
        <v>1200</v>
      </c>
      <c r="K364" s="24" t="s">
        <v>512</v>
      </c>
      <c r="L364" s="24">
        <v>126.93</v>
      </c>
      <c r="M364" s="24">
        <v>306</v>
      </c>
      <c r="N364" s="24">
        <v>151.41</v>
      </c>
      <c r="O364" s="24">
        <v>0</v>
      </c>
      <c r="P364" s="24" t="s">
        <v>513</v>
      </c>
    </row>
    <row r="365" spans="1:16" x14ac:dyDescent="0.25">
      <c r="A365" s="24" t="s">
        <v>540</v>
      </c>
      <c r="B365" s="24">
        <v>1479766</v>
      </c>
      <c r="C365" s="24" t="s">
        <v>138</v>
      </c>
      <c r="D365" s="24" t="s">
        <v>508</v>
      </c>
      <c r="E365" s="24" t="s">
        <v>1361</v>
      </c>
      <c r="F365" s="24" t="s">
        <v>1362</v>
      </c>
      <c r="G365" s="24">
        <v>17603510</v>
      </c>
      <c r="H365" s="24">
        <v>3637.22</v>
      </c>
      <c r="I365" s="24" t="s">
        <v>588</v>
      </c>
      <c r="J365" s="24">
        <v>3766.67</v>
      </c>
      <c r="K365" s="24" t="s">
        <v>512</v>
      </c>
      <c r="L365" s="24">
        <v>2798.97</v>
      </c>
      <c r="M365" s="24">
        <v>256</v>
      </c>
      <c r="N365" s="24">
        <v>2942.89</v>
      </c>
      <c r="O365" s="24">
        <v>192.11</v>
      </c>
      <c r="P365" s="24" t="s">
        <v>544</v>
      </c>
    </row>
    <row r="366" spans="1:16" x14ac:dyDescent="0.25">
      <c r="A366" s="24" t="s">
        <v>522</v>
      </c>
      <c r="B366" s="24">
        <v>1613581</v>
      </c>
      <c r="C366" s="24" t="s">
        <v>462</v>
      </c>
      <c r="D366" s="24" t="s">
        <v>508</v>
      </c>
      <c r="E366" s="24" t="s">
        <v>1363</v>
      </c>
      <c r="F366" s="24" t="s">
        <v>1364</v>
      </c>
      <c r="G366" s="24">
        <v>98157199</v>
      </c>
      <c r="H366" s="24">
        <v>3929.89</v>
      </c>
      <c r="I366" s="24" t="s">
        <v>1365</v>
      </c>
      <c r="J366" s="24">
        <v>8000</v>
      </c>
      <c r="K366" s="24" t="s">
        <v>512</v>
      </c>
      <c r="L366" s="24">
        <v>2008.82</v>
      </c>
      <c r="M366" s="24">
        <v>842</v>
      </c>
      <c r="N366" s="24">
        <v>3991.27</v>
      </c>
      <c r="O366" s="24">
        <v>62.28</v>
      </c>
      <c r="P366" s="24" t="s">
        <v>919</v>
      </c>
    </row>
    <row r="367" spans="1:16" x14ac:dyDescent="0.25">
      <c r="A367" s="24" t="s">
        <v>522</v>
      </c>
      <c r="B367" s="24">
        <v>1527485</v>
      </c>
      <c r="C367" s="24" t="s">
        <v>107</v>
      </c>
      <c r="D367" s="24" t="s">
        <v>508</v>
      </c>
      <c r="E367" s="24" t="s">
        <v>1366</v>
      </c>
      <c r="F367" s="24" t="s">
        <v>1367</v>
      </c>
      <c r="G367" s="24"/>
      <c r="H367" s="24">
        <v>13755.55</v>
      </c>
      <c r="I367" s="24" t="s">
        <v>617</v>
      </c>
      <c r="J367" s="24">
        <v>26000</v>
      </c>
      <c r="K367" s="24" t="s">
        <v>512</v>
      </c>
      <c r="L367" s="24">
        <v>13755.55</v>
      </c>
      <c r="M367" s="24">
        <v>542</v>
      </c>
      <c r="N367" s="24">
        <v>18492.37</v>
      </c>
      <c r="O367" s="24">
        <v>0</v>
      </c>
      <c r="P367" s="24" t="s">
        <v>734</v>
      </c>
    </row>
    <row r="368" spans="1:16" x14ac:dyDescent="0.25">
      <c r="A368" s="24" t="s">
        <v>514</v>
      </c>
      <c r="B368" s="24">
        <v>1447734</v>
      </c>
      <c r="C368" s="24" t="s">
        <v>495</v>
      </c>
      <c r="D368" s="24" t="s">
        <v>508</v>
      </c>
      <c r="E368" s="24" t="s">
        <v>1368</v>
      </c>
      <c r="F368" s="24" t="s">
        <v>1369</v>
      </c>
      <c r="G368" s="24">
        <v>42462565</v>
      </c>
      <c r="H368" s="24">
        <v>3275.99</v>
      </c>
      <c r="I368" s="24" t="s">
        <v>571</v>
      </c>
      <c r="J368" s="24">
        <v>3504.69</v>
      </c>
      <c r="K368" s="24" t="s">
        <v>512</v>
      </c>
      <c r="L368" s="24">
        <v>3275.99</v>
      </c>
      <c r="M368" s="24">
        <v>412</v>
      </c>
      <c r="N368" s="24">
        <v>3982.47</v>
      </c>
      <c r="O368" s="24">
        <v>0</v>
      </c>
      <c r="P368" s="24" t="s">
        <v>518</v>
      </c>
    </row>
    <row r="369" spans="1:16" x14ac:dyDescent="0.25">
      <c r="A369" s="24" t="s">
        <v>572</v>
      </c>
      <c r="B369" s="24">
        <v>1515099</v>
      </c>
      <c r="C369" s="24" t="s">
        <v>425</v>
      </c>
      <c r="D369" s="24" t="s">
        <v>508</v>
      </c>
      <c r="E369" s="24" t="s">
        <v>1370</v>
      </c>
      <c r="F369" s="24" t="s">
        <v>1371</v>
      </c>
      <c r="G369" s="24">
        <v>68725182</v>
      </c>
      <c r="H369" s="24">
        <v>856.3</v>
      </c>
      <c r="I369" s="24" t="s">
        <v>588</v>
      </c>
      <c r="J369" s="24">
        <v>2000</v>
      </c>
      <c r="K369" s="24" t="s">
        <v>512</v>
      </c>
      <c r="L369" s="24">
        <v>783.81</v>
      </c>
      <c r="M369" s="24">
        <v>343</v>
      </c>
      <c r="N369" s="24">
        <v>891.32</v>
      </c>
      <c r="O369" s="24">
        <v>136.11000000000001</v>
      </c>
      <c r="P369" s="24" t="s">
        <v>744</v>
      </c>
    </row>
    <row r="370" spans="1:16" x14ac:dyDescent="0.25">
      <c r="A370" s="24" t="s">
        <v>591</v>
      </c>
      <c r="B370" s="24">
        <v>1128658</v>
      </c>
      <c r="C370" s="24" t="s">
        <v>497</v>
      </c>
      <c r="D370" s="24" t="s">
        <v>508</v>
      </c>
      <c r="E370" s="24" t="s">
        <v>1372</v>
      </c>
      <c r="F370" s="24" t="s">
        <v>1373</v>
      </c>
      <c r="G370" s="24">
        <v>42024364</v>
      </c>
      <c r="H370" s="24">
        <v>8561.7999999999993</v>
      </c>
      <c r="I370" s="24" t="s">
        <v>1374</v>
      </c>
      <c r="J370" s="24">
        <v>10000</v>
      </c>
      <c r="K370" s="24" t="s">
        <v>512</v>
      </c>
      <c r="L370" s="24">
        <v>8561.7999999999993</v>
      </c>
      <c r="M370" s="24">
        <v>857</v>
      </c>
      <c r="N370" s="24">
        <v>13143.2</v>
      </c>
      <c r="O370" s="24">
        <v>0</v>
      </c>
      <c r="P370" s="24" t="s">
        <v>603</v>
      </c>
    </row>
    <row r="371" spans="1:16" x14ac:dyDescent="0.25">
      <c r="A371" s="24" t="s">
        <v>522</v>
      </c>
      <c r="B371" s="24">
        <v>1766137</v>
      </c>
      <c r="C371" s="24" t="s">
        <v>136</v>
      </c>
      <c r="D371" s="24" t="s">
        <v>508</v>
      </c>
      <c r="E371" s="24" t="s">
        <v>1375</v>
      </c>
      <c r="F371" s="24" t="s">
        <v>1376</v>
      </c>
      <c r="G371" s="24">
        <v>19343070</v>
      </c>
      <c r="H371" s="24">
        <v>624.63</v>
      </c>
      <c r="I371" s="24" t="s">
        <v>543</v>
      </c>
      <c r="J371" s="24">
        <v>700</v>
      </c>
      <c r="K371" s="24" t="s">
        <v>512</v>
      </c>
      <c r="L371" s="24">
        <v>564.63</v>
      </c>
      <c r="M371" s="24">
        <v>262</v>
      </c>
      <c r="N371" s="24">
        <v>680.8</v>
      </c>
      <c r="O371" s="24">
        <v>60</v>
      </c>
      <c r="P371" s="24" t="s">
        <v>527</v>
      </c>
    </row>
    <row r="372" spans="1:16" x14ac:dyDescent="0.25">
      <c r="A372" s="24" t="s">
        <v>522</v>
      </c>
      <c r="B372" s="24">
        <v>1766137</v>
      </c>
      <c r="C372" s="24" t="s">
        <v>136</v>
      </c>
      <c r="D372" s="24" t="s">
        <v>508</v>
      </c>
      <c r="E372" s="24" t="s">
        <v>1375</v>
      </c>
      <c r="F372" s="24" t="s">
        <v>1376</v>
      </c>
      <c r="G372" s="24">
        <v>19343070</v>
      </c>
      <c r="H372" s="24">
        <v>673.51</v>
      </c>
      <c r="I372" s="24" t="s">
        <v>613</v>
      </c>
      <c r="J372" s="24">
        <v>2000</v>
      </c>
      <c r="K372" s="24" t="s">
        <v>512</v>
      </c>
      <c r="L372" s="24">
        <v>575.30999999999995</v>
      </c>
      <c r="M372" s="24">
        <v>183</v>
      </c>
      <c r="N372" s="24">
        <v>585.86</v>
      </c>
      <c r="O372" s="24">
        <v>15.05</v>
      </c>
      <c r="P372" s="24" t="s">
        <v>563</v>
      </c>
    </row>
    <row r="373" spans="1:16" x14ac:dyDescent="0.25">
      <c r="A373" s="24" t="s">
        <v>572</v>
      </c>
      <c r="B373" s="24">
        <v>1465288</v>
      </c>
      <c r="C373" s="24" t="s">
        <v>130</v>
      </c>
      <c r="D373" s="24" t="s">
        <v>508</v>
      </c>
      <c r="E373" s="24" t="s">
        <v>1377</v>
      </c>
      <c r="F373" s="24" t="s">
        <v>1378</v>
      </c>
      <c r="G373" s="24">
        <v>16924040</v>
      </c>
      <c r="H373" s="24">
        <v>2191.75</v>
      </c>
      <c r="I373" s="24" t="s">
        <v>517</v>
      </c>
      <c r="J373" s="24">
        <v>2300</v>
      </c>
      <c r="K373" s="24" t="s">
        <v>512</v>
      </c>
      <c r="L373" s="24">
        <v>0</v>
      </c>
      <c r="M373" s="24">
        <v>336</v>
      </c>
      <c r="N373" s="24">
        <v>0</v>
      </c>
      <c r="O373" s="24">
        <v>0</v>
      </c>
      <c r="P373" s="24" t="s">
        <v>568</v>
      </c>
    </row>
    <row r="374" spans="1:16" x14ac:dyDescent="0.25">
      <c r="A374" s="24" t="s">
        <v>522</v>
      </c>
      <c r="B374" s="24">
        <v>1612894</v>
      </c>
      <c r="C374" s="24" t="s">
        <v>36</v>
      </c>
      <c r="D374" s="24" t="s">
        <v>508</v>
      </c>
      <c r="E374" s="24" t="s">
        <v>1379</v>
      </c>
      <c r="F374" s="24" t="s">
        <v>1380</v>
      </c>
      <c r="G374" s="24">
        <v>93373996</v>
      </c>
      <c r="H374" s="24">
        <v>2547.14</v>
      </c>
      <c r="I374" s="24" t="s">
        <v>1381</v>
      </c>
      <c r="J374" s="24">
        <v>5137.74</v>
      </c>
      <c r="K374" s="24" t="s">
        <v>512</v>
      </c>
      <c r="L374" s="24">
        <v>2197.14</v>
      </c>
      <c r="M374" s="24">
        <v>402</v>
      </c>
      <c r="N374" s="24">
        <v>2382.64</v>
      </c>
      <c r="O374" s="24">
        <v>362.8</v>
      </c>
      <c r="P374" s="24" t="s">
        <v>527</v>
      </c>
    </row>
    <row r="375" spans="1:16" x14ac:dyDescent="0.25">
      <c r="A375" s="24" t="s">
        <v>522</v>
      </c>
      <c r="B375" s="24">
        <v>1766137</v>
      </c>
      <c r="C375" s="24" t="s">
        <v>136</v>
      </c>
      <c r="D375" s="24" t="s">
        <v>508</v>
      </c>
      <c r="E375" s="24" t="s">
        <v>1382</v>
      </c>
      <c r="F375" s="24" t="s">
        <v>1383</v>
      </c>
      <c r="G375" s="24">
        <v>27441952</v>
      </c>
      <c r="H375" s="24">
        <v>5815.18</v>
      </c>
      <c r="I375" s="24" t="s">
        <v>543</v>
      </c>
      <c r="J375" s="24">
        <v>7000</v>
      </c>
      <c r="K375" s="24" t="s">
        <v>512</v>
      </c>
      <c r="L375" s="24">
        <v>5815.18</v>
      </c>
      <c r="M375" s="24">
        <v>346</v>
      </c>
      <c r="N375" s="24">
        <v>5522.88</v>
      </c>
      <c r="O375" s="24">
        <v>0</v>
      </c>
      <c r="P375" s="24" t="s">
        <v>563</v>
      </c>
    </row>
    <row r="376" spans="1:16" x14ac:dyDescent="0.25">
      <c r="A376" s="24" t="s">
        <v>653</v>
      </c>
      <c r="B376" s="24">
        <v>1707662</v>
      </c>
      <c r="C376" s="24" t="s">
        <v>68</v>
      </c>
      <c r="D376" s="24" t="s">
        <v>508</v>
      </c>
      <c r="E376" s="24" t="s">
        <v>1384</v>
      </c>
      <c r="F376" s="24" t="s">
        <v>1385</v>
      </c>
      <c r="G376" s="24">
        <v>92150795</v>
      </c>
      <c r="H376" s="24">
        <v>3016.56</v>
      </c>
      <c r="I376" s="24" t="s">
        <v>553</v>
      </c>
      <c r="J376" s="24">
        <v>4000</v>
      </c>
      <c r="K376" s="24" t="s">
        <v>512</v>
      </c>
      <c r="L376" s="24">
        <v>2103.7600000000002</v>
      </c>
      <c r="M376" s="24">
        <v>488</v>
      </c>
      <c r="N376" s="24">
        <v>2114.0500000000002</v>
      </c>
      <c r="O376" s="24">
        <v>435.28</v>
      </c>
      <c r="P376" s="24" t="s">
        <v>563</v>
      </c>
    </row>
    <row r="377" spans="1:16" x14ac:dyDescent="0.25">
      <c r="A377" s="24" t="s">
        <v>581</v>
      </c>
      <c r="B377" s="24">
        <v>1562317</v>
      </c>
      <c r="C377" s="24" t="s">
        <v>72</v>
      </c>
      <c r="D377" s="24" t="s">
        <v>508</v>
      </c>
      <c r="E377" s="24" t="s">
        <v>1386</v>
      </c>
      <c r="F377" s="24" t="s">
        <v>1387</v>
      </c>
      <c r="G377" s="24">
        <v>82514190</v>
      </c>
      <c r="H377" s="24">
        <v>4468.2299999999996</v>
      </c>
      <c r="I377" s="24" t="s">
        <v>658</v>
      </c>
      <c r="J377" s="24">
        <v>7000</v>
      </c>
      <c r="K377" s="24" t="s">
        <v>512</v>
      </c>
      <c r="L377" s="24">
        <v>4018.23</v>
      </c>
      <c r="M377" s="24">
        <v>551</v>
      </c>
      <c r="N377" s="24">
        <v>5341.81</v>
      </c>
      <c r="O377" s="24">
        <v>150</v>
      </c>
      <c r="P377" s="24" t="s">
        <v>585</v>
      </c>
    </row>
    <row r="378" spans="1:16" x14ac:dyDescent="0.25">
      <c r="A378" s="24" t="s">
        <v>857</v>
      </c>
      <c r="B378" s="24">
        <v>1597046</v>
      </c>
      <c r="C378" s="24" t="s">
        <v>33</v>
      </c>
      <c r="D378" s="24" t="s">
        <v>508</v>
      </c>
      <c r="E378" s="24" t="s">
        <v>1388</v>
      </c>
      <c r="F378" s="24" t="s">
        <v>1389</v>
      </c>
      <c r="G378" s="24">
        <v>19508690</v>
      </c>
      <c r="H378" s="24">
        <v>2229.54</v>
      </c>
      <c r="I378" s="24" t="s">
        <v>531</v>
      </c>
      <c r="J378" s="24">
        <v>2500</v>
      </c>
      <c r="K378" s="24" t="s">
        <v>512</v>
      </c>
      <c r="L378" s="24">
        <v>0</v>
      </c>
      <c r="M378" s="24">
        <v>398</v>
      </c>
      <c r="N378" s="24">
        <v>0</v>
      </c>
      <c r="O378" s="24">
        <v>0</v>
      </c>
      <c r="P378" s="24" t="s">
        <v>594</v>
      </c>
    </row>
    <row r="379" spans="1:16" x14ac:dyDescent="0.25">
      <c r="A379" s="24" t="s">
        <v>591</v>
      </c>
      <c r="B379" s="24">
        <v>1617819</v>
      </c>
      <c r="C379" s="24" t="s">
        <v>144</v>
      </c>
      <c r="D379" s="24" t="s">
        <v>508</v>
      </c>
      <c r="E379" s="24" t="s">
        <v>1390</v>
      </c>
      <c r="F379" s="24" t="s">
        <v>1391</v>
      </c>
      <c r="G379" s="24">
        <v>66361481</v>
      </c>
      <c r="H379" s="24">
        <v>3227.87</v>
      </c>
      <c r="I379" s="24" t="s">
        <v>1392</v>
      </c>
      <c r="J379" s="24">
        <v>5000</v>
      </c>
      <c r="K379" s="24" t="s">
        <v>512</v>
      </c>
      <c r="L379" s="24">
        <v>3145.34</v>
      </c>
      <c r="M379" s="24">
        <v>395</v>
      </c>
      <c r="N379" s="24">
        <v>3601.86</v>
      </c>
      <c r="O379" s="24">
        <v>97.2</v>
      </c>
      <c r="P379" s="24" t="s">
        <v>594</v>
      </c>
    </row>
    <row r="380" spans="1:16" x14ac:dyDescent="0.25">
      <c r="A380" s="24" t="s">
        <v>572</v>
      </c>
      <c r="B380" s="24">
        <v>1157928</v>
      </c>
      <c r="C380" s="24" t="s">
        <v>224</v>
      </c>
      <c r="D380" s="24" t="s">
        <v>508</v>
      </c>
      <c r="E380" s="24" t="s">
        <v>1393</v>
      </c>
      <c r="F380" s="24" t="s">
        <v>1394</v>
      </c>
      <c r="G380" s="24">
        <v>19568300</v>
      </c>
      <c r="H380" s="24">
        <v>6200</v>
      </c>
      <c r="I380" s="24" t="s">
        <v>617</v>
      </c>
      <c r="J380" s="24">
        <v>6200</v>
      </c>
      <c r="K380" s="24" t="s">
        <v>512</v>
      </c>
      <c r="L380" s="24">
        <v>0</v>
      </c>
      <c r="M380" s="24">
        <v>0</v>
      </c>
      <c r="N380" s="24">
        <v>0</v>
      </c>
      <c r="O380" s="24">
        <v>0</v>
      </c>
      <c r="P380" s="24" t="s">
        <v>629</v>
      </c>
    </row>
    <row r="381" spans="1:16" x14ac:dyDescent="0.25">
      <c r="A381" s="24" t="s">
        <v>1395</v>
      </c>
      <c r="B381" s="24">
        <v>1298117</v>
      </c>
      <c r="C381" s="24" t="s">
        <v>222</v>
      </c>
      <c r="D381" s="24" t="s">
        <v>508</v>
      </c>
      <c r="E381" s="24" t="s">
        <v>1396</v>
      </c>
      <c r="F381" s="24" t="s">
        <v>1397</v>
      </c>
      <c r="G381" s="24">
        <v>19597650</v>
      </c>
      <c r="H381" s="24"/>
      <c r="I381" s="24" t="s">
        <v>567</v>
      </c>
      <c r="J381" s="24">
        <v>2500</v>
      </c>
      <c r="K381" s="24" t="s">
        <v>512</v>
      </c>
      <c r="L381" s="24">
        <v>2388.41</v>
      </c>
      <c r="M381" s="24">
        <v>116</v>
      </c>
      <c r="N381" s="24">
        <v>462.16</v>
      </c>
      <c r="O381" s="24">
        <v>0</v>
      </c>
      <c r="P381" s="24" t="s">
        <v>919</v>
      </c>
    </row>
    <row r="382" spans="1:16" x14ac:dyDescent="0.25">
      <c r="A382" s="24" t="s">
        <v>1395</v>
      </c>
      <c r="B382" s="24">
        <v>1298117</v>
      </c>
      <c r="C382" s="24" t="s">
        <v>222</v>
      </c>
      <c r="D382" s="24" t="s">
        <v>508</v>
      </c>
      <c r="E382" s="24" t="s">
        <v>1396</v>
      </c>
      <c r="F382" s="24" t="s">
        <v>1397</v>
      </c>
      <c r="G382" s="24">
        <v>19597650</v>
      </c>
      <c r="H382" s="24"/>
      <c r="I382" s="24" t="s">
        <v>567</v>
      </c>
      <c r="J382" s="24">
        <v>5000</v>
      </c>
      <c r="K382" s="24" t="s">
        <v>512</v>
      </c>
      <c r="L382" s="24">
        <v>3768.63</v>
      </c>
      <c r="M382" s="24">
        <v>98</v>
      </c>
      <c r="N382" s="24">
        <v>1071.54</v>
      </c>
      <c r="O382" s="24">
        <v>0</v>
      </c>
      <c r="P382" s="24" t="s">
        <v>919</v>
      </c>
    </row>
    <row r="383" spans="1:16" x14ac:dyDescent="0.25">
      <c r="A383" s="24" t="s">
        <v>607</v>
      </c>
      <c r="B383" s="24">
        <v>1372225</v>
      </c>
      <c r="C383" s="24" t="s">
        <v>321</v>
      </c>
      <c r="D383" s="24" t="s">
        <v>523</v>
      </c>
      <c r="E383" s="24" t="s">
        <v>1398</v>
      </c>
      <c r="F383" s="24" t="s">
        <v>1399</v>
      </c>
      <c r="G383" s="24">
        <v>19621850</v>
      </c>
      <c r="H383" s="24"/>
      <c r="I383" s="24" t="s">
        <v>567</v>
      </c>
      <c r="J383" s="24">
        <v>8000</v>
      </c>
      <c r="K383" s="24" t="s">
        <v>512</v>
      </c>
      <c r="L383" s="24">
        <v>7194.41</v>
      </c>
      <c r="M383" s="24">
        <v>138</v>
      </c>
      <c r="N383" s="24">
        <v>2159.5100000000002</v>
      </c>
      <c r="O383" s="24">
        <v>0</v>
      </c>
      <c r="P383" s="24" t="s">
        <v>594</v>
      </c>
    </row>
    <row r="384" spans="1:16" x14ac:dyDescent="0.25">
      <c r="A384" s="24" t="s">
        <v>777</v>
      </c>
      <c r="B384" s="24">
        <v>1290341</v>
      </c>
      <c r="C384" s="24" t="s">
        <v>259</v>
      </c>
      <c r="D384" s="24" t="s">
        <v>508</v>
      </c>
      <c r="E384" s="24" t="s">
        <v>1400</v>
      </c>
      <c r="F384" s="24" t="s">
        <v>1401</v>
      </c>
      <c r="G384" s="24">
        <v>19622660</v>
      </c>
      <c r="H384" s="24"/>
      <c r="I384" s="24" t="s">
        <v>567</v>
      </c>
      <c r="J384" s="24">
        <v>15000</v>
      </c>
      <c r="K384" s="24" t="s">
        <v>512</v>
      </c>
      <c r="L384" s="24">
        <v>11249.21</v>
      </c>
      <c r="M384" s="24">
        <v>91</v>
      </c>
      <c r="N384" s="24">
        <v>3140.64</v>
      </c>
      <c r="O384" s="24">
        <v>0</v>
      </c>
      <c r="P384" s="24" t="s">
        <v>532</v>
      </c>
    </row>
  </sheetData>
  <autoFilter ref="A1:P38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4"/>
  <sheetViews>
    <sheetView topLeftCell="A125" workbookViewId="0">
      <selection activeCell="C134" sqref="C134"/>
    </sheetView>
  </sheetViews>
  <sheetFormatPr defaultRowHeight="15" x14ac:dyDescent="0.25"/>
  <cols>
    <col min="1" max="1" width="4" bestFit="1" customWidth="1"/>
    <col min="2" max="2" width="31.5703125" bestFit="1" customWidth="1"/>
    <col min="3" max="3" width="8" bestFit="1" customWidth="1"/>
    <col min="4" max="4" width="6.42578125" bestFit="1" customWidth="1"/>
    <col min="5" max="5" width="12.42578125" bestFit="1" customWidth="1"/>
    <col min="6" max="7" width="26.140625" bestFit="1" customWidth="1"/>
    <col min="8" max="8" width="10" bestFit="1" customWidth="1"/>
  </cols>
  <sheetData>
    <row r="1" spans="1:8" x14ac:dyDescent="0.25">
      <c r="A1" t="s">
        <v>343</v>
      </c>
      <c r="B1" t="s">
        <v>238</v>
      </c>
      <c r="C1" t="s">
        <v>344</v>
      </c>
      <c r="D1" t="s">
        <v>233</v>
      </c>
      <c r="E1" t="s">
        <v>345</v>
      </c>
      <c r="F1" t="s">
        <v>27</v>
      </c>
      <c r="G1" t="s">
        <v>346</v>
      </c>
      <c r="H1" s="11" t="s">
        <v>370</v>
      </c>
    </row>
    <row r="2" spans="1:8" x14ac:dyDescent="0.25">
      <c r="A2">
        <v>2</v>
      </c>
      <c r="B2" t="s">
        <v>374</v>
      </c>
      <c r="C2">
        <v>1350095</v>
      </c>
      <c r="D2" t="s">
        <v>44</v>
      </c>
      <c r="E2" t="s">
        <v>236</v>
      </c>
      <c r="F2" t="s">
        <v>348</v>
      </c>
      <c r="G2" t="s">
        <v>348</v>
      </c>
      <c r="H2" s="11" t="s">
        <v>375</v>
      </c>
    </row>
    <row r="3" spans="1:8" x14ac:dyDescent="0.25">
      <c r="A3">
        <v>5</v>
      </c>
      <c r="B3" t="s">
        <v>228</v>
      </c>
      <c r="C3">
        <v>1194465</v>
      </c>
      <c r="D3" t="s">
        <v>44</v>
      </c>
      <c r="E3" t="s">
        <v>236</v>
      </c>
      <c r="F3" t="s">
        <v>348</v>
      </c>
      <c r="G3" t="s">
        <v>348</v>
      </c>
      <c r="H3" s="11" t="s">
        <v>375</v>
      </c>
    </row>
    <row r="4" spans="1:8" x14ac:dyDescent="0.25">
      <c r="A4">
        <v>6</v>
      </c>
      <c r="B4" t="s">
        <v>229</v>
      </c>
      <c r="C4">
        <v>1952906</v>
      </c>
      <c r="D4" t="s">
        <v>48</v>
      </c>
      <c r="E4" t="s">
        <v>236</v>
      </c>
      <c r="F4" t="s">
        <v>348</v>
      </c>
      <c r="G4" t="s">
        <v>348</v>
      </c>
      <c r="H4" s="11" t="s">
        <v>375</v>
      </c>
    </row>
    <row r="5" spans="1:8" x14ac:dyDescent="0.25">
      <c r="A5">
        <v>7</v>
      </c>
      <c r="B5" t="s">
        <v>286</v>
      </c>
      <c r="C5">
        <v>1857092</v>
      </c>
      <c r="D5" t="s">
        <v>44</v>
      </c>
      <c r="E5" t="s">
        <v>236</v>
      </c>
      <c r="F5" t="s">
        <v>348</v>
      </c>
      <c r="G5" t="s">
        <v>348</v>
      </c>
      <c r="H5" s="11" t="s">
        <v>375</v>
      </c>
    </row>
    <row r="6" spans="1:8" x14ac:dyDescent="0.25">
      <c r="A6">
        <v>8</v>
      </c>
      <c r="B6" t="s">
        <v>349</v>
      </c>
      <c r="C6">
        <v>1525904</v>
      </c>
      <c r="D6" t="s">
        <v>45</v>
      </c>
      <c r="E6" t="s">
        <v>236</v>
      </c>
      <c r="F6" t="s">
        <v>348</v>
      </c>
      <c r="G6" t="s">
        <v>348</v>
      </c>
      <c r="H6" s="11" t="s">
        <v>375</v>
      </c>
    </row>
    <row r="7" spans="1:8" x14ac:dyDescent="0.25">
      <c r="A7">
        <v>9</v>
      </c>
      <c r="B7" t="s">
        <v>120</v>
      </c>
      <c r="C7">
        <v>1733046</v>
      </c>
      <c r="D7" t="s">
        <v>43</v>
      </c>
      <c r="E7" t="s">
        <v>236</v>
      </c>
      <c r="F7" t="s">
        <v>348</v>
      </c>
      <c r="G7" t="s">
        <v>348</v>
      </c>
      <c r="H7" s="11" t="s">
        <v>375</v>
      </c>
    </row>
    <row r="8" spans="1:8" x14ac:dyDescent="0.25">
      <c r="A8">
        <v>11</v>
      </c>
      <c r="B8" t="s">
        <v>377</v>
      </c>
      <c r="C8">
        <v>1641072</v>
      </c>
      <c r="D8" t="s">
        <v>45</v>
      </c>
      <c r="E8" t="s">
        <v>236</v>
      </c>
      <c r="F8" t="s">
        <v>348</v>
      </c>
      <c r="G8" t="s">
        <v>348</v>
      </c>
      <c r="H8" s="11" t="s">
        <v>375</v>
      </c>
    </row>
    <row r="9" spans="1:8" x14ac:dyDescent="0.25">
      <c r="A9">
        <v>13</v>
      </c>
      <c r="B9" t="s">
        <v>121</v>
      </c>
      <c r="C9">
        <v>1742960</v>
      </c>
      <c r="D9" t="s">
        <v>43</v>
      </c>
      <c r="E9" t="s">
        <v>236</v>
      </c>
      <c r="F9" t="s">
        <v>348</v>
      </c>
      <c r="G9" t="s">
        <v>348</v>
      </c>
      <c r="H9" s="11" t="s">
        <v>375</v>
      </c>
    </row>
    <row r="10" spans="1:8" x14ac:dyDescent="0.25">
      <c r="A10">
        <v>15</v>
      </c>
      <c r="B10" t="s">
        <v>347</v>
      </c>
      <c r="C10">
        <v>1799635</v>
      </c>
      <c r="D10" t="s">
        <v>48</v>
      </c>
      <c r="E10" t="s">
        <v>252</v>
      </c>
      <c r="F10" t="s">
        <v>10</v>
      </c>
      <c r="G10" t="s">
        <v>10</v>
      </c>
      <c r="H10" s="11" t="s">
        <v>375</v>
      </c>
    </row>
    <row r="11" spans="1:8" x14ac:dyDescent="0.25">
      <c r="A11">
        <v>20</v>
      </c>
      <c r="B11" t="s">
        <v>177</v>
      </c>
      <c r="C11">
        <v>1700820</v>
      </c>
      <c r="D11" t="s">
        <v>44</v>
      </c>
      <c r="E11" t="s">
        <v>252</v>
      </c>
      <c r="F11" t="s">
        <v>10</v>
      </c>
      <c r="G11" t="s">
        <v>10</v>
      </c>
      <c r="H11" s="11" t="s">
        <v>375</v>
      </c>
    </row>
    <row r="12" spans="1:8" x14ac:dyDescent="0.25">
      <c r="A12">
        <v>21</v>
      </c>
      <c r="B12" t="s">
        <v>325</v>
      </c>
      <c r="C12">
        <v>1534340</v>
      </c>
      <c r="D12" t="s">
        <v>45</v>
      </c>
      <c r="E12" t="s">
        <v>252</v>
      </c>
      <c r="F12" t="s">
        <v>10</v>
      </c>
      <c r="G12" t="s">
        <v>10</v>
      </c>
      <c r="H12" s="11" t="s">
        <v>375</v>
      </c>
    </row>
    <row r="13" spans="1:8" x14ac:dyDescent="0.25">
      <c r="A13">
        <v>22</v>
      </c>
      <c r="B13" t="s">
        <v>178</v>
      </c>
      <c r="C13">
        <v>1937132</v>
      </c>
      <c r="D13" t="s">
        <v>43</v>
      </c>
      <c r="E13" t="s">
        <v>252</v>
      </c>
      <c r="F13" t="s">
        <v>10</v>
      </c>
      <c r="G13" t="s">
        <v>10</v>
      </c>
      <c r="H13" s="11" t="s">
        <v>375</v>
      </c>
    </row>
    <row r="14" spans="1:8" x14ac:dyDescent="0.25">
      <c r="A14">
        <v>25</v>
      </c>
      <c r="B14" t="s">
        <v>287</v>
      </c>
      <c r="C14">
        <v>1378960</v>
      </c>
      <c r="D14" t="s">
        <v>44</v>
      </c>
      <c r="E14" t="s">
        <v>252</v>
      </c>
      <c r="F14" t="s">
        <v>10</v>
      </c>
      <c r="G14" t="s">
        <v>10</v>
      </c>
      <c r="H14" s="11" t="s">
        <v>375</v>
      </c>
    </row>
    <row r="15" spans="1:8" x14ac:dyDescent="0.25">
      <c r="A15">
        <v>28</v>
      </c>
      <c r="B15" t="s">
        <v>47</v>
      </c>
      <c r="C15">
        <v>1745613</v>
      </c>
      <c r="D15" t="s">
        <v>48</v>
      </c>
      <c r="E15" t="s">
        <v>252</v>
      </c>
      <c r="F15" t="s">
        <v>10</v>
      </c>
      <c r="G15" t="s">
        <v>10</v>
      </c>
      <c r="H15" s="11" t="s">
        <v>375</v>
      </c>
    </row>
    <row r="16" spans="1:8" x14ac:dyDescent="0.25">
      <c r="A16">
        <v>30</v>
      </c>
      <c r="B16" t="s">
        <v>49</v>
      </c>
      <c r="C16">
        <v>1579879</v>
      </c>
      <c r="D16" t="s">
        <v>43</v>
      </c>
      <c r="E16" t="s">
        <v>252</v>
      </c>
      <c r="F16" t="s">
        <v>11</v>
      </c>
      <c r="G16" t="s">
        <v>11</v>
      </c>
      <c r="H16" s="11" t="s">
        <v>375</v>
      </c>
    </row>
    <row r="17" spans="1:8" x14ac:dyDescent="0.25">
      <c r="A17">
        <v>31</v>
      </c>
      <c r="B17" t="s">
        <v>254</v>
      </c>
      <c r="C17">
        <v>1291155</v>
      </c>
      <c r="D17" t="s">
        <v>44</v>
      </c>
      <c r="E17" t="s">
        <v>252</v>
      </c>
      <c r="F17" t="s">
        <v>11</v>
      </c>
      <c r="G17" t="s">
        <v>11</v>
      </c>
      <c r="H17" s="11" t="s">
        <v>375</v>
      </c>
    </row>
    <row r="18" spans="1:8" x14ac:dyDescent="0.25">
      <c r="A18">
        <v>32</v>
      </c>
      <c r="B18" t="s">
        <v>180</v>
      </c>
      <c r="C18">
        <v>1196470</v>
      </c>
      <c r="D18" t="s">
        <v>43</v>
      </c>
      <c r="E18" t="s">
        <v>252</v>
      </c>
      <c r="F18" t="s">
        <v>11</v>
      </c>
      <c r="G18" t="s">
        <v>11</v>
      </c>
      <c r="H18" s="11" t="s">
        <v>375</v>
      </c>
    </row>
    <row r="19" spans="1:8" x14ac:dyDescent="0.25">
      <c r="A19">
        <v>34</v>
      </c>
      <c r="B19" t="s">
        <v>50</v>
      </c>
      <c r="C19">
        <v>1708378</v>
      </c>
      <c r="D19" t="s">
        <v>43</v>
      </c>
      <c r="E19" t="s">
        <v>252</v>
      </c>
      <c r="F19" t="s">
        <v>11</v>
      </c>
      <c r="G19" t="s">
        <v>11</v>
      </c>
      <c r="H19" s="11" t="s">
        <v>375</v>
      </c>
    </row>
    <row r="20" spans="1:8" x14ac:dyDescent="0.25">
      <c r="A20">
        <v>37</v>
      </c>
      <c r="B20" t="s">
        <v>288</v>
      </c>
      <c r="C20">
        <v>1374998</v>
      </c>
      <c r="D20" t="s">
        <v>45</v>
      </c>
      <c r="E20" t="s">
        <v>252</v>
      </c>
      <c r="F20" t="s">
        <v>11</v>
      </c>
      <c r="G20" t="s">
        <v>11</v>
      </c>
      <c r="H20" s="11" t="s">
        <v>375</v>
      </c>
    </row>
    <row r="21" spans="1:8" x14ac:dyDescent="0.25">
      <c r="A21">
        <v>42</v>
      </c>
      <c r="B21" t="s">
        <v>289</v>
      </c>
      <c r="C21">
        <v>1379021</v>
      </c>
      <c r="D21" t="s">
        <v>45</v>
      </c>
      <c r="E21" t="s">
        <v>252</v>
      </c>
      <c r="F21" t="s">
        <v>6</v>
      </c>
      <c r="G21" t="s">
        <v>380</v>
      </c>
      <c r="H21" s="11" t="s">
        <v>375</v>
      </c>
    </row>
    <row r="22" spans="1:8" x14ac:dyDescent="0.25">
      <c r="A22">
        <v>43</v>
      </c>
      <c r="B22" t="s">
        <v>340</v>
      </c>
      <c r="C22">
        <v>1534371</v>
      </c>
      <c r="D22" t="s">
        <v>45</v>
      </c>
      <c r="E22" t="s">
        <v>252</v>
      </c>
      <c r="F22" t="s">
        <v>6</v>
      </c>
      <c r="G22" t="s">
        <v>381</v>
      </c>
      <c r="H22" s="11" t="s">
        <v>375</v>
      </c>
    </row>
    <row r="23" spans="1:8" x14ac:dyDescent="0.25">
      <c r="A23">
        <v>45</v>
      </c>
      <c r="B23" t="s">
        <v>182</v>
      </c>
      <c r="C23">
        <v>1799851</v>
      </c>
      <c r="D23" t="s">
        <v>44</v>
      </c>
      <c r="E23" t="s">
        <v>252</v>
      </c>
      <c r="F23" t="s">
        <v>6</v>
      </c>
      <c r="G23" t="s">
        <v>381</v>
      </c>
      <c r="H23" s="11" t="s">
        <v>375</v>
      </c>
    </row>
    <row r="24" spans="1:8" x14ac:dyDescent="0.25">
      <c r="A24">
        <v>48</v>
      </c>
      <c r="B24" t="s">
        <v>51</v>
      </c>
      <c r="C24">
        <v>1229845</v>
      </c>
      <c r="D24" t="s">
        <v>48</v>
      </c>
      <c r="E24" t="s">
        <v>252</v>
      </c>
      <c r="F24" t="s">
        <v>6</v>
      </c>
      <c r="G24" t="s">
        <v>380</v>
      </c>
      <c r="H24" s="11" t="s">
        <v>375</v>
      </c>
    </row>
    <row r="25" spans="1:8" x14ac:dyDescent="0.25">
      <c r="A25">
        <v>49</v>
      </c>
      <c r="B25" t="s">
        <v>53</v>
      </c>
      <c r="C25">
        <v>1612248</v>
      </c>
      <c r="D25" t="s">
        <v>48</v>
      </c>
      <c r="E25" t="s">
        <v>252</v>
      </c>
      <c r="F25" t="s">
        <v>6</v>
      </c>
      <c r="G25" t="s">
        <v>380</v>
      </c>
      <c r="H25" s="11" t="s">
        <v>375</v>
      </c>
    </row>
    <row r="26" spans="1:8" x14ac:dyDescent="0.25">
      <c r="A26">
        <v>52</v>
      </c>
      <c r="B26" t="s">
        <v>181</v>
      </c>
      <c r="C26">
        <v>1291124</v>
      </c>
      <c r="D26" t="s">
        <v>44</v>
      </c>
      <c r="E26" t="s">
        <v>252</v>
      </c>
      <c r="F26" t="s">
        <v>6</v>
      </c>
      <c r="G26" t="s">
        <v>380</v>
      </c>
      <c r="H26" s="11" t="s">
        <v>375</v>
      </c>
    </row>
    <row r="27" spans="1:8" x14ac:dyDescent="0.25">
      <c r="A27">
        <v>53</v>
      </c>
      <c r="B27" t="s">
        <v>256</v>
      </c>
      <c r="C27">
        <v>1297980</v>
      </c>
      <c r="D27" t="s">
        <v>44</v>
      </c>
      <c r="E27" t="s">
        <v>252</v>
      </c>
      <c r="F27" t="s">
        <v>6</v>
      </c>
      <c r="G27" t="s">
        <v>381</v>
      </c>
      <c r="H27" s="11" t="s">
        <v>375</v>
      </c>
    </row>
    <row r="28" spans="1:8" x14ac:dyDescent="0.25">
      <c r="A28">
        <v>57</v>
      </c>
      <c r="B28" t="s">
        <v>133</v>
      </c>
      <c r="C28">
        <v>1604508</v>
      </c>
      <c r="D28" t="s">
        <v>43</v>
      </c>
      <c r="E28" t="s">
        <v>252</v>
      </c>
      <c r="F28" t="s">
        <v>6</v>
      </c>
      <c r="G28" t="s">
        <v>380</v>
      </c>
      <c r="H28" s="11" t="s">
        <v>375</v>
      </c>
    </row>
    <row r="29" spans="1:8" x14ac:dyDescent="0.25">
      <c r="A29">
        <v>59</v>
      </c>
      <c r="B29" t="s">
        <v>382</v>
      </c>
      <c r="C29">
        <v>1436494</v>
      </c>
      <c r="D29" t="s">
        <v>45</v>
      </c>
      <c r="E29" t="s">
        <v>252</v>
      </c>
      <c r="F29" t="s">
        <v>6</v>
      </c>
      <c r="G29" t="s">
        <v>380</v>
      </c>
      <c r="H29" s="11" t="s">
        <v>375</v>
      </c>
    </row>
    <row r="30" spans="1:8" x14ac:dyDescent="0.25">
      <c r="A30">
        <v>60</v>
      </c>
      <c r="B30" t="s">
        <v>383</v>
      </c>
      <c r="C30">
        <v>1165667</v>
      </c>
      <c r="D30" t="s">
        <v>45</v>
      </c>
      <c r="E30" t="s">
        <v>252</v>
      </c>
      <c r="F30" t="s">
        <v>6</v>
      </c>
      <c r="G30" t="s">
        <v>381</v>
      </c>
      <c r="H30" s="11" t="s">
        <v>375</v>
      </c>
    </row>
    <row r="31" spans="1:8" x14ac:dyDescent="0.25">
      <c r="A31">
        <v>62</v>
      </c>
      <c r="B31" t="s">
        <v>56</v>
      </c>
      <c r="C31">
        <v>1625716</v>
      </c>
      <c r="D31" t="s">
        <v>48</v>
      </c>
      <c r="E31" t="s">
        <v>236</v>
      </c>
      <c r="F31" t="s">
        <v>21</v>
      </c>
      <c r="G31" t="s">
        <v>384</v>
      </c>
      <c r="H31" s="11" t="s">
        <v>375</v>
      </c>
    </row>
    <row r="32" spans="1:8" x14ac:dyDescent="0.25">
      <c r="A32">
        <v>63</v>
      </c>
      <c r="B32" t="s">
        <v>55</v>
      </c>
      <c r="C32">
        <v>1559077</v>
      </c>
      <c r="D32" t="s">
        <v>48</v>
      </c>
      <c r="E32" t="s">
        <v>236</v>
      </c>
      <c r="F32" t="s">
        <v>21</v>
      </c>
      <c r="G32" t="s">
        <v>384</v>
      </c>
      <c r="H32" s="11" t="s">
        <v>375</v>
      </c>
    </row>
    <row r="33" spans="1:8" x14ac:dyDescent="0.25">
      <c r="A33">
        <v>64</v>
      </c>
      <c r="B33" t="s">
        <v>58</v>
      </c>
      <c r="C33">
        <v>1648529</v>
      </c>
      <c r="D33" t="s">
        <v>48</v>
      </c>
      <c r="E33" t="s">
        <v>236</v>
      </c>
      <c r="F33" t="s">
        <v>21</v>
      </c>
      <c r="G33" t="s">
        <v>384</v>
      </c>
      <c r="H33" s="11" t="s">
        <v>375</v>
      </c>
    </row>
    <row r="34" spans="1:8" x14ac:dyDescent="0.25">
      <c r="A34">
        <v>65</v>
      </c>
      <c r="B34" t="s">
        <v>59</v>
      </c>
      <c r="C34">
        <v>1689328</v>
      </c>
      <c r="D34" t="s">
        <v>43</v>
      </c>
      <c r="E34" t="s">
        <v>236</v>
      </c>
      <c r="F34" t="s">
        <v>21</v>
      </c>
      <c r="G34" t="s">
        <v>384</v>
      </c>
      <c r="H34" s="11" t="s">
        <v>375</v>
      </c>
    </row>
    <row r="35" spans="1:8" x14ac:dyDescent="0.25">
      <c r="A35">
        <v>69</v>
      </c>
      <c r="B35" t="s">
        <v>60</v>
      </c>
      <c r="C35">
        <v>1792467</v>
      </c>
      <c r="D35" t="s">
        <v>43</v>
      </c>
      <c r="E35" t="s">
        <v>236</v>
      </c>
      <c r="F35" t="s">
        <v>21</v>
      </c>
      <c r="G35" t="s">
        <v>385</v>
      </c>
      <c r="H35" s="11" t="s">
        <v>375</v>
      </c>
    </row>
    <row r="36" spans="1:8" x14ac:dyDescent="0.25">
      <c r="A36">
        <v>71</v>
      </c>
      <c r="B36" t="s">
        <v>57</v>
      </c>
      <c r="C36">
        <v>1635131</v>
      </c>
      <c r="D36" t="s">
        <v>48</v>
      </c>
      <c r="E36" t="s">
        <v>236</v>
      </c>
      <c r="F36" t="s">
        <v>21</v>
      </c>
      <c r="G36" t="s">
        <v>385</v>
      </c>
      <c r="H36" s="11" t="s">
        <v>375</v>
      </c>
    </row>
    <row r="37" spans="1:8" x14ac:dyDescent="0.25">
      <c r="A37">
        <v>73</v>
      </c>
      <c r="B37" t="s">
        <v>204</v>
      </c>
      <c r="C37">
        <v>1626027</v>
      </c>
      <c r="D37" t="s">
        <v>43</v>
      </c>
      <c r="E37" t="s">
        <v>236</v>
      </c>
      <c r="F37" t="s">
        <v>21</v>
      </c>
      <c r="G37" t="s">
        <v>384</v>
      </c>
      <c r="H37" s="11" t="s">
        <v>375</v>
      </c>
    </row>
    <row r="38" spans="1:8" x14ac:dyDescent="0.25">
      <c r="A38">
        <v>75</v>
      </c>
      <c r="B38" t="s">
        <v>290</v>
      </c>
      <c r="C38">
        <v>1348542</v>
      </c>
      <c r="D38" t="s">
        <v>44</v>
      </c>
      <c r="E38" t="s">
        <v>236</v>
      </c>
      <c r="F38" t="s">
        <v>21</v>
      </c>
      <c r="G38" t="s">
        <v>385</v>
      </c>
      <c r="H38" s="11" t="s">
        <v>375</v>
      </c>
    </row>
    <row r="39" spans="1:8" x14ac:dyDescent="0.25">
      <c r="A39">
        <v>76</v>
      </c>
      <c r="B39" t="s">
        <v>257</v>
      </c>
      <c r="C39">
        <v>1263319</v>
      </c>
      <c r="D39" t="s">
        <v>43</v>
      </c>
      <c r="E39" t="s">
        <v>236</v>
      </c>
      <c r="F39" t="s">
        <v>21</v>
      </c>
      <c r="G39" t="s">
        <v>384</v>
      </c>
      <c r="H39" s="11" t="s">
        <v>375</v>
      </c>
    </row>
    <row r="40" spans="1:8" x14ac:dyDescent="0.25">
      <c r="A40">
        <v>78</v>
      </c>
      <c r="B40" t="s">
        <v>205</v>
      </c>
      <c r="C40">
        <v>1575686</v>
      </c>
      <c r="D40" t="s">
        <v>44</v>
      </c>
      <c r="E40" t="s">
        <v>236</v>
      </c>
      <c r="F40" t="s">
        <v>21</v>
      </c>
      <c r="G40" t="s">
        <v>385</v>
      </c>
      <c r="H40" s="11" t="s">
        <v>375</v>
      </c>
    </row>
    <row r="41" spans="1:8" x14ac:dyDescent="0.25">
      <c r="A41">
        <v>79</v>
      </c>
      <c r="B41" t="s">
        <v>259</v>
      </c>
      <c r="C41">
        <v>1290341</v>
      </c>
      <c r="D41" t="s">
        <v>44</v>
      </c>
      <c r="E41" t="s">
        <v>236</v>
      </c>
      <c r="F41" t="s">
        <v>21</v>
      </c>
      <c r="G41" t="s">
        <v>385</v>
      </c>
      <c r="H41" s="11" t="s">
        <v>375</v>
      </c>
    </row>
    <row r="42" spans="1:8" x14ac:dyDescent="0.25">
      <c r="A42">
        <v>80</v>
      </c>
      <c r="B42" t="s">
        <v>258</v>
      </c>
      <c r="C42">
        <v>1321123</v>
      </c>
      <c r="D42" t="s">
        <v>44</v>
      </c>
      <c r="E42" t="s">
        <v>236</v>
      </c>
      <c r="F42" t="s">
        <v>21</v>
      </c>
      <c r="G42" t="s">
        <v>385</v>
      </c>
      <c r="H42" s="11" t="s">
        <v>375</v>
      </c>
    </row>
    <row r="43" spans="1:8" x14ac:dyDescent="0.25">
      <c r="A43">
        <v>81</v>
      </c>
      <c r="B43" t="s">
        <v>387</v>
      </c>
      <c r="C43">
        <v>1430941</v>
      </c>
      <c r="D43" t="s">
        <v>45</v>
      </c>
      <c r="E43" t="s">
        <v>236</v>
      </c>
      <c r="F43" t="s">
        <v>22</v>
      </c>
      <c r="G43" t="s">
        <v>388</v>
      </c>
      <c r="H43" s="11" t="s">
        <v>375</v>
      </c>
    </row>
    <row r="44" spans="1:8" x14ac:dyDescent="0.25">
      <c r="A44">
        <v>82</v>
      </c>
      <c r="B44" t="s">
        <v>389</v>
      </c>
      <c r="C44">
        <v>1354962</v>
      </c>
      <c r="D44" t="s">
        <v>45</v>
      </c>
      <c r="E44" t="s">
        <v>236</v>
      </c>
      <c r="F44" t="s">
        <v>22</v>
      </c>
      <c r="G44" t="s">
        <v>390</v>
      </c>
      <c r="H44" s="11" t="s">
        <v>375</v>
      </c>
    </row>
    <row r="45" spans="1:8" x14ac:dyDescent="0.25">
      <c r="A45">
        <v>84</v>
      </c>
      <c r="B45" t="s">
        <v>391</v>
      </c>
      <c r="C45">
        <v>1666107</v>
      </c>
      <c r="D45" t="s">
        <v>45</v>
      </c>
      <c r="E45" t="s">
        <v>236</v>
      </c>
      <c r="F45" t="s">
        <v>22</v>
      </c>
      <c r="G45" t="s">
        <v>388</v>
      </c>
      <c r="H45" s="11" t="s">
        <v>375</v>
      </c>
    </row>
    <row r="46" spans="1:8" x14ac:dyDescent="0.25">
      <c r="A46">
        <v>86</v>
      </c>
      <c r="B46" t="s">
        <v>291</v>
      </c>
      <c r="C46">
        <v>1400040</v>
      </c>
      <c r="D46" t="s">
        <v>44</v>
      </c>
      <c r="E46" t="s">
        <v>236</v>
      </c>
      <c r="F46" t="s">
        <v>22</v>
      </c>
      <c r="G46" t="s">
        <v>390</v>
      </c>
      <c r="H46" s="11" t="s">
        <v>375</v>
      </c>
    </row>
    <row r="47" spans="1:8" x14ac:dyDescent="0.25">
      <c r="A47">
        <v>88</v>
      </c>
      <c r="B47" t="s">
        <v>65</v>
      </c>
      <c r="C47">
        <v>1754015</v>
      </c>
      <c r="D47" t="s">
        <v>48</v>
      </c>
      <c r="E47" t="s">
        <v>236</v>
      </c>
      <c r="F47" t="s">
        <v>22</v>
      </c>
      <c r="G47" t="s">
        <v>390</v>
      </c>
      <c r="H47" s="11" t="s">
        <v>375</v>
      </c>
    </row>
    <row r="48" spans="1:8" x14ac:dyDescent="0.25">
      <c r="A48">
        <v>90</v>
      </c>
      <c r="B48" t="s">
        <v>66</v>
      </c>
      <c r="C48">
        <v>1773766</v>
      </c>
      <c r="D48" t="s">
        <v>44</v>
      </c>
      <c r="E48" t="s">
        <v>236</v>
      </c>
      <c r="F48" t="s">
        <v>22</v>
      </c>
      <c r="G48" t="s">
        <v>390</v>
      </c>
      <c r="H48" s="11" t="s">
        <v>375</v>
      </c>
    </row>
    <row r="49" spans="1:8" x14ac:dyDescent="0.25">
      <c r="A49">
        <v>91</v>
      </c>
      <c r="B49" t="s">
        <v>61</v>
      </c>
      <c r="C49">
        <v>1198556</v>
      </c>
      <c r="D49" t="s">
        <v>43</v>
      </c>
      <c r="E49" t="s">
        <v>236</v>
      </c>
      <c r="F49" t="s">
        <v>22</v>
      </c>
      <c r="G49" t="s">
        <v>388</v>
      </c>
      <c r="H49" s="11" t="s">
        <v>375</v>
      </c>
    </row>
    <row r="50" spans="1:8" x14ac:dyDescent="0.25">
      <c r="A50">
        <v>94</v>
      </c>
      <c r="B50" t="s">
        <v>64</v>
      </c>
      <c r="C50">
        <v>1600117</v>
      </c>
      <c r="D50" t="s">
        <v>43</v>
      </c>
      <c r="E50" t="s">
        <v>236</v>
      </c>
      <c r="F50" t="s">
        <v>22</v>
      </c>
      <c r="G50" t="s">
        <v>388</v>
      </c>
      <c r="H50" s="11" t="s">
        <v>375</v>
      </c>
    </row>
    <row r="51" spans="1:8" x14ac:dyDescent="0.25">
      <c r="A51">
        <v>95</v>
      </c>
      <c r="B51" t="s">
        <v>63</v>
      </c>
      <c r="C51">
        <v>1452881</v>
      </c>
      <c r="D51" t="s">
        <v>48</v>
      </c>
      <c r="E51" t="s">
        <v>236</v>
      </c>
      <c r="F51" t="s">
        <v>22</v>
      </c>
      <c r="G51" t="s">
        <v>388</v>
      </c>
      <c r="H51" s="11" t="s">
        <v>375</v>
      </c>
    </row>
    <row r="52" spans="1:8" x14ac:dyDescent="0.25">
      <c r="A52">
        <v>99</v>
      </c>
      <c r="B52" t="s">
        <v>203</v>
      </c>
      <c r="C52">
        <v>1261535</v>
      </c>
      <c r="D52" t="s">
        <v>44</v>
      </c>
      <c r="E52" t="s">
        <v>236</v>
      </c>
      <c r="F52" t="s">
        <v>22</v>
      </c>
      <c r="G52" t="s">
        <v>390</v>
      </c>
      <c r="H52" s="11" t="s">
        <v>375</v>
      </c>
    </row>
    <row r="53" spans="1:8" x14ac:dyDescent="0.25">
      <c r="A53">
        <v>102</v>
      </c>
      <c r="B53" t="s">
        <v>201</v>
      </c>
      <c r="C53">
        <v>1196519</v>
      </c>
      <c r="D53" t="s">
        <v>44</v>
      </c>
      <c r="E53" t="s">
        <v>252</v>
      </c>
      <c r="F53" t="s">
        <v>20</v>
      </c>
      <c r="G53" t="s">
        <v>393</v>
      </c>
      <c r="H53" s="11" t="s">
        <v>375</v>
      </c>
    </row>
    <row r="54" spans="1:8" x14ac:dyDescent="0.25">
      <c r="A54">
        <v>104</v>
      </c>
      <c r="B54" t="s">
        <v>67</v>
      </c>
      <c r="C54">
        <v>1616399</v>
      </c>
      <c r="D54" t="s">
        <v>48</v>
      </c>
      <c r="E54" t="s">
        <v>252</v>
      </c>
      <c r="F54" t="s">
        <v>20</v>
      </c>
      <c r="G54" t="s">
        <v>395</v>
      </c>
      <c r="H54" s="11" t="s">
        <v>375</v>
      </c>
    </row>
    <row r="55" spans="1:8" x14ac:dyDescent="0.25">
      <c r="A55">
        <v>105</v>
      </c>
      <c r="B55" t="s">
        <v>292</v>
      </c>
      <c r="C55">
        <v>1375083</v>
      </c>
      <c r="D55" t="s">
        <v>45</v>
      </c>
      <c r="E55" t="s">
        <v>252</v>
      </c>
      <c r="F55" t="s">
        <v>20</v>
      </c>
      <c r="G55" t="s">
        <v>395</v>
      </c>
      <c r="H55" s="11" t="s">
        <v>375</v>
      </c>
    </row>
    <row r="56" spans="1:8" x14ac:dyDescent="0.25">
      <c r="A56">
        <v>106</v>
      </c>
      <c r="B56" t="s">
        <v>260</v>
      </c>
      <c r="C56">
        <v>1308187</v>
      </c>
      <c r="D56" t="s">
        <v>44</v>
      </c>
      <c r="E56" t="s">
        <v>252</v>
      </c>
      <c r="F56" t="s">
        <v>20</v>
      </c>
      <c r="G56" t="s">
        <v>395</v>
      </c>
      <c r="H56" s="11" t="s">
        <v>375</v>
      </c>
    </row>
    <row r="57" spans="1:8" x14ac:dyDescent="0.25">
      <c r="A57">
        <v>107</v>
      </c>
      <c r="B57" t="s">
        <v>261</v>
      </c>
      <c r="C57">
        <v>1516073</v>
      </c>
      <c r="D57" t="s">
        <v>44</v>
      </c>
      <c r="E57" t="s">
        <v>252</v>
      </c>
      <c r="F57" t="s">
        <v>20</v>
      </c>
      <c r="G57" t="s">
        <v>395</v>
      </c>
      <c r="H57" s="11" t="s">
        <v>375</v>
      </c>
    </row>
    <row r="58" spans="1:8" x14ac:dyDescent="0.25">
      <c r="A58">
        <v>108</v>
      </c>
      <c r="B58" t="s">
        <v>70</v>
      </c>
      <c r="C58">
        <v>1798382</v>
      </c>
      <c r="D58" t="s">
        <v>48</v>
      </c>
      <c r="E58" t="s">
        <v>252</v>
      </c>
      <c r="F58" t="s">
        <v>20</v>
      </c>
      <c r="G58" t="s">
        <v>393</v>
      </c>
      <c r="H58" s="11" t="s">
        <v>375</v>
      </c>
    </row>
    <row r="59" spans="1:8" x14ac:dyDescent="0.25">
      <c r="A59">
        <v>109</v>
      </c>
      <c r="B59" t="s">
        <v>342</v>
      </c>
      <c r="C59">
        <v>1416724</v>
      </c>
      <c r="D59" t="s">
        <v>45</v>
      </c>
      <c r="E59" t="s">
        <v>252</v>
      </c>
      <c r="F59" t="s">
        <v>20</v>
      </c>
      <c r="G59" t="s">
        <v>393</v>
      </c>
      <c r="H59" s="11" t="s">
        <v>375</v>
      </c>
    </row>
    <row r="60" spans="1:8" x14ac:dyDescent="0.25">
      <c r="A60">
        <v>114</v>
      </c>
      <c r="B60" t="s">
        <v>69</v>
      </c>
      <c r="C60">
        <v>1774430</v>
      </c>
      <c r="D60" t="s">
        <v>43</v>
      </c>
      <c r="E60" t="s">
        <v>252</v>
      </c>
      <c r="F60" t="s">
        <v>20</v>
      </c>
      <c r="G60" t="s">
        <v>393</v>
      </c>
      <c r="H60" s="11" t="s">
        <v>375</v>
      </c>
    </row>
    <row r="61" spans="1:8" x14ac:dyDescent="0.25">
      <c r="A61">
        <v>115</v>
      </c>
      <c r="B61" t="s">
        <v>396</v>
      </c>
      <c r="C61">
        <v>1163080</v>
      </c>
      <c r="D61" t="s">
        <v>45</v>
      </c>
      <c r="E61" t="s">
        <v>252</v>
      </c>
      <c r="F61" t="s">
        <v>20</v>
      </c>
      <c r="G61" t="s">
        <v>395</v>
      </c>
      <c r="H61" s="11" t="s">
        <v>375</v>
      </c>
    </row>
    <row r="62" spans="1:8" x14ac:dyDescent="0.25">
      <c r="A62">
        <v>117</v>
      </c>
      <c r="B62" t="s">
        <v>369</v>
      </c>
      <c r="C62">
        <v>1534595</v>
      </c>
      <c r="D62" t="s">
        <v>45</v>
      </c>
      <c r="E62" t="s">
        <v>252</v>
      </c>
      <c r="F62" t="s">
        <v>20</v>
      </c>
      <c r="G62" t="s">
        <v>395</v>
      </c>
      <c r="H62" s="11" t="s">
        <v>375</v>
      </c>
    </row>
    <row r="63" spans="1:8" x14ac:dyDescent="0.25">
      <c r="A63">
        <v>119</v>
      </c>
      <c r="B63" t="s">
        <v>326</v>
      </c>
      <c r="C63">
        <v>1814802</v>
      </c>
      <c r="D63" t="s">
        <v>45</v>
      </c>
      <c r="E63" t="s">
        <v>252</v>
      </c>
      <c r="F63" t="s">
        <v>20</v>
      </c>
      <c r="G63" t="s">
        <v>393</v>
      </c>
      <c r="H63" s="11" t="s">
        <v>375</v>
      </c>
    </row>
    <row r="64" spans="1:8" x14ac:dyDescent="0.25">
      <c r="A64">
        <v>120</v>
      </c>
      <c r="B64" t="s">
        <v>68</v>
      </c>
      <c r="C64">
        <v>1707662</v>
      </c>
      <c r="D64" t="s">
        <v>43</v>
      </c>
      <c r="E64" t="s">
        <v>252</v>
      </c>
      <c r="F64" t="s">
        <v>20</v>
      </c>
      <c r="G64" t="s">
        <v>395</v>
      </c>
      <c r="H64" s="11" t="s">
        <v>375</v>
      </c>
    </row>
    <row r="65" spans="1:8" x14ac:dyDescent="0.25">
      <c r="A65">
        <v>123</v>
      </c>
      <c r="B65" t="s">
        <v>77</v>
      </c>
      <c r="C65">
        <v>1669958</v>
      </c>
      <c r="D65" t="s">
        <v>48</v>
      </c>
      <c r="E65" t="s">
        <v>236</v>
      </c>
      <c r="F65" t="s">
        <v>350</v>
      </c>
      <c r="G65" t="s">
        <v>399</v>
      </c>
      <c r="H65" s="11" t="s">
        <v>375</v>
      </c>
    </row>
    <row r="66" spans="1:8" x14ac:dyDescent="0.25">
      <c r="A66">
        <v>124</v>
      </c>
      <c r="B66" t="s">
        <v>34</v>
      </c>
      <c r="C66">
        <v>1640523</v>
      </c>
      <c r="D66" t="s">
        <v>48</v>
      </c>
      <c r="E66" t="s">
        <v>236</v>
      </c>
      <c r="F66" t="s">
        <v>350</v>
      </c>
      <c r="G66" t="s">
        <v>399</v>
      </c>
      <c r="H66" s="11" t="s">
        <v>375</v>
      </c>
    </row>
    <row r="67" spans="1:8" x14ac:dyDescent="0.25">
      <c r="A67">
        <v>125</v>
      </c>
      <c r="B67" t="s">
        <v>75</v>
      </c>
      <c r="C67">
        <v>1637187</v>
      </c>
      <c r="D67" t="s">
        <v>48</v>
      </c>
      <c r="E67" t="s">
        <v>236</v>
      </c>
      <c r="F67" t="s">
        <v>350</v>
      </c>
      <c r="G67" t="s">
        <v>399</v>
      </c>
      <c r="H67" s="11" t="s">
        <v>375</v>
      </c>
    </row>
    <row r="68" spans="1:8" x14ac:dyDescent="0.25">
      <c r="A68">
        <v>128</v>
      </c>
      <c r="B68" t="s">
        <v>31</v>
      </c>
      <c r="C68">
        <v>1561801</v>
      </c>
      <c r="D68" t="s">
        <v>48</v>
      </c>
      <c r="E68" t="s">
        <v>236</v>
      </c>
      <c r="F68" t="s">
        <v>350</v>
      </c>
      <c r="G68" t="s">
        <v>400</v>
      </c>
      <c r="H68" s="11" t="s">
        <v>375</v>
      </c>
    </row>
    <row r="69" spans="1:8" x14ac:dyDescent="0.25">
      <c r="A69">
        <v>129</v>
      </c>
      <c r="B69" t="s">
        <v>73</v>
      </c>
      <c r="C69">
        <v>1564026</v>
      </c>
      <c r="D69" t="s">
        <v>43</v>
      </c>
      <c r="E69" t="s">
        <v>236</v>
      </c>
      <c r="F69" t="s">
        <v>350</v>
      </c>
      <c r="G69" t="s">
        <v>400</v>
      </c>
      <c r="H69" s="11" t="s">
        <v>375</v>
      </c>
    </row>
    <row r="70" spans="1:8" x14ac:dyDescent="0.25">
      <c r="A70">
        <v>130</v>
      </c>
      <c r="B70" t="s">
        <v>72</v>
      </c>
      <c r="C70">
        <v>1562317</v>
      </c>
      <c r="D70" t="s">
        <v>43</v>
      </c>
      <c r="E70" t="s">
        <v>236</v>
      </c>
      <c r="F70" t="s">
        <v>350</v>
      </c>
      <c r="G70" t="s">
        <v>400</v>
      </c>
      <c r="H70" s="11" t="s">
        <v>375</v>
      </c>
    </row>
    <row r="71" spans="1:8" x14ac:dyDescent="0.25">
      <c r="A71">
        <v>131</v>
      </c>
      <c r="B71" t="s">
        <v>74</v>
      </c>
      <c r="C71">
        <v>1591287</v>
      </c>
      <c r="D71" t="s">
        <v>48</v>
      </c>
      <c r="E71" t="s">
        <v>236</v>
      </c>
      <c r="F71" t="s">
        <v>350</v>
      </c>
      <c r="G71" t="s">
        <v>400</v>
      </c>
      <c r="H71" s="11" t="s">
        <v>375</v>
      </c>
    </row>
    <row r="72" spans="1:8" x14ac:dyDescent="0.25">
      <c r="A72">
        <v>134</v>
      </c>
      <c r="B72" t="s">
        <v>401</v>
      </c>
      <c r="C72">
        <v>1708108</v>
      </c>
      <c r="D72" t="s">
        <v>45</v>
      </c>
      <c r="E72" t="s">
        <v>236</v>
      </c>
      <c r="F72" t="s">
        <v>350</v>
      </c>
      <c r="G72" t="s">
        <v>399</v>
      </c>
      <c r="H72" s="11" t="s">
        <v>375</v>
      </c>
    </row>
    <row r="73" spans="1:8" x14ac:dyDescent="0.25">
      <c r="A73">
        <v>135</v>
      </c>
      <c r="B73" t="s">
        <v>262</v>
      </c>
      <c r="C73">
        <v>1296462</v>
      </c>
      <c r="D73" t="s">
        <v>45</v>
      </c>
      <c r="E73" t="s">
        <v>236</v>
      </c>
      <c r="F73" t="s">
        <v>350</v>
      </c>
      <c r="G73" t="s">
        <v>399</v>
      </c>
      <c r="H73" s="11" t="s">
        <v>375</v>
      </c>
    </row>
    <row r="74" spans="1:8" x14ac:dyDescent="0.25">
      <c r="A74">
        <v>140</v>
      </c>
      <c r="B74" t="s">
        <v>71</v>
      </c>
      <c r="C74">
        <v>1304868</v>
      </c>
      <c r="D74" t="s">
        <v>48</v>
      </c>
      <c r="E74" t="s">
        <v>236</v>
      </c>
      <c r="F74" t="s">
        <v>350</v>
      </c>
      <c r="G74" t="s">
        <v>400</v>
      </c>
      <c r="H74" s="11" t="s">
        <v>375</v>
      </c>
    </row>
    <row r="75" spans="1:8" x14ac:dyDescent="0.25">
      <c r="A75">
        <v>142</v>
      </c>
      <c r="B75" t="s">
        <v>403</v>
      </c>
      <c r="C75">
        <v>1587550</v>
      </c>
      <c r="D75" t="s">
        <v>45</v>
      </c>
      <c r="E75" t="s">
        <v>236</v>
      </c>
      <c r="F75" t="s">
        <v>350</v>
      </c>
      <c r="G75" t="s">
        <v>399</v>
      </c>
      <c r="H75" s="11" t="s">
        <v>375</v>
      </c>
    </row>
    <row r="76" spans="1:8" x14ac:dyDescent="0.25">
      <c r="A76">
        <v>147</v>
      </c>
      <c r="B76" t="s">
        <v>76</v>
      </c>
      <c r="C76">
        <v>1669922</v>
      </c>
      <c r="D76" t="s">
        <v>48</v>
      </c>
      <c r="E76" t="s">
        <v>236</v>
      </c>
      <c r="F76" t="s">
        <v>350</v>
      </c>
      <c r="G76" t="s">
        <v>399</v>
      </c>
      <c r="H76" s="11" t="s">
        <v>375</v>
      </c>
    </row>
    <row r="77" spans="1:8" x14ac:dyDescent="0.25">
      <c r="A77">
        <v>149</v>
      </c>
      <c r="B77" t="s">
        <v>90</v>
      </c>
      <c r="C77">
        <v>1561831</v>
      </c>
      <c r="D77" t="s">
        <v>48</v>
      </c>
      <c r="E77" t="s">
        <v>236</v>
      </c>
      <c r="F77" t="s">
        <v>351</v>
      </c>
      <c r="G77" t="s">
        <v>405</v>
      </c>
      <c r="H77" s="11" t="s">
        <v>375</v>
      </c>
    </row>
    <row r="78" spans="1:8" x14ac:dyDescent="0.25">
      <c r="A78">
        <v>150</v>
      </c>
      <c r="B78" t="s">
        <v>91</v>
      </c>
      <c r="C78">
        <v>1561839</v>
      </c>
      <c r="D78" t="s">
        <v>43</v>
      </c>
      <c r="E78" t="s">
        <v>236</v>
      </c>
      <c r="F78" t="s">
        <v>351</v>
      </c>
      <c r="G78" t="s">
        <v>405</v>
      </c>
      <c r="H78" s="11" t="s">
        <v>375</v>
      </c>
    </row>
    <row r="79" spans="1:8" x14ac:dyDescent="0.25">
      <c r="A79">
        <v>152</v>
      </c>
      <c r="B79" t="s">
        <v>263</v>
      </c>
      <c r="C79">
        <v>1291164</v>
      </c>
      <c r="D79" t="s">
        <v>45</v>
      </c>
      <c r="E79" t="s">
        <v>236</v>
      </c>
      <c r="F79" t="s">
        <v>351</v>
      </c>
      <c r="G79" t="s">
        <v>405</v>
      </c>
      <c r="H79" s="11" t="s">
        <v>375</v>
      </c>
    </row>
    <row r="80" spans="1:8" x14ac:dyDescent="0.25">
      <c r="A80">
        <v>153</v>
      </c>
      <c r="B80" t="s">
        <v>93</v>
      </c>
      <c r="C80">
        <v>1675953</v>
      </c>
      <c r="D80" t="s">
        <v>43</v>
      </c>
      <c r="E80" t="s">
        <v>236</v>
      </c>
      <c r="F80" t="s">
        <v>351</v>
      </c>
      <c r="G80" t="s">
        <v>405</v>
      </c>
      <c r="H80" s="11" t="s">
        <v>375</v>
      </c>
    </row>
    <row r="81" spans="1:8" x14ac:dyDescent="0.25">
      <c r="A81">
        <v>154</v>
      </c>
      <c r="B81" t="s">
        <v>94</v>
      </c>
      <c r="C81">
        <v>1763991</v>
      </c>
      <c r="D81" t="s">
        <v>43</v>
      </c>
      <c r="E81" t="s">
        <v>236</v>
      </c>
      <c r="F81" t="s">
        <v>351</v>
      </c>
      <c r="G81" t="s">
        <v>405</v>
      </c>
      <c r="H81" s="11" t="s">
        <v>375</v>
      </c>
    </row>
    <row r="82" spans="1:8" x14ac:dyDescent="0.25">
      <c r="A82">
        <v>155</v>
      </c>
      <c r="B82" t="s">
        <v>95</v>
      </c>
      <c r="C82">
        <v>1462473</v>
      </c>
      <c r="D82" t="s">
        <v>43</v>
      </c>
      <c r="E82" t="s">
        <v>236</v>
      </c>
      <c r="F82" t="s">
        <v>351</v>
      </c>
      <c r="G82" t="s">
        <v>405</v>
      </c>
      <c r="H82" s="11" t="s">
        <v>375</v>
      </c>
    </row>
    <row r="83" spans="1:8" x14ac:dyDescent="0.25">
      <c r="A83">
        <v>156</v>
      </c>
      <c r="B83" t="s">
        <v>98</v>
      </c>
      <c r="C83">
        <v>1574953</v>
      </c>
      <c r="D83" t="s">
        <v>48</v>
      </c>
      <c r="E83" t="s">
        <v>236</v>
      </c>
      <c r="F83" t="s">
        <v>351</v>
      </c>
      <c r="G83" t="s">
        <v>405</v>
      </c>
      <c r="H83" s="11" t="s">
        <v>375</v>
      </c>
    </row>
    <row r="84" spans="1:8" x14ac:dyDescent="0.25">
      <c r="A84">
        <v>157</v>
      </c>
      <c r="B84" t="s">
        <v>293</v>
      </c>
      <c r="C84">
        <v>1425949</v>
      </c>
      <c r="D84" t="s">
        <v>45</v>
      </c>
      <c r="E84" t="s">
        <v>236</v>
      </c>
      <c r="F84" t="s">
        <v>351</v>
      </c>
      <c r="G84" t="s">
        <v>405</v>
      </c>
      <c r="H84" s="11" t="s">
        <v>375</v>
      </c>
    </row>
    <row r="85" spans="1:8" x14ac:dyDescent="0.25">
      <c r="A85">
        <v>159</v>
      </c>
      <c r="B85" t="s">
        <v>97</v>
      </c>
      <c r="C85">
        <v>1553727</v>
      </c>
      <c r="D85" t="s">
        <v>48</v>
      </c>
      <c r="E85" t="s">
        <v>236</v>
      </c>
      <c r="F85" t="s">
        <v>351</v>
      </c>
      <c r="G85" t="s">
        <v>405</v>
      </c>
      <c r="H85" s="11" t="s">
        <v>375</v>
      </c>
    </row>
    <row r="86" spans="1:8" x14ac:dyDescent="0.25">
      <c r="A86">
        <v>160</v>
      </c>
      <c r="B86" t="s">
        <v>99</v>
      </c>
      <c r="C86">
        <v>1655294</v>
      </c>
      <c r="D86" t="s">
        <v>48</v>
      </c>
      <c r="E86" t="s">
        <v>236</v>
      </c>
      <c r="F86" t="s">
        <v>351</v>
      </c>
      <c r="G86" t="s">
        <v>405</v>
      </c>
      <c r="H86" s="11" t="s">
        <v>375</v>
      </c>
    </row>
    <row r="87" spans="1:8" x14ac:dyDescent="0.25">
      <c r="A87">
        <v>161</v>
      </c>
      <c r="B87" t="s">
        <v>92</v>
      </c>
      <c r="C87">
        <v>1578030</v>
      </c>
      <c r="D87" t="s">
        <v>48</v>
      </c>
      <c r="E87" t="s">
        <v>236</v>
      </c>
      <c r="F87" t="s">
        <v>351</v>
      </c>
      <c r="G87" t="s">
        <v>405</v>
      </c>
      <c r="H87" s="11" t="s">
        <v>375</v>
      </c>
    </row>
    <row r="88" spans="1:8" x14ac:dyDescent="0.25">
      <c r="A88">
        <v>165</v>
      </c>
      <c r="B88" t="s">
        <v>406</v>
      </c>
      <c r="C88">
        <v>1537631</v>
      </c>
      <c r="D88" t="s">
        <v>45</v>
      </c>
      <c r="E88" t="s">
        <v>236</v>
      </c>
      <c r="F88" t="s">
        <v>351</v>
      </c>
      <c r="G88" t="s">
        <v>405</v>
      </c>
      <c r="H88" s="11" t="s">
        <v>375</v>
      </c>
    </row>
    <row r="89" spans="1:8" x14ac:dyDescent="0.25">
      <c r="A89">
        <v>166</v>
      </c>
      <c r="B89" t="s">
        <v>207</v>
      </c>
      <c r="C89">
        <v>1196561</v>
      </c>
      <c r="D89" t="s">
        <v>45</v>
      </c>
      <c r="E89" t="s">
        <v>236</v>
      </c>
      <c r="F89" t="s">
        <v>351</v>
      </c>
      <c r="G89" t="s">
        <v>405</v>
      </c>
      <c r="H89" s="11" t="s">
        <v>375</v>
      </c>
    </row>
    <row r="90" spans="1:8" x14ac:dyDescent="0.25">
      <c r="A90">
        <v>167</v>
      </c>
      <c r="B90" t="s">
        <v>104</v>
      </c>
      <c r="C90">
        <v>1731834</v>
      </c>
      <c r="D90" t="s">
        <v>43</v>
      </c>
      <c r="E90" t="s">
        <v>236</v>
      </c>
      <c r="F90" t="s">
        <v>352</v>
      </c>
      <c r="G90" t="s">
        <v>407</v>
      </c>
      <c r="H90" s="11" t="s">
        <v>375</v>
      </c>
    </row>
    <row r="91" spans="1:8" x14ac:dyDescent="0.25">
      <c r="A91">
        <v>168</v>
      </c>
      <c r="B91" t="s">
        <v>264</v>
      </c>
      <c r="C91">
        <v>1294952</v>
      </c>
      <c r="D91" t="s">
        <v>44</v>
      </c>
      <c r="E91" t="s">
        <v>236</v>
      </c>
      <c r="F91" t="s">
        <v>352</v>
      </c>
      <c r="G91" t="s">
        <v>408</v>
      </c>
      <c r="H91" s="11" t="s">
        <v>375</v>
      </c>
    </row>
    <row r="92" spans="1:8" x14ac:dyDescent="0.25">
      <c r="A92">
        <v>169</v>
      </c>
      <c r="B92" t="s">
        <v>409</v>
      </c>
      <c r="C92">
        <v>1776983</v>
      </c>
      <c r="D92" t="s">
        <v>45</v>
      </c>
      <c r="E92" t="s">
        <v>236</v>
      </c>
      <c r="F92" t="s">
        <v>352</v>
      </c>
      <c r="G92" t="s">
        <v>410</v>
      </c>
      <c r="H92" s="11" t="s">
        <v>375</v>
      </c>
    </row>
    <row r="93" spans="1:8" x14ac:dyDescent="0.25">
      <c r="A93">
        <v>170</v>
      </c>
      <c r="B93" t="s">
        <v>210</v>
      </c>
      <c r="C93">
        <v>1096207</v>
      </c>
      <c r="D93" t="s">
        <v>48</v>
      </c>
      <c r="E93" t="s">
        <v>236</v>
      </c>
      <c r="F93" t="s">
        <v>352</v>
      </c>
      <c r="G93" t="s">
        <v>407</v>
      </c>
      <c r="H93" s="11" t="s">
        <v>375</v>
      </c>
    </row>
    <row r="94" spans="1:8" x14ac:dyDescent="0.25">
      <c r="A94">
        <v>173</v>
      </c>
      <c r="B94" t="s">
        <v>412</v>
      </c>
      <c r="C94">
        <v>1777821</v>
      </c>
      <c r="D94" t="s">
        <v>45</v>
      </c>
      <c r="E94" t="s">
        <v>236</v>
      </c>
      <c r="F94" t="s">
        <v>352</v>
      </c>
      <c r="G94" t="s">
        <v>407</v>
      </c>
      <c r="H94" s="11" t="s">
        <v>375</v>
      </c>
    </row>
    <row r="95" spans="1:8" x14ac:dyDescent="0.25">
      <c r="A95">
        <v>174</v>
      </c>
      <c r="B95" t="s">
        <v>215</v>
      </c>
      <c r="C95">
        <v>1102312</v>
      </c>
      <c r="D95" t="s">
        <v>48</v>
      </c>
      <c r="E95" t="s">
        <v>236</v>
      </c>
      <c r="F95" t="s">
        <v>352</v>
      </c>
      <c r="G95" t="s">
        <v>408</v>
      </c>
      <c r="H95" s="11" t="s">
        <v>375</v>
      </c>
    </row>
    <row r="96" spans="1:8" x14ac:dyDescent="0.25">
      <c r="A96">
        <v>176</v>
      </c>
      <c r="B96" t="s">
        <v>414</v>
      </c>
      <c r="C96">
        <v>1777766</v>
      </c>
      <c r="D96" t="s">
        <v>45</v>
      </c>
      <c r="E96" t="s">
        <v>236</v>
      </c>
      <c r="F96" t="s">
        <v>352</v>
      </c>
      <c r="G96" t="s">
        <v>408</v>
      </c>
      <c r="H96" s="11" t="s">
        <v>375</v>
      </c>
    </row>
    <row r="97" spans="1:8" x14ac:dyDescent="0.25">
      <c r="A97">
        <v>177</v>
      </c>
      <c r="B97" t="s">
        <v>415</v>
      </c>
      <c r="C97">
        <v>1776819</v>
      </c>
      <c r="D97" t="s">
        <v>45</v>
      </c>
      <c r="E97" t="s">
        <v>236</v>
      </c>
      <c r="F97" t="s">
        <v>352</v>
      </c>
      <c r="G97" t="s">
        <v>408</v>
      </c>
      <c r="H97" s="11" t="s">
        <v>375</v>
      </c>
    </row>
    <row r="98" spans="1:8" x14ac:dyDescent="0.25">
      <c r="A98">
        <v>178</v>
      </c>
      <c r="B98" t="s">
        <v>211</v>
      </c>
      <c r="C98">
        <v>1103847</v>
      </c>
      <c r="D98" t="s">
        <v>45</v>
      </c>
      <c r="E98" t="s">
        <v>236</v>
      </c>
      <c r="F98" t="s">
        <v>352</v>
      </c>
      <c r="G98" t="s">
        <v>407</v>
      </c>
      <c r="H98" s="11" t="s">
        <v>375</v>
      </c>
    </row>
    <row r="99" spans="1:8" x14ac:dyDescent="0.25">
      <c r="A99">
        <v>179</v>
      </c>
      <c r="B99" t="s">
        <v>213</v>
      </c>
      <c r="C99">
        <v>1581651</v>
      </c>
      <c r="D99" t="s">
        <v>44</v>
      </c>
      <c r="E99" t="s">
        <v>236</v>
      </c>
      <c r="F99" t="s">
        <v>352</v>
      </c>
      <c r="G99" t="s">
        <v>407</v>
      </c>
      <c r="H99" s="11" t="s">
        <v>375</v>
      </c>
    </row>
    <row r="100" spans="1:8" x14ac:dyDescent="0.25">
      <c r="A100">
        <v>180</v>
      </c>
      <c r="B100" t="s">
        <v>101</v>
      </c>
      <c r="C100">
        <v>1555295</v>
      </c>
      <c r="D100" t="s">
        <v>48</v>
      </c>
      <c r="E100" t="s">
        <v>236</v>
      </c>
      <c r="F100" t="s">
        <v>352</v>
      </c>
      <c r="G100" t="s">
        <v>410</v>
      </c>
      <c r="H100" s="11" t="s">
        <v>375</v>
      </c>
    </row>
    <row r="101" spans="1:8" x14ac:dyDescent="0.25">
      <c r="A101">
        <v>182</v>
      </c>
      <c r="B101" t="s">
        <v>103</v>
      </c>
      <c r="C101">
        <v>1681372</v>
      </c>
      <c r="D101" t="s">
        <v>48</v>
      </c>
      <c r="E101" t="s">
        <v>236</v>
      </c>
      <c r="F101" t="s">
        <v>352</v>
      </c>
      <c r="G101" t="s">
        <v>410</v>
      </c>
      <c r="H101" s="11" t="s">
        <v>375</v>
      </c>
    </row>
    <row r="102" spans="1:8" x14ac:dyDescent="0.25">
      <c r="A102">
        <v>187</v>
      </c>
      <c r="B102" t="s">
        <v>100</v>
      </c>
      <c r="C102">
        <v>1554870</v>
      </c>
      <c r="D102" t="s">
        <v>48</v>
      </c>
      <c r="E102" t="s">
        <v>236</v>
      </c>
      <c r="F102" t="s">
        <v>352</v>
      </c>
      <c r="G102" t="s">
        <v>410</v>
      </c>
      <c r="H102" s="11" t="s">
        <v>375</v>
      </c>
    </row>
    <row r="103" spans="1:8" x14ac:dyDescent="0.25">
      <c r="A103">
        <v>190</v>
      </c>
      <c r="B103" t="s">
        <v>214</v>
      </c>
      <c r="C103">
        <v>1680712</v>
      </c>
      <c r="D103" t="s">
        <v>43</v>
      </c>
      <c r="E103" t="s">
        <v>236</v>
      </c>
      <c r="F103" t="s">
        <v>352</v>
      </c>
      <c r="G103" t="s">
        <v>410</v>
      </c>
      <c r="H103" s="11" t="s">
        <v>375</v>
      </c>
    </row>
    <row r="104" spans="1:8" x14ac:dyDescent="0.25">
      <c r="A104">
        <v>191</v>
      </c>
      <c r="B104" t="s">
        <v>417</v>
      </c>
      <c r="C104">
        <v>1350626</v>
      </c>
      <c r="D104" t="s">
        <v>45</v>
      </c>
      <c r="E104" t="s">
        <v>236</v>
      </c>
      <c r="F104" t="s">
        <v>352</v>
      </c>
      <c r="G104" t="s">
        <v>410</v>
      </c>
      <c r="H104" s="11" t="s">
        <v>375</v>
      </c>
    </row>
    <row r="105" spans="1:8" x14ac:dyDescent="0.25">
      <c r="A105">
        <v>192</v>
      </c>
      <c r="B105" t="s">
        <v>295</v>
      </c>
      <c r="C105">
        <v>1375270</v>
      </c>
      <c r="D105" t="s">
        <v>44</v>
      </c>
      <c r="E105" t="s">
        <v>236</v>
      </c>
      <c r="F105" t="s">
        <v>352</v>
      </c>
      <c r="G105" t="s">
        <v>408</v>
      </c>
      <c r="H105" s="11" t="s">
        <v>375</v>
      </c>
    </row>
    <row r="106" spans="1:8" x14ac:dyDescent="0.25">
      <c r="A106">
        <v>193</v>
      </c>
      <c r="B106" t="s">
        <v>212</v>
      </c>
      <c r="C106">
        <v>1196537</v>
      </c>
      <c r="D106" t="s">
        <v>43</v>
      </c>
      <c r="E106" t="s">
        <v>236</v>
      </c>
      <c r="F106" t="s">
        <v>352</v>
      </c>
      <c r="G106" t="s">
        <v>408</v>
      </c>
      <c r="H106" s="11" t="s">
        <v>375</v>
      </c>
    </row>
    <row r="107" spans="1:8" x14ac:dyDescent="0.25">
      <c r="A107">
        <v>194</v>
      </c>
      <c r="B107" t="s">
        <v>294</v>
      </c>
      <c r="C107">
        <v>1922731</v>
      </c>
      <c r="D107" t="s">
        <v>45</v>
      </c>
      <c r="E107" t="s">
        <v>236</v>
      </c>
      <c r="F107" t="s">
        <v>352</v>
      </c>
      <c r="G107" t="s">
        <v>407</v>
      </c>
      <c r="H107" s="11" t="s">
        <v>375</v>
      </c>
    </row>
    <row r="108" spans="1:8" x14ac:dyDescent="0.25">
      <c r="A108">
        <v>196</v>
      </c>
      <c r="B108" t="s">
        <v>183</v>
      </c>
      <c r="C108">
        <v>1233009</v>
      </c>
      <c r="D108" t="s">
        <v>43</v>
      </c>
      <c r="E108" t="s">
        <v>252</v>
      </c>
      <c r="F108" t="s">
        <v>9</v>
      </c>
      <c r="G108" t="s">
        <v>9</v>
      </c>
      <c r="H108" s="11" t="s">
        <v>375</v>
      </c>
    </row>
    <row r="109" spans="1:8" x14ac:dyDescent="0.25">
      <c r="A109">
        <v>199</v>
      </c>
      <c r="B109" t="s">
        <v>185</v>
      </c>
      <c r="C109">
        <v>1594085</v>
      </c>
      <c r="D109" t="s">
        <v>44</v>
      </c>
      <c r="E109" t="s">
        <v>252</v>
      </c>
      <c r="F109" t="s">
        <v>9</v>
      </c>
      <c r="G109" t="s">
        <v>9</v>
      </c>
      <c r="H109" s="11" t="s">
        <v>375</v>
      </c>
    </row>
    <row r="110" spans="1:8" x14ac:dyDescent="0.25">
      <c r="A110">
        <v>201</v>
      </c>
      <c r="B110" t="s">
        <v>186</v>
      </c>
      <c r="C110">
        <v>1818647</v>
      </c>
      <c r="D110" t="s">
        <v>44</v>
      </c>
      <c r="E110" t="s">
        <v>252</v>
      </c>
      <c r="F110" t="s">
        <v>9</v>
      </c>
      <c r="G110" t="s">
        <v>9</v>
      </c>
      <c r="H110" s="11" t="s">
        <v>375</v>
      </c>
    </row>
    <row r="111" spans="1:8" x14ac:dyDescent="0.25">
      <c r="A111">
        <v>202</v>
      </c>
      <c r="B111" t="s">
        <v>106</v>
      </c>
      <c r="C111">
        <v>1794861</v>
      </c>
      <c r="D111" t="s">
        <v>48</v>
      </c>
      <c r="E111" t="s">
        <v>252</v>
      </c>
      <c r="F111" t="s">
        <v>9</v>
      </c>
      <c r="G111" t="s">
        <v>9</v>
      </c>
      <c r="H111" s="11" t="s">
        <v>375</v>
      </c>
    </row>
    <row r="112" spans="1:8" x14ac:dyDescent="0.25">
      <c r="A112">
        <v>204</v>
      </c>
      <c r="B112" t="s">
        <v>33</v>
      </c>
      <c r="C112">
        <v>1597046</v>
      </c>
      <c r="D112" t="s">
        <v>48</v>
      </c>
      <c r="E112" t="s">
        <v>252</v>
      </c>
      <c r="F112" t="s">
        <v>9</v>
      </c>
      <c r="G112" t="s">
        <v>9</v>
      </c>
      <c r="H112" s="11" t="s">
        <v>375</v>
      </c>
    </row>
    <row r="113" spans="1:8" x14ac:dyDescent="0.25">
      <c r="A113">
        <v>207</v>
      </c>
      <c r="B113" t="s">
        <v>105</v>
      </c>
      <c r="C113">
        <v>1266267</v>
      </c>
      <c r="D113" t="s">
        <v>48</v>
      </c>
      <c r="E113" t="s">
        <v>252</v>
      </c>
      <c r="F113" t="s">
        <v>9</v>
      </c>
      <c r="G113" t="s">
        <v>9</v>
      </c>
      <c r="H113" s="11" t="s">
        <v>375</v>
      </c>
    </row>
    <row r="114" spans="1:8" x14ac:dyDescent="0.25">
      <c r="A114">
        <v>208</v>
      </c>
      <c r="B114" t="s">
        <v>184</v>
      </c>
      <c r="C114">
        <v>1541601</v>
      </c>
      <c r="D114" t="s">
        <v>44</v>
      </c>
      <c r="E114" t="s">
        <v>252</v>
      </c>
      <c r="F114" t="s">
        <v>9</v>
      </c>
      <c r="G114" t="s">
        <v>9</v>
      </c>
      <c r="H114" s="11" t="s">
        <v>375</v>
      </c>
    </row>
    <row r="115" spans="1:8" x14ac:dyDescent="0.25">
      <c r="A115">
        <v>210</v>
      </c>
      <c r="B115" t="s">
        <v>187</v>
      </c>
      <c r="C115">
        <v>1302220</v>
      </c>
      <c r="D115" t="s">
        <v>43</v>
      </c>
      <c r="E115" t="s">
        <v>252</v>
      </c>
      <c r="F115" t="s">
        <v>17</v>
      </c>
      <c r="G115" t="s">
        <v>17</v>
      </c>
      <c r="H115" s="11" t="s">
        <v>375</v>
      </c>
    </row>
    <row r="116" spans="1:8" x14ac:dyDescent="0.25">
      <c r="A116">
        <v>212</v>
      </c>
      <c r="B116" t="s">
        <v>419</v>
      </c>
      <c r="C116">
        <v>1320683</v>
      </c>
      <c r="D116" t="s">
        <v>44</v>
      </c>
      <c r="E116" t="s">
        <v>252</v>
      </c>
      <c r="F116" t="s">
        <v>17</v>
      </c>
      <c r="G116" t="s">
        <v>17</v>
      </c>
      <c r="H116" s="11" t="s">
        <v>375</v>
      </c>
    </row>
    <row r="117" spans="1:8" x14ac:dyDescent="0.25">
      <c r="A117">
        <v>219</v>
      </c>
      <c r="B117" t="s">
        <v>188</v>
      </c>
      <c r="C117">
        <v>1309478</v>
      </c>
      <c r="D117" t="s">
        <v>44</v>
      </c>
      <c r="E117" t="s">
        <v>252</v>
      </c>
      <c r="F117" t="s">
        <v>17</v>
      </c>
      <c r="G117" t="s">
        <v>17</v>
      </c>
      <c r="H117" s="11" t="s">
        <v>375</v>
      </c>
    </row>
    <row r="118" spans="1:8" x14ac:dyDescent="0.25">
      <c r="A118">
        <v>222</v>
      </c>
      <c r="B118" t="s">
        <v>189</v>
      </c>
      <c r="C118">
        <v>1778237</v>
      </c>
      <c r="D118" t="s">
        <v>48</v>
      </c>
      <c r="E118" t="s">
        <v>252</v>
      </c>
      <c r="F118" t="s">
        <v>17</v>
      </c>
      <c r="G118" t="s">
        <v>17</v>
      </c>
      <c r="H118" s="11" t="s">
        <v>375</v>
      </c>
    </row>
    <row r="119" spans="1:8" x14ac:dyDescent="0.25">
      <c r="A119">
        <v>225</v>
      </c>
      <c r="B119" t="s">
        <v>107</v>
      </c>
      <c r="C119">
        <v>1745245</v>
      </c>
      <c r="D119" t="s">
        <v>43</v>
      </c>
      <c r="E119" t="s">
        <v>252</v>
      </c>
      <c r="F119" t="s">
        <v>17</v>
      </c>
      <c r="G119" t="s">
        <v>17</v>
      </c>
      <c r="H119" s="11" t="s">
        <v>375</v>
      </c>
    </row>
    <row r="120" spans="1:8" x14ac:dyDescent="0.25">
      <c r="A120">
        <v>228</v>
      </c>
      <c r="B120" t="s">
        <v>108</v>
      </c>
      <c r="C120">
        <v>1773718</v>
      </c>
      <c r="D120" t="s">
        <v>48</v>
      </c>
      <c r="E120" t="s">
        <v>252</v>
      </c>
      <c r="F120" t="s">
        <v>17</v>
      </c>
      <c r="G120" t="s">
        <v>17</v>
      </c>
      <c r="H120" s="11" t="s">
        <v>375</v>
      </c>
    </row>
    <row r="121" spans="1:8" x14ac:dyDescent="0.25">
      <c r="A121">
        <v>230</v>
      </c>
      <c r="B121" t="s">
        <v>296</v>
      </c>
      <c r="C121">
        <v>1374857</v>
      </c>
      <c r="D121" t="s">
        <v>45</v>
      </c>
      <c r="E121" t="s">
        <v>236</v>
      </c>
      <c r="F121" t="s">
        <v>23</v>
      </c>
      <c r="G121" t="s">
        <v>23</v>
      </c>
      <c r="H121" s="11" t="s">
        <v>375</v>
      </c>
    </row>
    <row r="122" spans="1:8" x14ac:dyDescent="0.25">
      <c r="A122">
        <v>231</v>
      </c>
      <c r="B122" t="s">
        <v>111</v>
      </c>
      <c r="C122">
        <v>1525878</v>
      </c>
      <c r="D122" t="s">
        <v>48</v>
      </c>
      <c r="E122" t="s">
        <v>236</v>
      </c>
      <c r="F122" t="s">
        <v>23</v>
      </c>
      <c r="G122" t="s">
        <v>23</v>
      </c>
      <c r="H122" s="11" t="s">
        <v>375</v>
      </c>
    </row>
    <row r="123" spans="1:8" x14ac:dyDescent="0.25">
      <c r="A123">
        <v>232</v>
      </c>
      <c r="B123" t="s">
        <v>265</v>
      </c>
      <c r="C123">
        <v>1313111</v>
      </c>
      <c r="D123" t="s">
        <v>44</v>
      </c>
      <c r="E123" t="s">
        <v>236</v>
      </c>
      <c r="F123" t="s">
        <v>23</v>
      </c>
      <c r="G123" t="s">
        <v>23</v>
      </c>
      <c r="H123" s="11" t="s">
        <v>375</v>
      </c>
    </row>
    <row r="124" spans="1:8" x14ac:dyDescent="0.25">
      <c r="A124">
        <v>233</v>
      </c>
      <c r="B124" t="s">
        <v>422</v>
      </c>
      <c r="C124">
        <v>1430353</v>
      </c>
      <c r="D124" t="s">
        <v>45</v>
      </c>
      <c r="E124" t="s">
        <v>236</v>
      </c>
      <c r="F124" t="s">
        <v>23</v>
      </c>
      <c r="G124" t="s">
        <v>23</v>
      </c>
      <c r="H124" s="11" t="s">
        <v>375</v>
      </c>
    </row>
    <row r="125" spans="1:8" x14ac:dyDescent="0.25">
      <c r="A125">
        <v>234</v>
      </c>
      <c r="B125" t="s">
        <v>112</v>
      </c>
      <c r="C125">
        <v>1534737</v>
      </c>
      <c r="D125" t="s">
        <v>48</v>
      </c>
      <c r="E125" t="s">
        <v>236</v>
      </c>
      <c r="F125" t="s">
        <v>23</v>
      </c>
      <c r="G125" t="s">
        <v>23</v>
      </c>
      <c r="H125" s="11" t="s">
        <v>375</v>
      </c>
    </row>
    <row r="126" spans="1:8" x14ac:dyDescent="0.25">
      <c r="A126">
        <v>235</v>
      </c>
      <c r="B126" t="s">
        <v>113</v>
      </c>
      <c r="C126">
        <v>1669937</v>
      </c>
      <c r="D126" t="s">
        <v>45</v>
      </c>
      <c r="E126" t="s">
        <v>236</v>
      </c>
      <c r="F126" t="s">
        <v>23</v>
      </c>
      <c r="G126" t="s">
        <v>23</v>
      </c>
      <c r="H126" s="11" t="s">
        <v>375</v>
      </c>
    </row>
    <row r="127" spans="1:8" x14ac:dyDescent="0.25">
      <c r="A127">
        <v>236</v>
      </c>
      <c r="B127" t="s">
        <v>110</v>
      </c>
      <c r="C127">
        <v>1525791</v>
      </c>
      <c r="D127" t="s">
        <v>48</v>
      </c>
      <c r="E127" t="s">
        <v>236</v>
      </c>
      <c r="F127" t="s">
        <v>23</v>
      </c>
      <c r="G127" t="s">
        <v>23</v>
      </c>
      <c r="H127" s="11" t="s">
        <v>375</v>
      </c>
    </row>
    <row r="128" spans="1:8" x14ac:dyDescent="0.25">
      <c r="A128">
        <v>237</v>
      </c>
      <c r="B128" t="s">
        <v>30</v>
      </c>
      <c r="C128">
        <v>1272907</v>
      </c>
      <c r="D128" t="s">
        <v>48</v>
      </c>
      <c r="E128" t="s">
        <v>236</v>
      </c>
      <c r="F128" t="s">
        <v>23</v>
      </c>
      <c r="G128" t="s">
        <v>23</v>
      </c>
      <c r="H128" s="11" t="s">
        <v>375</v>
      </c>
    </row>
    <row r="129" spans="1:8" x14ac:dyDescent="0.25">
      <c r="A129">
        <v>238</v>
      </c>
      <c r="B129" t="s">
        <v>423</v>
      </c>
      <c r="C129">
        <v>1292827</v>
      </c>
      <c r="D129" t="s">
        <v>48</v>
      </c>
      <c r="E129" t="s">
        <v>236</v>
      </c>
      <c r="F129" t="s">
        <v>23</v>
      </c>
      <c r="G129" t="s">
        <v>23</v>
      </c>
      <c r="H129" s="11" t="s">
        <v>375</v>
      </c>
    </row>
    <row r="130" spans="1:8" x14ac:dyDescent="0.25">
      <c r="A130">
        <v>239</v>
      </c>
      <c r="B130" t="s">
        <v>29</v>
      </c>
      <c r="C130">
        <v>1281386</v>
      </c>
      <c r="D130" t="s">
        <v>48</v>
      </c>
      <c r="E130" t="s">
        <v>236</v>
      </c>
      <c r="F130" t="s">
        <v>23</v>
      </c>
      <c r="G130" t="s">
        <v>23</v>
      </c>
      <c r="H130" s="11" t="s">
        <v>375</v>
      </c>
    </row>
    <row r="131" spans="1:8" x14ac:dyDescent="0.25">
      <c r="A131">
        <v>241</v>
      </c>
      <c r="B131" t="s">
        <v>109</v>
      </c>
      <c r="C131">
        <v>1479389</v>
      </c>
      <c r="D131" t="s">
        <v>48</v>
      </c>
      <c r="E131" t="s">
        <v>236</v>
      </c>
      <c r="F131" t="s">
        <v>23</v>
      </c>
      <c r="G131" t="s">
        <v>23</v>
      </c>
      <c r="H131" s="11" t="s">
        <v>375</v>
      </c>
    </row>
    <row r="132" spans="1:8" x14ac:dyDescent="0.25">
      <c r="A132">
        <v>243</v>
      </c>
      <c r="B132" t="s">
        <v>266</v>
      </c>
      <c r="C132">
        <v>1314296</v>
      </c>
      <c r="D132" t="s">
        <v>44</v>
      </c>
      <c r="E132" t="s">
        <v>506</v>
      </c>
      <c r="F132" t="s">
        <v>355</v>
      </c>
      <c r="G132" t="s">
        <v>355</v>
      </c>
      <c r="H132" s="11" t="s">
        <v>375</v>
      </c>
    </row>
    <row r="133" spans="1:8" x14ac:dyDescent="0.25">
      <c r="A133">
        <v>246</v>
      </c>
      <c r="B133" t="s">
        <v>268</v>
      </c>
      <c r="C133">
        <v>1265384</v>
      </c>
      <c r="D133" t="s">
        <v>44</v>
      </c>
      <c r="E133" s="11" t="s">
        <v>506</v>
      </c>
      <c r="F133" t="s">
        <v>355</v>
      </c>
      <c r="G133" t="s">
        <v>355</v>
      </c>
      <c r="H133" s="11" t="s">
        <v>375</v>
      </c>
    </row>
    <row r="134" spans="1:8" x14ac:dyDescent="0.25">
      <c r="A134">
        <v>248</v>
      </c>
      <c r="B134" t="s">
        <v>226</v>
      </c>
      <c r="C134">
        <v>1676939</v>
      </c>
      <c r="D134" t="s">
        <v>48</v>
      </c>
      <c r="E134" s="11" t="s">
        <v>506</v>
      </c>
      <c r="F134" t="s">
        <v>355</v>
      </c>
      <c r="G134" t="s">
        <v>355</v>
      </c>
      <c r="H134" s="11" t="s">
        <v>375</v>
      </c>
    </row>
    <row r="135" spans="1:8" x14ac:dyDescent="0.25">
      <c r="A135">
        <v>250</v>
      </c>
      <c r="B135" t="s">
        <v>225</v>
      </c>
      <c r="C135">
        <v>1220520</v>
      </c>
      <c r="D135" t="s">
        <v>43</v>
      </c>
      <c r="E135" s="11" t="s">
        <v>506</v>
      </c>
      <c r="F135" t="s">
        <v>355</v>
      </c>
      <c r="G135" t="s">
        <v>355</v>
      </c>
      <c r="H135" s="11" t="s">
        <v>375</v>
      </c>
    </row>
    <row r="136" spans="1:8" x14ac:dyDescent="0.25">
      <c r="A136">
        <v>252</v>
      </c>
      <c r="B136" t="s">
        <v>267</v>
      </c>
      <c r="C136">
        <v>1721849</v>
      </c>
      <c r="D136" t="s">
        <v>44</v>
      </c>
      <c r="E136" s="11" t="s">
        <v>506</v>
      </c>
      <c r="F136" t="s">
        <v>355</v>
      </c>
      <c r="G136" t="s">
        <v>355</v>
      </c>
      <c r="H136" s="11" t="s">
        <v>375</v>
      </c>
    </row>
    <row r="137" spans="1:8" x14ac:dyDescent="0.25">
      <c r="A137">
        <v>255</v>
      </c>
      <c r="B137" t="s">
        <v>41</v>
      </c>
      <c r="C137">
        <v>1599691</v>
      </c>
      <c r="D137" t="s">
        <v>43</v>
      </c>
      <c r="E137" s="11" t="s">
        <v>506</v>
      </c>
      <c r="F137" t="s">
        <v>355</v>
      </c>
      <c r="G137" t="s">
        <v>355</v>
      </c>
      <c r="H137" s="11" t="s">
        <v>375</v>
      </c>
    </row>
    <row r="138" spans="1:8" x14ac:dyDescent="0.25">
      <c r="A138">
        <v>256</v>
      </c>
      <c r="B138" t="s">
        <v>426</v>
      </c>
      <c r="C138">
        <v>1398039</v>
      </c>
      <c r="D138" t="s">
        <v>44</v>
      </c>
      <c r="E138" s="11" t="s">
        <v>506</v>
      </c>
      <c r="F138" t="s">
        <v>356</v>
      </c>
      <c r="G138" t="s">
        <v>356</v>
      </c>
      <c r="H138" s="11" t="s">
        <v>375</v>
      </c>
    </row>
    <row r="139" spans="1:8" x14ac:dyDescent="0.25">
      <c r="A139">
        <v>257</v>
      </c>
      <c r="B139" t="s">
        <v>269</v>
      </c>
      <c r="C139">
        <v>1321841</v>
      </c>
      <c r="D139" t="s">
        <v>43</v>
      </c>
      <c r="E139" s="11" t="s">
        <v>506</v>
      </c>
      <c r="F139" t="s">
        <v>356</v>
      </c>
      <c r="G139" t="s">
        <v>356</v>
      </c>
      <c r="H139" s="11" t="s">
        <v>375</v>
      </c>
    </row>
    <row r="140" spans="1:8" x14ac:dyDescent="0.25">
      <c r="A140">
        <v>258</v>
      </c>
      <c r="B140" t="s">
        <v>123</v>
      </c>
      <c r="C140">
        <v>1799825</v>
      </c>
      <c r="D140" t="s">
        <v>43</v>
      </c>
      <c r="E140" s="11" t="s">
        <v>506</v>
      </c>
      <c r="F140" t="s">
        <v>356</v>
      </c>
      <c r="G140" t="s">
        <v>356</v>
      </c>
      <c r="H140" s="11" t="s">
        <v>375</v>
      </c>
    </row>
    <row r="141" spans="1:8" x14ac:dyDescent="0.25">
      <c r="A141">
        <v>260</v>
      </c>
      <c r="B141" t="s">
        <v>427</v>
      </c>
      <c r="C141">
        <v>1558648</v>
      </c>
      <c r="D141" t="s">
        <v>44</v>
      </c>
      <c r="E141" s="11" t="s">
        <v>506</v>
      </c>
      <c r="F141" t="s">
        <v>356</v>
      </c>
      <c r="G141" t="s">
        <v>356</v>
      </c>
      <c r="H141" s="11" t="s">
        <v>375</v>
      </c>
    </row>
    <row r="142" spans="1:8" x14ac:dyDescent="0.25">
      <c r="A142">
        <v>262</v>
      </c>
      <c r="B142" t="s">
        <v>122</v>
      </c>
      <c r="C142">
        <v>1629204</v>
      </c>
      <c r="D142" t="s">
        <v>48</v>
      </c>
      <c r="E142" s="11" t="s">
        <v>506</v>
      </c>
      <c r="F142" t="s">
        <v>356</v>
      </c>
      <c r="G142" t="s">
        <v>356</v>
      </c>
      <c r="H142" s="11" t="s">
        <v>375</v>
      </c>
    </row>
    <row r="143" spans="1:8" x14ac:dyDescent="0.25">
      <c r="A143">
        <v>263</v>
      </c>
      <c r="B143" t="s">
        <v>428</v>
      </c>
      <c r="C143">
        <v>1163204</v>
      </c>
      <c r="D143" t="s">
        <v>45</v>
      </c>
      <c r="E143" s="11" t="s">
        <v>506</v>
      </c>
      <c r="F143" t="s">
        <v>356</v>
      </c>
      <c r="G143" t="s">
        <v>356</v>
      </c>
      <c r="H143" s="11" t="s">
        <v>375</v>
      </c>
    </row>
    <row r="144" spans="1:8" x14ac:dyDescent="0.25">
      <c r="A144">
        <v>267</v>
      </c>
      <c r="B144" t="s">
        <v>230</v>
      </c>
      <c r="C144">
        <v>1104286</v>
      </c>
      <c r="D144" t="s">
        <v>44</v>
      </c>
      <c r="E144" s="11" t="s">
        <v>506</v>
      </c>
      <c r="F144" t="s">
        <v>356</v>
      </c>
      <c r="G144" t="s">
        <v>356</v>
      </c>
      <c r="H144" s="11" t="s">
        <v>375</v>
      </c>
    </row>
    <row r="145" spans="1:8" x14ac:dyDescent="0.25">
      <c r="A145">
        <v>268</v>
      </c>
      <c r="B145" t="s">
        <v>231</v>
      </c>
      <c r="C145">
        <v>1294764</v>
      </c>
      <c r="D145" t="s">
        <v>43</v>
      </c>
      <c r="E145" s="11" t="s">
        <v>506</v>
      </c>
      <c r="F145" t="s">
        <v>357</v>
      </c>
      <c r="G145" t="s">
        <v>357</v>
      </c>
      <c r="H145" s="11" t="s">
        <v>375</v>
      </c>
    </row>
    <row r="146" spans="1:8" x14ac:dyDescent="0.25">
      <c r="A146">
        <v>270</v>
      </c>
      <c r="B146" t="s">
        <v>127</v>
      </c>
      <c r="C146">
        <v>1761447</v>
      </c>
      <c r="D146" t="s">
        <v>48</v>
      </c>
      <c r="E146" s="11" t="s">
        <v>506</v>
      </c>
      <c r="F146" t="s">
        <v>357</v>
      </c>
      <c r="G146" t="s">
        <v>357</v>
      </c>
      <c r="H146" s="11" t="s">
        <v>375</v>
      </c>
    </row>
    <row r="147" spans="1:8" x14ac:dyDescent="0.25">
      <c r="A147">
        <v>271</v>
      </c>
      <c r="B147" t="s">
        <v>124</v>
      </c>
      <c r="C147">
        <v>1606740</v>
      </c>
      <c r="D147" t="s">
        <v>43</v>
      </c>
      <c r="E147" s="11" t="s">
        <v>506</v>
      </c>
      <c r="F147" t="s">
        <v>357</v>
      </c>
      <c r="G147" t="s">
        <v>357</v>
      </c>
      <c r="H147" s="11" t="s">
        <v>375</v>
      </c>
    </row>
    <row r="148" spans="1:8" x14ac:dyDescent="0.25">
      <c r="A148">
        <v>273</v>
      </c>
      <c r="B148" t="s">
        <v>126</v>
      </c>
      <c r="C148">
        <v>1754078</v>
      </c>
      <c r="D148" t="s">
        <v>43</v>
      </c>
      <c r="E148" s="11" t="s">
        <v>506</v>
      </c>
      <c r="F148" t="s">
        <v>357</v>
      </c>
      <c r="G148" t="s">
        <v>357</v>
      </c>
      <c r="H148" s="11" t="s">
        <v>375</v>
      </c>
    </row>
    <row r="149" spans="1:8" x14ac:dyDescent="0.25">
      <c r="A149">
        <v>274</v>
      </c>
      <c r="B149" t="s">
        <v>125</v>
      </c>
      <c r="C149">
        <v>1754072</v>
      </c>
      <c r="D149" t="s">
        <v>43</v>
      </c>
      <c r="E149" s="11" t="s">
        <v>506</v>
      </c>
      <c r="F149" t="s">
        <v>357</v>
      </c>
      <c r="G149" t="s">
        <v>357</v>
      </c>
      <c r="H149" s="11" t="s">
        <v>375</v>
      </c>
    </row>
    <row r="150" spans="1:8" x14ac:dyDescent="0.25">
      <c r="A150">
        <v>280</v>
      </c>
      <c r="B150" t="s">
        <v>298</v>
      </c>
      <c r="C150">
        <v>1349170</v>
      </c>
      <c r="D150" t="s">
        <v>44</v>
      </c>
      <c r="E150" s="11" t="s">
        <v>506</v>
      </c>
      <c r="F150" t="s">
        <v>358</v>
      </c>
      <c r="G150" t="s">
        <v>358</v>
      </c>
      <c r="H150" s="11" t="s">
        <v>375</v>
      </c>
    </row>
    <row r="151" spans="1:8" x14ac:dyDescent="0.25">
      <c r="A151">
        <v>282</v>
      </c>
      <c r="B151" t="s">
        <v>297</v>
      </c>
      <c r="C151">
        <v>1361333</v>
      </c>
      <c r="D151" t="s">
        <v>44</v>
      </c>
      <c r="E151" s="11" t="s">
        <v>506</v>
      </c>
      <c r="F151" t="s">
        <v>358</v>
      </c>
      <c r="G151" t="s">
        <v>358</v>
      </c>
      <c r="H151" s="11" t="s">
        <v>375</v>
      </c>
    </row>
    <row r="152" spans="1:8" x14ac:dyDescent="0.25">
      <c r="A152">
        <v>283</v>
      </c>
      <c r="B152" t="s">
        <v>299</v>
      </c>
      <c r="C152">
        <v>1402434</v>
      </c>
      <c r="D152" t="s">
        <v>44</v>
      </c>
      <c r="E152" s="11" t="s">
        <v>506</v>
      </c>
      <c r="F152" t="s">
        <v>358</v>
      </c>
      <c r="G152" t="s">
        <v>358</v>
      </c>
      <c r="H152" s="11" t="s">
        <v>375</v>
      </c>
    </row>
    <row r="153" spans="1:8" x14ac:dyDescent="0.25">
      <c r="A153">
        <v>284</v>
      </c>
      <c r="B153" t="s">
        <v>300</v>
      </c>
      <c r="C153">
        <v>1552842</v>
      </c>
      <c r="D153" t="s">
        <v>43</v>
      </c>
      <c r="E153" s="11" t="s">
        <v>506</v>
      </c>
      <c r="F153" t="s">
        <v>358</v>
      </c>
      <c r="G153" t="s">
        <v>358</v>
      </c>
      <c r="H153" s="11" t="s">
        <v>375</v>
      </c>
    </row>
    <row r="154" spans="1:8" x14ac:dyDescent="0.25">
      <c r="A154">
        <v>285</v>
      </c>
      <c r="B154" t="s">
        <v>429</v>
      </c>
      <c r="C154">
        <v>1618684</v>
      </c>
      <c r="D154" t="s">
        <v>48</v>
      </c>
      <c r="E154" s="11" t="s">
        <v>506</v>
      </c>
      <c r="F154" t="s">
        <v>358</v>
      </c>
      <c r="G154" t="s">
        <v>358</v>
      </c>
      <c r="H154" s="11" t="s">
        <v>375</v>
      </c>
    </row>
    <row r="155" spans="1:8" x14ac:dyDescent="0.25">
      <c r="A155">
        <v>286</v>
      </c>
      <c r="B155" t="s">
        <v>301</v>
      </c>
      <c r="C155">
        <v>1530769</v>
      </c>
      <c r="D155" t="s">
        <v>44</v>
      </c>
      <c r="E155" s="11" t="s">
        <v>506</v>
      </c>
      <c r="F155" t="s">
        <v>358</v>
      </c>
      <c r="G155" t="s">
        <v>358</v>
      </c>
      <c r="H155" s="11" t="s">
        <v>375</v>
      </c>
    </row>
    <row r="156" spans="1:8" x14ac:dyDescent="0.25">
      <c r="A156">
        <v>287</v>
      </c>
      <c r="B156" t="s">
        <v>341</v>
      </c>
      <c r="C156">
        <v>1400736</v>
      </c>
      <c r="D156" t="s">
        <v>45</v>
      </c>
      <c r="E156" s="11" t="s">
        <v>506</v>
      </c>
      <c r="F156" t="s">
        <v>358</v>
      </c>
      <c r="G156" t="s">
        <v>358</v>
      </c>
      <c r="H156" s="11" t="s">
        <v>375</v>
      </c>
    </row>
    <row r="157" spans="1:8" x14ac:dyDescent="0.25">
      <c r="A157">
        <v>288</v>
      </c>
      <c r="B157" t="s">
        <v>329</v>
      </c>
      <c r="C157">
        <v>1402394</v>
      </c>
      <c r="D157" t="s">
        <v>45</v>
      </c>
      <c r="E157" s="11" t="s">
        <v>506</v>
      </c>
      <c r="F157" t="s">
        <v>358</v>
      </c>
      <c r="G157" t="s">
        <v>358</v>
      </c>
      <c r="H157" s="11" t="s">
        <v>375</v>
      </c>
    </row>
    <row r="158" spans="1:8" x14ac:dyDescent="0.25">
      <c r="A158">
        <v>290</v>
      </c>
      <c r="B158" t="s">
        <v>330</v>
      </c>
      <c r="C158">
        <v>1535023</v>
      </c>
      <c r="D158" t="s">
        <v>45</v>
      </c>
      <c r="E158" s="11" t="s">
        <v>506</v>
      </c>
      <c r="F158" t="s">
        <v>359</v>
      </c>
      <c r="G158" t="s">
        <v>359</v>
      </c>
      <c r="H158" s="11" t="s">
        <v>375</v>
      </c>
    </row>
    <row r="159" spans="1:8" x14ac:dyDescent="0.25">
      <c r="A159">
        <v>291</v>
      </c>
      <c r="B159" t="s">
        <v>302</v>
      </c>
      <c r="C159">
        <v>1359917</v>
      </c>
      <c r="D159" t="s">
        <v>45</v>
      </c>
      <c r="E159" s="11" t="s">
        <v>506</v>
      </c>
      <c r="F159" t="s">
        <v>359</v>
      </c>
      <c r="G159" t="s">
        <v>359</v>
      </c>
      <c r="H159" s="11" t="s">
        <v>375</v>
      </c>
    </row>
    <row r="160" spans="1:8" x14ac:dyDescent="0.25">
      <c r="A160">
        <v>293</v>
      </c>
      <c r="B160" t="s">
        <v>224</v>
      </c>
      <c r="C160">
        <v>1157928</v>
      </c>
      <c r="D160" t="s">
        <v>44</v>
      </c>
      <c r="E160" s="11" t="s">
        <v>506</v>
      </c>
      <c r="F160" t="s">
        <v>359</v>
      </c>
      <c r="G160" t="s">
        <v>359</v>
      </c>
      <c r="H160" s="11" t="s">
        <v>375</v>
      </c>
    </row>
    <row r="161" spans="1:8" x14ac:dyDescent="0.25">
      <c r="A161">
        <v>294</v>
      </c>
      <c r="B161" t="s">
        <v>360</v>
      </c>
      <c r="C161">
        <v>1345788</v>
      </c>
      <c r="D161" t="s">
        <v>45</v>
      </c>
      <c r="E161" s="11" t="s">
        <v>506</v>
      </c>
      <c r="F161" t="s">
        <v>359</v>
      </c>
      <c r="G161" t="s">
        <v>359</v>
      </c>
      <c r="H161" s="11" t="s">
        <v>375</v>
      </c>
    </row>
    <row r="162" spans="1:8" x14ac:dyDescent="0.25">
      <c r="A162">
        <v>295</v>
      </c>
      <c r="B162" t="s">
        <v>430</v>
      </c>
      <c r="C162">
        <v>1171693</v>
      </c>
      <c r="D162" t="s">
        <v>45</v>
      </c>
      <c r="E162" s="11" t="s">
        <v>506</v>
      </c>
      <c r="F162" t="s">
        <v>359</v>
      </c>
      <c r="G162" t="s">
        <v>359</v>
      </c>
      <c r="H162" s="11" t="s">
        <v>375</v>
      </c>
    </row>
    <row r="163" spans="1:8" x14ac:dyDescent="0.25">
      <c r="A163">
        <v>296</v>
      </c>
      <c r="B163" t="s">
        <v>227</v>
      </c>
      <c r="C163">
        <v>1082763</v>
      </c>
      <c r="D163" t="s">
        <v>43</v>
      </c>
      <c r="E163" s="11" t="s">
        <v>506</v>
      </c>
      <c r="F163" t="s">
        <v>361</v>
      </c>
      <c r="G163" t="s">
        <v>361</v>
      </c>
      <c r="H163" s="11" t="s">
        <v>375</v>
      </c>
    </row>
    <row r="164" spans="1:8" x14ac:dyDescent="0.25">
      <c r="A164">
        <v>298</v>
      </c>
      <c r="B164" t="s">
        <v>303</v>
      </c>
      <c r="C164">
        <v>1374676</v>
      </c>
      <c r="D164" t="s">
        <v>44</v>
      </c>
      <c r="E164" s="11" t="s">
        <v>506</v>
      </c>
      <c r="F164" t="s">
        <v>361</v>
      </c>
      <c r="G164" t="s">
        <v>361</v>
      </c>
      <c r="H164" s="11" t="s">
        <v>375</v>
      </c>
    </row>
    <row r="165" spans="1:8" x14ac:dyDescent="0.25">
      <c r="A165">
        <v>299</v>
      </c>
      <c r="B165" t="s">
        <v>431</v>
      </c>
      <c r="C165">
        <v>1156827</v>
      </c>
      <c r="D165" t="s">
        <v>45</v>
      </c>
      <c r="E165" s="11" t="s">
        <v>506</v>
      </c>
      <c r="F165" t="s">
        <v>361</v>
      </c>
      <c r="G165" t="s">
        <v>361</v>
      </c>
      <c r="H165" s="11" t="s">
        <v>375</v>
      </c>
    </row>
    <row r="166" spans="1:8" x14ac:dyDescent="0.25">
      <c r="A166">
        <v>300</v>
      </c>
      <c r="B166" t="s">
        <v>161</v>
      </c>
      <c r="C166">
        <v>1129552</v>
      </c>
      <c r="D166" t="s">
        <v>48</v>
      </c>
      <c r="E166" s="11" t="s">
        <v>506</v>
      </c>
      <c r="F166" t="s">
        <v>361</v>
      </c>
      <c r="G166" t="s">
        <v>361</v>
      </c>
      <c r="H166" s="11" t="s">
        <v>375</v>
      </c>
    </row>
    <row r="167" spans="1:8" x14ac:dyDescent="0.25">
      <c r="A167">
        <v>301</v>
      </c>
      <c r="B167" t="s">
        <v>283</v>
      </c>
      <c r="C167">
        <v>1374864</v>
      </c>
      <c r="D167" t="s">
        <v>44</v>
      </c>
      <c r="E167" s="11" t="s">
        <v>506</v>
      </c>
      <c r="F167" t="s">
        <v>361</v>
      </c>
      <c r="G167" t="s">
        <v>361</v>
      </c>
      <c r="H167" s="11" t="s">
        <v>375</v>
      </c>
    </row>
    <row r="168" spans="1:8" x14ac:dyDescent="0.25">
      <c r="A168">
        <v>303</v>
      </c>
      <c r="B168" t="s">
        <v>433</v>
      </c>
      <c r="C168">
        <v>1597461</v>
      </c>
      <c r="D168" t="s">
        <v>45</v>
      </c>
      <c r="E168" s="11" t="s">
        <v>506</v>
      </c>
      <c r="F168" t="s">
        <v>361</v>
      </c>
      <c r="G168" t="s">
        <v>361</v>
      </c>
      <c r="H168" s="11" t="s">
        <v>375</v>
      </c>
    </row>
    <row r="169" spans="1:8" x14ac:dyDescent="0.25">
      <c r="A169">
        <v>304</v>
      </c>
      <c r="B169" t="s">
        <v>434</v>
      </c>
      <c r="C169">
        <v>1709608</v>
      </c>
      <c r="D169" t="s">
        <v>45</v>
      </c>
      <c r="E169" s="11" t="s">
        <v>506</v>
      </c>
      <c r="F169" t="s">
        <v>435</v>
      </c>
      <c r="G169" t="s">
        <v>435</v>
      </c>
      <c r="H169" s="11" t="s">
        <v>375</v>
      </c>
    </row>
    <row r="170" spans="1:8" x14ac:dyDescent="0.25">
      <c r="A170">
        <v>306</v>
      </c>
      <c r="B170" t="s">
        <v>436</v>
      </c>
      <c r="C170">
        <v>1958702</v>
      </c>
      <c r="D170" t="s">
        <v>45</v>
      </c>
      <c r="E170" s="11" t="s">
        <v>506</v>
      </c>
      <c r="F170" t="s">
        <v>435</v>
      </c>
      <c r="G170" t="s">
        <v>435</v>
      </c>
      <c r="H170" s="11" t="s">
        <v>375</v>
      </c>
    </row>
    <row r="171" spans="1:8" x14ac:dyDescent="0.25">
      <c r="A171">
        <v>309</v>
      </c>
      <c r="B171" t="s">
        <v>208</v>
      </c>
      <c r="C171">
        <v>1526267</v>
      </c>
      <c r="D171" t="s">
        <v>44</v>
      </c>
      <c r="E171" s="11" t="s">
        <v>506</v>
      </c>
      <c r="F171" t="s">
        <v>435</v>
      </c>
      <c r="G171" t="s">
        <v>435</v>
      </c>
      <c r="H171" s="11" t="s">
        <v>375</v>
      </c>
    </row>
    <row r="172" spans="1:8" x14ac:dyDescent="0.25">
      <c r="A172">
        <v>310</v>
      </c>
      <c r="B172" t="s">
        <v>437</v>
      </c>
      <c r="C172">
        <v>1457729</v>
      </c>
      <c r="D172" t="s">
        <v>48</v>
      </c>
      <c r="E172" s="11" t="s">
        <v>506</v>
      </c>
      <c r="F172" t="s">
        <v>435</v>
      </c>
      <c r="G172" t="s">
        <v>435</v>
      </c>
      <c r="H172" s="11" t="s">
        <v>375</v>
      </c>
    </row>
    <row r="173" spans="1:8" x14ac:dyDescent="0.25">
      <c r="A173">
        <v>312</v>
      </c>
      <c r="B173" t="s">
        <v>439</v>
      </c>
      <c r="C173">
        <v>1166624</v>
      </c>
      <c r="D173" t="s">
        <v>45</v>
      </c>
      <c r="E173" s="11" t="s">
        <v>506</v>
      </c>
      <c r="F173" t="s">
        <v>440</v>
      </c>
      <c r="G173" t="s">
        <v>440</v>
      </c>
      <c r="H173" s="11" t="s">
        <v>375</v>
      </c>
    </row>
    <row r="174" spans="1:8" x14ac:dyDescent="0.25">
      <c r="A174">
        <v>313</v>
      </c>
      <c r="B174" t="s">
        <v>441</v>
      </c>
      <c r="C174">
        <v>1167833</v>
      </c>
      <c r="D174" t="s">
        <v>45</v>
      </c>
      <c r="E174" s="11" t="s">
        <v>506</v>
      </c>
      <c r="F174" t="s">
        <v>440</v>
      </c>
      <c r="G174" t="s">
        <v>440</v>
      </c>
      <c r="H174" s="11" t="s">
        <v>375</v>
      </c>
    </row>
    <row r="175" spans="1:8" x14ac:dyDescent="0.25">
      <c r="A175">
        <v>314</v>
      </c>
      <c r="B175" t="s">
        <v>442</v>
      </c>
      <c r="C175">
        <v>1157339</v>
      </c>
      <c r="D175" t="s">
        <v>44</v>
      </c>
      <c r="E175" s="11" t="s">
        <v>506</v>
      </c>
      <c r="F175" t="s">
        <v>440</v>
      </c>
      <c r="G175" t="s">
        <v>440</v>
      </c>
      <c r="H175" s="11" t="s">
        <v>375</v>
      </c>
    </row>
    <row r="176" spans="1:8" x14ac:dyDescent="0.25">
      <c r="A176">
        <v>315</v>
      </c>
      <c r="B176" t="s">
        <v>443</v>
      </c>
      <c r="C176">
        <v>1163761</v>
      </c>
      <c r="D176" t="s">
        <v>45</v>
      </c>
      <c r="E176" s="11" t="s">
        <v>506</v>
      </c>
      <c r="F176" t="s">
        <v>440</v>
      </c>
      <c r="G176" t="s">
        <v>440</v>
      </c>
      <c r="H176" s="11" t="s">
        <v>375</v>
      </c>
    </row>
    <row r="177" spans="1:8" x14ac:dyDescent="0.25">
      <c r="A177">
        <v>316</v>
      </c>
      <c r="B177" t="s">
        <v>444</v>
      </c>
      <c r="C177">
        <v>1628017</v>
      </c>
      <c r="D177" t="s">
        <v>45</v>
      </c>
      <c r="E177" s="11" t="s">
        <v>506</v>
      </c>
      <c r="F177" t="s">
        <v>440</v>
      </c>
      <c r="G177" t="s">
        <v>440</v>
      </c>
      <c r="H177" s="11" t="s">
        <v>375</v>
      </c>
    </row>
    <row r="178" spans="1:8" x14ac:dyDescent="0.25">
      <c r="A178">
        <v>317</v>
      </c>
      <c r="B178" t="s">
        <v>445</v>
      </c>
      <c r="C178">
        <v>1436670</v>
      </c>
      <c r="D178" t="s">
        <v>45</v>
      </c>
      <c r="E178" s="11" t="s">
        <v>506</v>
      </c>
      <c r="F178" t="s">
        <v>440</v>
      </c>
      <c r="G178" t="s">
        <v>440</v>
      </c>
      <c r="H178" s="11" t="s">
        <v>375</v>
      </c>
    </row>
    <row r="179" spans="1:8" x14ac:dyDescent="0.25">
      <c r="A179">
        <v>318</v>
      </c>
      <c r="B179" t="s">
        <v>446</v>
      </c>
      <c r="C179">
        <v>1164619</v>
      </c>
      <c r="D179" t="s">
        <v>45</v>
      </c>
      <c r="E179" s="11" t="s">
        <v>506</v>
      </c>
      <c r="F179" t="s">
        <v>440</v>
      </c>
      <c r="G179" t="s">
        <v>440</v>
      </c>
      <c r="H179" s="11" t="s">
        <v>375</v>
      </c>
    </row>
    <row r="180" spans="1:8" x14ac:dyDescent="0.25">
      <c r="A180">
        <v>321</v>
      </c>
      <c r="B180" t="s">
        <v>305</v>
      </c>
      <c r="C180">
        <v>1388878</v>
      </c>
      <c r="D180" t="s">
        <v>44</v>
      </c>
      <c r="E180" t="s">
        <v>236</v>
      </c>
      <c r="F180" t="s">
        <v>362</v>
      </c>
      <c r="G180" t="s">
        <v>362</v>
      </c>
      <c r="H180" s="11" t="s">
        <v>375</v>
      </c>
    </row>
    <row r="181" spans="1:8" x14ac:dyDescent="0.25">
      <c r="A181">
        <v>322</v>
      </c>
      <c r="B181" t="s">
        <v>307</v>
      </c>
      <c r="C181">
        <v>1388892</v>
      </c>
      <c r="D181" t="s">
        <v>43</v>
      </c>
      <c r="E181" t="s">
        <v>236</v>
      </c>
      <c r="F181" t="s">
        <v>362</v>
      </c>
      <c r="G181" t="s">
        <v>362</v>
      </c>
      <c r="H181" s="11" t="s">
        <v>375</v>
      </c>
    </row>
    <row r="182" spans="1:8" x14ac:dyDescent="0.25">
      <c r="A182">
        <v>325</v>
      </c>
      <c r="B182" t="s">
        <v>308</v>
      </c>
      <c r="C182">
        <v>1388893</v>
      </c>
      <c r="D182" t="s">
        <v>43</v>
      </c>
      <c r="E182" t="s">
        <v>236</v>
      </c>
      <c r="F182" t="s">
        <v>362</v>
      </c>
      <c r="G182" t="s">
        <v>362</v>
      </c>
      <c r="H182" s="11" t="s">
        <v>375</v>
      </c>
    </row>
    <row r="183" spans="1:8" x14ac:dyDescent="0.25">
      <c r="A183">
        <v>327</v>
      </c>
      <c r="B183" t="s">
        <v>447</v>
      </c>
      <c r="C183">
        <v>1883068</v>
      </c>
      <c r="D183" t="s">
        <v>45</v>
      </c>
      <c r="E183" t="s">
        <v>236</v>
      </c>
      <c r="F183" t="s">
        <v>362</v>
      </c>
      <c r="G183" t="s">
        <v>362</v>
      </c>
      <c r="H183" s="11" t="s">
        <v>375</v>
      </c>
    </row>
    <row r="184" spans="1:8" x14ac:dyDescent="0.25">
      <c r="A184">
        <v>328</v>
      </c>
      <c r="B184" t="s">
        <v>309</v>
      </c>
      <c r="C184">
        <v>1389701</v>
      </c>
      <c r="D184" t="s">
        <v>43</v>
      </c>
      <c r="E184" t="s">
        <v>236</v>
      </c>
      <c r="F184" t="s">
        <v>362</v>
      </c>
      <c r="G184" t="s">
        <v>362</v>
      </c>
      <c r="H184" s="11" t="s">
        <v>375</v>
      </c>
    </row>
    <row r="185" spans="1:8" x14ac:dyDescent="0.25">
      <c r="A185">
        <v>330</v>
      </c>
      <c r="B185" t="s">
        <v>310</v>
      </c>
      <c r="C185">
        <v>1484739</v>
      </c>
      <c r="D185" t="s">
        <v>44</v>
      </c>
      <c r="E185" t="s">
        <v>236</v>
      </c>
      <c r="F185" t="s">
        <v>362</v>
      </c>
      <c r="G185" t="s">
        <v>362</v>
      </c>
      <c r="H185" s="11" t="s">
        <v>375</v>
      </c>
    </row>
    <row r="186" spans="1:8" x14ac:dyDescent="0.25">
      <c r="A186">
        <v>331</v>
      </c>
      <c r="B186" t="s">
        <v>304</v>
      </c>
      <c r="C186">
        <v>1388844</v>
      </c>
      <c r="D186" t="s">
        <v>44</v>
      </c>
      <c r="E186" t="s">
        <v>236</v>
      </c>
      <c r="F186" t="s">
        <v>362</v>
      </c>
      <c r="G186" t="s">
        <v>362</v>
      </c>
      <c r="H186" s="11" t="s">
        <v>375</v>
      </c>
    </row>
    <row r="187" spans="1:8" x14ac:dyDescent="0.25">
      <c r="A187">
        <v>332</v>
      </c>
      <c r="B187" t="s">
        <v>306</v>
      </c>
      <c r="C187">
        <v>1388885</v>
      </c>
      <c r="D187" t="s">
        <v>43</v>
      </c>
      <c r="E187" t="s">
        <v>236</v>
      </c>
      <c r="F187" t="s">
        <v>362</v>
      </c>
      <c r="G187" t="s">
        <v>362</v>
      </c>
      <c r="H187" s="11" t="s">
        <v>375</v>
      </c>
    </row>
    <row r="188" spans="1:8" x14ac:dyDescent="0.25">
      <c r="A188">
        <v>333</v>
      </c>
      <c r="B188" t="s">
        <v>331</v>
      </c>
      <c r="C188">
        <v>1655590</v>
      </c>
      <c r="D188" t="s">
        <v>45</v>
      </c>
      <c r="E188" t="s">
        <v>236</v>
      </c>
      <c r="F188" t="s">
        <v>362</v>
      </c>
      <c r="G188" t="s">
        <v>362</v>
      </c>
      <c r="H188" s="11" t="s">
        <v>375</v>
      </c>
    </row>
    <row r="189" spans="1:8" x14ac:dyDescent="0.25">
      <c r="A189">
        <v>337</v>
      </c>
      <c r="B189" t="s">
        <v>449</v>
      </c>
      <c r="C189">
        <v>1604501</v>
      </c>
      <c r="D189" t="s">
        <v>43</v>
      </c>
      <c r="E189" t="s">
        <v>252</v>
      </c>
      <c r="F189" t="s">
        <v>18</v>
      </c>
      <c r="G189" t="s">
        <v>18</v>
      </c>
      <c r="H189" s="11" t="s">
        <v>375</v>
      </c>
    </row>
    <row r="190" spans="1:8" x14ac:dyDescent="0.25">
      <c r="A190">
        <v>338</v>
      </c>
      <c r="B190" t="s">
        <v>35</v>
      </c>
      <c r="C190">
        <v>1553788</v>
      </c>
      <c r="D190" t="s">
        <v>48</v>
      </c>
      <c r="E190" t="s">
        <v>252</v>
      </c>
      <c r="F190" t="s">
        <v>18</v>
      </c>
      <c r="G190" t="s">
        <v>18</v>
      </c>
      <c r="H190" s="11" t="s">
        <v>375</v>
      </c>
    </row>
    <row r="191" spans="1:8" x14ac:dyDescent="0.25">
      <c r="A191">
        <v>339</v>
      </c>
      <c r="B191" t="s">
        <v>271</v>
      </c>
      <c r="C191">
        <v>1291264</v>
      </c>
      <c r="D191" t="s">
        <v>44</v>
      </c>
      <c r="E191" t="s">
        <v>252</v>
      </c>
      <c r="F191" t="s">
        <v>18</v>
      </c>
      <c r="G191" t="s">
        <v>18</v>
      </c>
      <c r="H191" s="11" t="s">
        <v>375</v>
      </c>
    </row>
    <row r="192" spans="1:8" x14ac:dyDescent="0.25">
      <c r="A192">
        <v>340</v>
      </c>
      <c r="B192" t="s">
        <v>272</v>
      </c>
      <c r="C192">
        <v>1291272</v>
      </c>
      <c r="D192" t="s">
        <v>45</v>
      </c>
      <c r="E192" t="s">
        <v>252</v>
      </c>
      <c r="F192" t="s">
        <v>18</v>
      </c>
      <c r="G192" t="s">
        <v>18</v>
      </c>
      <c r="H192" s="11" t="s">
        <v>375</v>
      </c>
    </row>
    <row r="193" spans="1:8" x14ac:dyDescent="0.25">
      <c r="A193">
        <v>342</v>
      </c>
      <c r="B193" t="s">
        <v>450</v>
      </c>
      <c r="C193">
        <v>1611169</v>
      </c>
      <c r="D193" t="s">
        <v>43</v>
      </c>
      <c r="E193" t="s">
        <v>252</v>
      </c>
      <c r="F193" t="s">
        <v>18</v>
      </c>
      <c r="G193" t="s">
        <v>18</v>
      </c>
      <c r="H193" s="11" t="s">
        <v>375</v>
      </c>
    </row>
    <row r="194" spans="1:8" x14ac:dyDescent="0.25">
      <c r="A194">
        <v>343</v>
      </c>
      <c r="B194" t="s">
        <v>451</v>
      </c>
      <c r="C194">
        <v>1441622</v>
      </c>
      <c r="D194" t="s">
        <v>45</v>
      </c>
      <c r="E194" t="s">
        <v>252</v>
      </c>
      <c r="F194" t="s">
        <v>18</v>
      </c>
      <c r="G194" t="s">
        <v>18</v>
      </c>
      <c r="H194" s="11" t="s">
        <v>375</v>
      </c>
    </row>
    <row r="195" spans="1:8" x14ac:dyDescent="0.25">
      <c r="A195">
        <v>345</v>
      </c>
      <c r="B195" t="s">
        <v>452</v>
      </c>
      <c r="C195">
        <v>1883927</v>
      </c>
      <c r="D195" t="s">
        <v>45</v>
      </c>
      <c r="E195" t="s">
        <v>252</v>
      </c>
      <c r="F195" t="s">
        <v>18</v>
      </c>
      <c r="G195" t="s">
        <v>18</v>
      </c>
      <c r="H195" s="11" t="s">
        <v>375</v>
      </c>
    </row>
    <row r="196" spans="1:8" x14ac:dyDescent="0.25">
      <c r="A196">
        <v>347</v>
      </c>
      <c r="B196" t="s">
        <v>453</v>
      </c>
      <c r="C196">
        <v>1992649</v>
      </c>
      <c r="D196" t="s">
        <v>45</v>
      </c>
      <c r="E196" t="s">
        <v>252</v>
      </c>
      <c r="F196" t="s">
        <v>18</v>
      </c>
      <c r="G196" t="s">
        <v>18</v>
      </c>
      <c r="H196" s="11" t="s">
        <v>375</v>
      </c>
    </row>
    <row r="197" spans="1:8" x14ac:dyDescent="0.25">
      <c r="A197">
        <v>351</v>
      </c>
      <c r="B197" t="s">
        <v>312</v>
      </c>
      <c r="C197">
        <v>1407614</v>
      </c>
      <c r="D197" t="s">
        <v>44</v>
      </c>
      <c r="E197" t="s">
        <v>252</v>
      </c>
      <c r="F197" t="s">
        <v>363</v>
      </c>
      <c r="G197" t="s">
        <v>363</v>
      </c>
      <c r="H197" s="11" t="s">
        <v>375</v>
      </c>
    </row>
    <row r="198" spans="1:8" x14ac:dyDescent="0.25">
      <c r="A198">
        <v>353</v>
      </c>
      <c r="B198" t="s">
        <v>311</v>
      </c>
      <c r="C198">
        <v>1725226</v>
      </c>
      <c r="D198" t="s">
        <v>45</v>
      </c>
      <c r="E198" t="s">
        <v>252</v>
      </c>
      <c r="F198" t="s">
        <v>363</v>
      </c>
      <c r="G198" t="s">
        <v>363</v>
      </c>
      <c r="H198" s="11" t="s">
        <v>375</v>
      </c>
    </row>
    <row r="199" spans="1:8" x14ac:dyDescent="0.25">
      <c r="A199">
        <v>355</v>
      </c>
      <c r="B199" t="s">
        <v>313</v>
      </c>
      <c r="C199">
        <v>1407616</v>
      </c>
      <c r="D199" t="s">
        <v>43</v>
      </c>
      <c r="E199" t="s">
        <v>252</v>
      </c>
      <c r="F199" t="s">
        <v>363</v>
      </c>
      <c r="G199" t="s">
        <v>363</v>
      </c>
      <c r="H199" s="11" t="s">
        <v>375</v>
      </c>
    </row>
    <row r="200" spans="1:8" x14ac:dyDescent="0.25">
      <c r="A200">
        <v>358</v>
      </c>
      <c r="B200" t="s">
        <v>454</v>
      </c>
      <c r="C200">
        <v>1395494</v>
      </c>
      <c r="D200" t="s">
        <v>45</v>
      </c>
      <c r="E200" t="s">
        <v>252</v>
      </c>
      <c r="F200" t="s">
        <v>363</v>
      </c>
      <c r="G200" t="s">
        <v>363</v>
      </c>
      <c r="H200" s="11" t="s">
        <v>375</v>
      </c>
    </row>
    <row r="201" spans="1:8" x14ac:dyDescent="0.25">
      <c r="A201">
        <v>360</v>
      </c>
      <c r="B201" t="s">
        <v>455</v>
      </c>
      <c r="C201">
        <v>1883242</v>
      </c>
      <c r="D201" t="s">
        <v>45</v>
      </c>
      <c r="E201" t="s">
        <v>252</v>
      </c>
      <c r="F201" t="s">
        <v>19</v>
      </c>
      <c r="G201" t="s">
        <v>19</v>
      </c>
      <c r="H201" s="11" t="s">
        <v>375</v>
      </c>
    </row>
    <row r="202" spans="1:8" x14ac:dyDescent="0.25">
      <c r="A202">
        <v>362</v>
      </c>
      <c r="B202" t="s">
        <v>192</v>
      </c>
      <c r="C202">
        <v>1094077</v>
      </c>
      <c r="D202" t="s">
        <v>43</v>
      </c>
      <c r="E202" t="s">
        <v>252</v>
      </c>
      <c r="F202" t="s">
        <v>19</v>
      </c>
      <c r="G202" t="s">
        <v>19</v>
      </c>
      <c r="H202" s="11" t="s">
        <v>375</v>
      </c>
    </row>
    <row r="203" spans="1:8" x14ac:dyDescent="0.25">
      <c r="A203">
        <v>363</v>
      </c>
      <c r="B203" t="s">
        <v>194</v>
      </c>
      <c r="C203">
        <v>1425890</v>
      </c>
      <c r="D203" t="s">
        <v>48</v>
      </c>
      <c r="E203" t="s">
        <v>252</v>
      </c>
      <c r="F203" t="s">
        <v>19</v>
      </c>
      <c r="G203" t="s">
        <v>19</v>
      </c>
      <c r="H203" s="11" t="s">
        <v>375</v>
      </c>
    </row>
    <row r="204" spans="1:8" x14ac:dyDescent="0.25">
      <c r="A204">
        <v>364</v>
      </c>
      <c r="B204" t="s">
        <v>195</v>
      </c>
      <c r="C204">
        <v>1503670</v>
      </c>
      <c r="D204" t="s">
        <v>43</v>
      </c>
      <c r="E204" t="s">
        <v>252</v>
      </c>
      <c r="F204" t="s">
        <v>19</v>
      </c>
      <c r="G204" t="s">
        <v>19</v>
      </c>
      <c r="H204" s="11" t="s">
        <v>375</v>
      </c>
    </row>
    <row r="205" spans="1:8" x14ac:dyDescent="0.25">
      <c r="A205">
        <v>365</v>
      </c>
      <c r="B205" t="s">
        <v>134</v>
      </c>
      <c r="C205">
        <v>1791609</v>
      </c>
      <c r="D205" t="s">
        <v>43</v>
      </c>
      <c r="E205" t="s">
        <v>252</v>
      </c>
      <c r="F205" t="s">
        <v>19</v>
      </c>
      <c r="G205" t="s">
        <v>19</v>
      </c>
      <c r="H205" s="11" t="s">
        <v>375</v>
      </c>
    </row>
    <row r="206" spans="1:8" x14ac:dyDescent="0.25">
      <c r="A206">
        <v>369</v>
      </c>
      <c r="B206" t="s">
        <v>32</v>
      </c>
      <c r="C206">
        <v>1609292</v>
      </c>
      <c r="D206" t="s">
        <v>48</v>
      </c>
      <c r="E206" t="s">
        <v>252</v>
      </c>
      <c r="F206" t="s">
        <v>19</v>
      </c>
      <c r="G206" t="s">
        <v>19</v>
      </c>
      <c r="H206" s="11" t="s">
        <v>375</v>
      </c>
    </row>
    <row r="207" spans="1:8" x14ac:dyDescent="0.25">
      <c r="A207">
        <v>370</v>
      </c>
      <c r="B207" t="s">
        <v>457</v>
      </c>
      <c r="C207">
        <v>1162845</v>
      </c>
      <c r="D207" t="s">
        <v>45</v>
      </c>
      <c r="E207" t="s">
        <v>252</v>
      </c>
      <c r="F207" t="s">
        <v>19</v>
      </c>
      <c r="G207" t="s">
        <v>19</v>
      </c>
      <c r="H207" s="11" t="s">
        <v>375</v>
      </c>
    </row>
    <row r="208" spans="1:8" x14ac:dyDescent="0.25">
      <c r="A208">
        <v>372</v>
      </c>
      <c r="B208" t="s">
        <v>196</v>
      </c>
      <c r="C208">
        <v>1618073</v>
      </c>
      <c r="D208" t="s">
        <v>44</v>
      </c>
      <c r="E208" t="s">
        <v>252</v>
      </c>
      <c r="F208" t="s">
        <v>19</v>
      </c>
      <c r="G208" t="s">
        <v>19</v>
      </c>
      <c r="H208" s="11" t="s">
        <v>375</v>
      </c>
    </row>
    <row r="209" spans="1:8" x14ac:dyDescent="0.25">
      <c r="A209">
        <v>373</v>
      </c>
      <c r="B209" t="s">
        <v>193</v>
      </c>
      <c r="C209">
        <v>1157242</v>
      </c>
      <c r="D209" t="s">
        <v>44</v>
      </c>
      <c r="E209" t="s">
        <v>252</v>
      </c>
      <c r="F209" t="s">
        <v>19</v>
      </c>
      <c r="G209" t="s">
        <v>19</v>
      </c>
      <c r="H209" s="11" t="s">
        <v>375</v>
      </c>
    </row>
    <row r="210" spans="1:8" x14ac:dyDescent="0.25">
      <c r="A210">
        <v>374</v>
      </c>
      <c r="B210" t="s">
        <v>197</v>
      </c>
      <c r="C210">
        <v>1941528</v>
      </c>
      <c r="D210" t="s">
        <v>44</v>
      </c>
      <c r="E210" t="s">
        <v>252</v>
      </c>
      <c r="F210" t="s">
        <v>19</v>
      </c>
      <c r="G210" t="s">
        <v>19</v>
      </c>
      <c r="H210" s="11" t="s">
        <v>375</v>
      </c>
    </row>
    <row r="211" spans="1:8" x14ac:dyDescent="0.25">
      <c r="A211">
        <v>378</v>
      </c>
      <c r="B211" t="s">
        <v>314</v>
      </c>
      <c r="C211">
        <v>1361021</v>
      </c>
      <c r="D211" t="s">
        <v>44</v>
      </c>
      <c r="E211" t="s">
        <v>252</v>
      </c>
      <c r="F211" t="s">
        <v>16</v>
      </c>
      <c r="G211" t="s">
        <v>16</v>
      </c>
      <c r="H211" s="11" t="s">
        <v>375</v>
      </c>
    </row>
    <row r="212" spans="1:8" x14ac:dyDescent="0.25">
      <c r="A212">
        <v>379</v>
      </c>
      <c r="B212" t="s">
        <v>458</v>
      </c>
      <c r="C212">
        <v>1593520</v>
      </c>
      <c r="D212" t="s">
        <v>45</v>
      </c>
      <c r="E212" t="s">
        <v>252</v>
      </c>
      <c r="F212" t="s">
        <v>16</v>
      </c>
      <c r="G212" t="s">
        <v>16</v>
      </c>
      <c r="H212" s="11" t="s">
        <v>375</v>
      </c>
    </row>
    <row r="213" spans="1:8" x14ac:dyDescent="0.25">
      <c r="A213">
        <v>380</v>
      </c>
      <c r="B213" t="s">
        <v>459</v>
      </c>
      <c r="C213">
        <v>1883076</v>
      </c>
      <c r="D213" t="s">
        <v>45</v>
      </c>
      <c r="E213" t="s">
        <v>252</v>
      </c>
      <c r="F213" t="s">
        <v>16</v>
      </c>
      <c r="G213" t="s">
        <v>16</v>
      </c>
      <c r="H213" s="11" t="s">
        <v>375</v>
      </c>
    </row>
    <row r="214" spans="1:8" x14ac:dyDescent="0.25">
      <c r="A214">
        <v>381</v>
      </c>
      <c r="B214" t="s">
        <v>460</v>
      </c>
      <c r="C214">
        <v>1722976</v>
      </c>
      <c r="D214" t="s">
        <v>44</v>
      </c>
      <c r="E214" t="s">
        <v>252</v>
      </c>
      <c r="F214" t="s">
        <v>16</v>
      </c>
      <c r="G214" t="s">
        <v>16</v>
      </c>
      <c r="H214" s="11" t="s">
        <v>375</v>
      </c>
    </row>
    <row r="215" spans="1:8" x14ac:dyDescent="0.25">
      <c r="A215">
        <v>386</v>
      </c>
      <c r="B215" t="s">
        <v>274</v>
      </c>
      <c r="C215">
        <v>1683361</v>
      </c>
      <c r="D215" t="s">
        <v>44</v>
      </c>
      <c r="E215" t="s">
        <v>252</v>
      </c>
      <c r="F215" t="s">
        <v>16</v>
      </c>
      <c r="G215" t="s">
        <v>16</v>
      </c>
      <c r="H215" s="11" t="s">
        <v>375</v>
      </c>
    </row>
    <row r="216" spans="1:8" x14ac:dyDescent="0.25">
      <c r="A216">
        <v>387</v>
      </c>
      <c r="B216" t="s">
        <v>273</v>
      </c>
      <c r="C216">
        <v>1256565</v>
      </c>
      <c r="D216" t="s">
        <v>44</v>
      </c>
      <c r="E216" t="s">
        <v>252</v>
      </c>
      <c r="F216" t="s">
        <v>16</v>
      </c>
      <c r="G216" t="s">
        <v>16</v>
      </c>
      <c r="H216" s="11" t="s">
        <v>375</v>
      </c>
    </row>
    <row r="217" spans="1:8" x14ac:dyDescent="0.25">
      <c r="A217">
        <v>388</v>
      </c>
      <c r="B217" t="s">
        <v>461</v>
      </c>
      <c r="C217">
        <v>1291990</v>
      </c>
      <c r="D217" t="s">
        <v>45</v>
      </c>
      <c r="E217" t="s">
        <v>252</v>
      </c>
      <c r="F217" t="s">
        <v>16</v>
      </c>
      <c r="G217" t="s">
        <v>16</v>
      </c>
      <c r="H217" s="11" t="s">
        <v>375</v>
      </c>
    </row>
    <row r="218" spans="1:8" x14ac:dyDescent="0.25">
      <c r="A218">
        <v>389</v>
      </c>
      <c r="B218" t="s">
        <v>36</v>
      </c>
      <c r="C218">
        <v>1612894</v>
      </c>
      <c r="D218" t="s">
        <v>48</v>
      </c>
      <c r="E218" t="s">
        <v>252</v>
      </c>
      <c r="F218" t="s">
        <v>16</v>
      </c>
      <c r="G218" t="s">
        <v>16</v>
      </c>
      <c r="H218" s="11" t="s">
        <v>375</v>
      </c>
    </row>
    <row r="219" spans="1:8" x14ac:dyDescent="0.25">
      <c r="A219">
        <v>390</v>
      </c>
      <c r="B219" t="s">
        <v>136</v>
      </c>
      <c r="C219">
        <v>1766137</v>
      </c>
      <c r="D219" t="s">
        <v>43</v>
      </c>
      <c r="E219" t="s">
        <v>252</v>
      </c>
      <c r="F219" t="s">
        <v>16</v>
      </c>
      <c r="G219" t="s">
        <v>16</v>
      </c>
      <c r="H219" s="11" t="s">
        <v>375</v>
      </c>
    </row>
    <row r="220" spans="1:8" x14ac:dyDescent="0.25">
      <c r="A220">
        <v>391</v>
      </c>
      <c r="B220" t="s">
        <v>191</v>
      </c>
      <c r="C220">
        <v>1196946</v>
      </c>
      <c r="D220" t="s">
        <v>45</v>
      </c>
      <c r="E220" t="s">
        <v>252</v>
      </c>
      <c r="F220" t="s">
        <v>16</v>
      </c>
      <c r="G220" t="s">
        <v>16</v>
      </c>
      <c r="H220" s="11" t="s">
        <v>375</v>
      </c>
    </row>
    <row r="221" spans="1:8" x14ac:dyDescent="0.25">
      <c r="A221">
        <v>396</v>
      </c>
      <c r="B221" t="s">
        <v>135</v>
      </c>
      <c r="C221">
        <v>1614420</v>
      </c>
      <c r="D221" t="s">
        <v>48</v>
      </c>
      <c r="E221" t="s">
        <v>252</v>
      </c>
      <c r="F221" t="s">
        <v>16</v>
      </c>
      <c r="G221" t="s">
        <v>16</v>
      </c>
      <c r="H221" s="11" t="s">
        <v>375</v>
      </c>
    </row>
    <row r="222" spans="1:8" x14ac:dyDescent="0.25">
      <c r="A222">
        <v>398</v>
      </c>
      <c r="B222" t="s">
        <v>463</v>
      </c>
      <c r="C222">
        <v>1429977</v>
      </c>
      <c r="D222" t="s">
        <v>45</v>
      </c>
      <c r="E222" t="s">
        <v>236</v>
      </c>
      <c r="F222" t="s">
        <v>14</v>
      </c>
      <c r="G222" t="s">
        <v>464</v>
      </c>
      <c r="H222" s="11" t="s">
        <v>375</v>
      </c>
    </row>
    <row r="223" spans="1:8" x14ac:dyDescent="0.25">
      <c r="A223">
        <v>399</v>
      </c>
      <c r="B223" t="s">
        <v>81</v>
      </c>
      <c r="C223">
        <v>1418400</v>
      </c>
      <c r="D223" t="s">
        <v>48</v>
      </c>
      <c r="E223" t="s">
        <v>236</v>
      </c>
      <c r="F223" t="s">
        <v>14</v>
      </c>
      <c r="G223" t="s">
        <v>465</v>
      </c>
      <c r="H223" s="11" t="s">
        <v>375</v>
      </c>
    </row>
    <row r="224" spans="1:8" x14ac:dyDescent="0.25">
      <c r="A224">
        <v>401</v>
      </c>
      <c r="B224" t="s">
        <v>83</v>
      </c>
      <c r="C224">
        <v>1599376</v>
      </c>
      <c r="D224" t="s">
        <v>48</v>
      </c>
      <c r="E224" t="s">
        <v>236</v>
      </c>
      <c r="F224" t="s">
        <v>14</v>
      </c>
      <c r="G224" t="s">
        <v>464</v>
      </c>
      <c r="H224" s="11" t="s">
        <v>375</v>
      </c>
    </row>
    <row r="225" spans="1:8" x14ac:dyDescent="0.25">
      <c r="A225">
        <v>402</v>
      </c>
      <c r="B225" t="s">
        <v>206</v>
      </c>
      <c r="C225">
        <v>1104675</v>
      </c>
      <c r="D225" t="s">
        <v>44</v>
      </c>
      <c r="E225" t="s">
        <v>236</v>
      </c>
      <c r="F225" t="s">
        <v>14</v>
      </c>
      <c r="G225" t="s">
        <v>464</v>
      </c>
      <c r="H225" s="11" t="s">
        <v>375</v>
      </c>
    </row>
    <row r="226" spans="1:8" x14ac:dyDescent="0.25">
      <c r="A226">
        <v>403</v>
      </c>
      <c r="B226" t="s">
        <v>275</v>
      </c>
      <c r="C226">
        <v>1438957</v>
      </c>
      <c r="D226" t="s">
        <v>44</v>
      </c>
      <c r="E226" t="s">
        <v>236</v>
      </c>
      <c r="F226" t="s">
        <v>14</v>
      </c>
      <c r="G226" t="s">
        <v>465</v>
      </c>
      <c r="H226" s="11" t="s">
        <v>375</v>
      </c>
    </row>
    <row r="227" spans="1:8" x14ac:dyDescent="0.25">
      <c r="A227">
        <v>404</v>
      </c>
      <c r="B227" t="s">
        <v>332</v>
      </c>
      <c r="C227">
        <v>1312642</v>
      </c>
      <c r="D227" t="s">
        <v>45</v>
      </c>
      <c r="E227" t="s">
        <v>236</v>
      </c>
      <c r="F227" t="s">
        <v>14</v>
      </c>
      <c r="G227" t="s">
        <v>465</v>
      </c>
      <c r="H227" s="11" t="s">
        <v>375</v>
      </c>
    </row>
    <row r="228" spans="1:8" x14ac:dyDescent="0.25">
      <c r="A228">
        <v>407</v>
      </c>
      <c r="B228" t="s">
        <v>276</v>
      </c>
      <c r="C228">
        <v>1307742</v>
      </c>
      <c r="D228" t="s">
        <v>44</v>
      </c>
      <c r="E228" t="s">
        <v>236</v>
      </c>
      <c r="F228" t="s">
        <v>14</v>
      </c>
      <c r="G228" t="s">
        <v>465</v>
      </c>
      <c r="H228" s="11" t="s">
        <v>375</v>
      </c>
    </row>
    <row r="229" spans="1:8" x14ac:dyDescent="0.25">
      <c r="A229">
        <v>408</v>
      </c>
      <c r="B229" t="s">
        <v>82</v>
      </c>
      <c r="C229">
        <v>1455250</v>
      </c>
      <c r="D229" t="s">
        <v>48</v>
      </c>
      <c r="E229" t="s">
        <v>236</v>
      </c>
      <c r="F229" t="s">
        <v>14</v>
      </c>
      <c r="G229" t="s">
        <v>464</v>
      </c>
      <c r="H229" s="11" t="s">
        <v>375</v>
      </c>
    </row>
    <row r="230" spans="1:8" x14ac:dyDescent="0.25">
      <c r="A230">
        <v>410</v>
      </c>
      <c r="B230" t="s">
        <v>84</v>
      </c>
      <c r="C230">
        <v>1606527</v>
      </c>
      <c r="D230" t="s">
        <v>43</v>
      </c>
      <c r="E230" t="s">
        <v>236</v>
      </c>
      <c r="F230" t="s">
        <v>14</v>
      </c>
      <c r="G230" t="s">
        <v>464</v>
      </c>
      <c r="H230" s="11" t="s">
        <v>375</v>
      </c>
    </row>
    <row r="231" spans="1:8" x14ac:dyDescent="0.25">
      <c r="A231">
        <v>413</v>
      </c>
      <c r="B231" t="s">
        <v>353</v>
      </c>
      <c r="C231">
        <v>1362629</v>
      </c>
      <c r="D231" t="s">
        <v>44</v>
      </c>
      <c r="E231" t="s">
        <v>236</v>
      </c>
      <c r="F231" t="s">
        <v>466</v>
      </c>
      <c r="G231" t="s">
        <v>466</v>
      </c>
      <c r="H231" s="11" t="s">
        <v>375</v>
      </c>
    </row>
    <row r="232" spans="1:8" x14ac:dyDescent="0.25">
      <c r="A232">
        <v>415</v>
      </c>
      <c r="B232" t="s">
        <v>327</v>
      </c>
      <c r="C232">
        <v>1534858</v>
      </c>
      <c r="D232" t="s">
        <v>45</v>
      </c>
      <c r="E232" t="s">
        <v>236</v>
      </c>
      <c r="F232" t="s">
        <v>466</v>
      </c>
      <c r="G232" t="s">
        <v>466</v>
      </c>
      <c r="H232" s="11" t="s">
        <v>375</v>
      </c>
    </row>
    <row r="233" spans="1:8" x14ac:dyDescent="0.25">
      <c r="A233">
        <v>416</v>
      </c>
      <c r="B233" t="s">
        <v>119</v>
      </c>
      <c r="C233">
        <v>1761425</v>
      </c>
      <c r="D233" t="s">
        <v>43</v>
      </c>
      <c r="E233" t="s">
        <v>236</v>
      </c>
      <c r="F233" t="s">
        <v>466</v>
      </c>
      <c r="G233" t="s">
        <v>466</v>
      </c>
      <c r="H233" s="11" t="s">
        <v>375</v>
      </c>
    </row>
    <row r="234" spans="1:8" x14ac:dyDescent="0.25">
      <c r="A234">
        <v>417</v>
      </c>
      <c r="B234" t="s">
        <v>114</v>
      </c>
      <c r="C234">
        <v>1664397</v>
      </c>
      <c r="D234" t="s">
        <v>43</v>
      </c>
      <c r="E234" t="s">
        <v>236</v>
      </c>
      <c r="F234" t="s">
        <v>466</v>
      </c>
      <c r="G234" t="s">
        <v>466</v>
      </c>
      <c r="H234" s="11" t="s">
        <v>375</v>
      </c>
    </row>
    <row r="235" spans="1:8" x14ac:dyDescent="0.25">
      <c r="A235">
        <v>418</v>
      </c>
      <c r="B235" t="s">
        <v>115</v>
      </c>
      <c r="C235">
        <v>1674012</v>
      </c>
      <c r="D235" t="s">
        <v>48</v>
      </c>
      <c r="E235" t="s">
        <v>236</v>
      </c>
      <c r="F235" t="s">
        <v>466</v>
      </c>
      <c r="G235" t="s">
        <v>466</v>
      </c>
      <c r="H235" s="11" t="s">
        <v>375</v>
      </c>
    </row>
    <row r="236" spans="1:8" x14ac:dyDescent="0.25">
      <c r="A236">
        <v>419</v>
      </c>
      <c r="B236" t="s">
        <v>116</v>
      </c>
      <c r="C236">
        <v>1674051</v>
      </c>
      <c r="D236" t="s">
        <v>43</v>
      </c>
      <c r="E236" t="s">
        <v>236</v>
      </c>
      <c r="F236" t="s">
        <v>466</v>
      </c>
      <c r="G236" t="s">
        <v>466</v>
      </c>
      <c r="H236" s="11" t="s">
        <v>375</v>
      </c>
    </row>
    <row r="237" spans="1:8" x14ac:dyDescent="0.25">
      <c r="A237">
        <v>420</v>
      </c>
      <c r="B237" t="s">
        <v>117</v>
      </c>
      <c r="C237">
        <v>1674267</v>
      </c>
      <c r="D237" t="s">
        <v>43</v>
      </c>
      <c r="E237" t="s">
        <v>236</v>
      </c>
      <c r="F237" t="s">
        <v>466</v>
      </c>
      <c r="G237" t="s">
        <v>466</v>
      </c>
      <c r="H237" s="11" t="s">
        <v>375</v>
      </c>
    </row>
    <row r="238" spans="1:8" x14ac:dyDescent="0.25">
      <c r="A238">
        <v>421</v>
      </c>
      <c r="B238" t="s">
        <v>354</v>
      </c>
      <c r="C238">
        <v>1671210</v>
      </c>
      <c r="D238" t="s">
        <v>45</v>
      </c>
      <c r="E238" t="s">
        <v>236</v>
      </c>
      <c r="F238" t="s">
        <v>466</v>
      </c>
      <c r="G238" t="s">
        <v>466</v>
      </c>
      <c r="H238" s="11" t="s">
        <v>375</v>
      </c>
    </row>
    <row r="239" spans="1:8" x14ac:dyDescent="0.25">
      <c r="A239">
        <v>423</v>
      </c>
      <c r="B239" t="s">
        <v>118</v>
      </c>
      <c r="C239">
        <v>1717532</v>
      </c>
      <c r="D239" t="s">
        <v>43</v>
      </c>
      <c r="E239" t="s">
        <v>236</v>
      </c>
      <c r="F239" t="s">
        <v>466</v>
      </c>
      <c r="G239" t="s">
        <v>466</v>
      </c>
      <c r="H239" s="11" t="s">
        <v>375</v>
      </c>
    </row>
    <row r="240" spans="1:8" x14ac:dyDescent="0.25">
      <c r="A240">
        <v>425</v>
      </c>
      <c r="B240" t="s">
        <v>315</v>
      </c>
      <c r="C240">
        <v>1379273</v>
      </c>
      <c r="D240" t="s">
        <v>45</v>
      </c>
      <c r="E240" t="s">
        <v>236</v>
      </c>
      <c r="F240" t="s">
        <v>15</v>
      </c>
      <c r="G240" t="s">
        <v>15</v>
      </c>
      <c r="H240" s="11" t="s">
        <v>375</v>
      </c>
    </row>
    <row r="241" spans="1:8" x14ac:dyDescent="0.25">
      <c r="A241">
        <v>427</v>
      </c>
      <c r="B241" t="s">
        <v>86</v>
      </c>
      <c r="C241">
        <v>1667422</v>
      </c>
      <c r="D241" t="s">
        <v>43</v>
      </c>
      <c r="E241" t="s">
        <v>236</v>
      </c>
      <c r="F241" t="s">
        <v>15</v>
      </c>
      <c r="G241" t="s">
        <v>15</v>
      </c>
      <c r="H241" s="11" t="s">
        <v>375</v>
      </c>
    </row>
    <row r="242" spans="1:8" x14ac:dyDescent="0.25">
      <c r="A242">
        <v>429</v>
      </c>
      <c r="B242" t="s">
        <v>87</v>
      </c>
      <c r="C242">
        <v>1730503</v>
      </c>
      <c r="D242" t="s">
        <v>48</v>
      </c>
      <c r="E242" t="s">
        <v>236</v>
      </c>
      <c r="F242" t="s">
        <v>15</v>
      </c>
      <c r="G242" t="s">
        <v>15</v>
      </c>
      <c r="H242" s="11" t="s">
        <v>375</v>
      </c>
    </row>
    <row r="243" spans="1:8" x14ac:dyDescent="0.25">
      <c r="A243">
        <v>430</v>
      </c>
      <c r="B243" t="s">
        <v>89</v>
      </c>
      <c r="C243">
        <v>1805928</v>
      </c>
      <c r="D243" t="s">
        <v>48</v>
      </c>
      <c r="E243" t="s">
        <v>236</v>
      </c>
      <c r="F243" t="s">
        <v>15</v>
      </c>
      <c r="G243" t="s">
        <v>15</v>
      </c>
      <c r="H243" s="11" t="s">
        <v>375</v>
      </c>
    </row>
    <row r="244" spans="1:8" x14ac:dyDescent="0.25">
      <c r="A244">
        <v>431</v>
      </c>
      <c r="B244" t="s">
        <v>85</v>
      </c>
      <c r="C244">
        <v>1590714</v>
      </c>
      <c r="D244" t="s">
        <v>43</v>
      </c>
      <c r="E244" t="s">
        <v>236</v>
      </c>
      <c r="F244" t="s">
        <v>15</v>
      </c>
      <c r="G244" t="s">
        <v>15</v>
      </c>
      <c r="H244" s="11" t="s">
        <v>375</v>
      </c>
    </row>
    <row r="245" spans="1:8" x14ac:dyDescent="0.25">
      <c r="A245">
        <v>433</v>
      </c>
      <c r="B245" t="s">
        <v>88</v>
      </c>
      <c r="C245">
        <v>1799504</v>
      </c>
      <c r="D245" t="s">
        <v>43</v>
      </c>
      <c r="E245" t="s">
        <v>236</v>
      </c>
      <c r="F245" t="s">
        <v>15</v>
      </c>
      <c r="G245" t="s">
        <v>15</v>
      </c>
      <c r="H245" s="11" t="s">
        <v>375</v>
      </c>
    </row>
    <row r="246" spans="1:8" x14ac:dyDescent="0.25">
      <c r="A246">
        <v>436</v>
      </c>
      <c r="B246" t="s">
        <v>209</v>
      </c>
      <c r="C246">
        <v>1945593</v>
      </c>
      <c r="D246" t="s">
        <v>44</v>
      </c>
      <c r="E246" t="s">
        <v>236</v>
      </c>
      <c r="F246" t="s">
        <v>15</v>
      </c>
      <c r="G246" t="s">
        <v>15</v>
      </c>
      <c r="H246" s="11" t="s">
        <v>375</v>
      </c>
    </row>
    <row r="247" spans="1:8" x14ac:dyDescent="0.25">
      <c r="A247">
        <v>439</v>
      </c>
      <c r="B247" t="s">
        <v>467</v>
      </c>
      <c r="C247">
        <v>1714963</v>
      </c>
      <c r="D247" t="s">
        <v>45</v>
      </c>
      <c r="E247" t="s">
        <v>236</v>
      </c>
      <c r="F247" t="s">
        <v>15</v>
      </c>
      <c r="G247" t="s">
        <v>15</v>
      </c>
      <c r="H247" s="11" t="s">
        <v>375</v>
      </c>
    </row>
    <row r="248" spans="1:8" x14ac:dyDescent="0.25">
      <c r="A248">
        <v>440</v>
      </c>
      <c r="B248" t="s">
        <v>142</v>
      </c>
      <c r="C248">
        <v>1594331</v>
      </c>
      <c r="D248" t="s">
        <v>48</v>
      </c>
      <c r="E248" t="s">
        <v>236</v>
      </c>
      <c r="F248" t="s">
        <v>364</v>
      </c>
      <c r="G248" t="s">
        <v>468</v>
      </c>
      <c r="H248" s="11" t="s">
        <v>375</v>
      </c>
    </row>
    <row r="249" spans="1:8" x14ac:dyDescent="0.25">
      <c r="A249">
        <v>445</v>
      </c>
      <c r="B249" t="s">
        <v>139</v>
      </c>
      <c r="C249">
        <v>1703749</v>
      </c>
      <c r="D249" t="s">
        <v>43</v>
      </c>
      <c r="E249" t="s">
        <v>236</v>
      </c>
      <c r="F249" t="s">
        <v>364</v>
      </c>
      <c r="G249" t="s">
        <v>469</v>
      </c>
      <c r="H249" s="11" t="s">
        <v>375</v>
      </c>
    </row>
    <row r="250" spans="1:8" x14ac:dyDescent="0.25">
      <c r="A250">
        <v>446</v>
      </c>
      <c r="B250" t="s">
        <v>140</v>
      </c>
      <c r="C250">
        <v>1365755</v>
      </c>
      <c r="D250" t="s">
        <v>43</v>
      </c>
      <c r="E250" t="s">
        <v>236</v>
      </c>
      <c r="F250" t="s">
        <v>364</v>
      </c>
      <c r="G250" t="s">
        <v>468</v>
      </c>
      <c r="H250" s="11" t="s">
        <v>375</v>
      </c>
    </row>
    <row r="251" spans="1:8" x14ac:dyDescent="0.25">
      <c r="A251">
        <v>452</v>
      </c>
      <c r="B251" t="s">
        <v>143</v>
      </c>
      <c r="C251">
        <v>1738710</v>
      </c>
      <c r="D251" t="s">
        <v>43</v>
      </c>
      <c r="E251" t="s">
        <v>236</v>
      </c>
      <c r="F251" t="s">
        <v>364</v>
      </c>
      <c r="G251" t="s">
        <v>469</v>
      </c>
      <c r="H251" s="11" t="s">
        <v>375</v>
      </c>
    </row>
    <row r="252" spans="1:8" x14ac:dyDescent="0.25">
      <c r="A252">
        <v>453</v>
      </c>
      <c r="B252" t="s">
        <v>137</v>
      </c>
      <c r="C252">
        <v>1197159</v>
      </c>
      <c r="D252" t="s">
        <v>43</v>
      </c>
      <c r="E252" t="s">
        <v>236</v>
      </c>
      <c r="F252" t="s">
        <v>364</v>
      </c>
      <c r="G252" t="s">
        <v>468</v>
      </c>
      <c r="H252" s="11" t="s">
        <v>375</v>
      </c>
    </row>
    <row r="253" spans="1:8" x14ac:dyDescent="0.25">
      <c r="A253">
        <v>456</v>
      </c>
      <c r="B253" t="s">
        <v>372</v>
      </c>
      <c r="C253">
        <v>1066398</v>
      </c>
      <c r="D253" t="s">
        <v>45</v>
      </c>
      <c r="E253" t="s">
        <v>236</v>
      </c>
      <c r="F253" t="s">
        <v>364</v>
      </c>
      <c r="G253" t="s">
        <v>469</v>
      </c>
      <c r="H253" s="11" t="s">
        <v>375</v>
      </c>
    </row>
    <row r="254" spans="1:8" x14ac:dyDescent="0.25">
      <c r="A254">
        <v>457</v>
      </c>
      <c r="B254" t="s">
        <v>316</v>
      </c>
      <c r="C254">
        <v>1374101</v>
      </c>
      <c r="D254" t="s">
        <v>45</v>
      </c>
      <c r="E254" t="s">
        <v>236</v>
      </c>
      <c r="F254" t="s">
        <v>364</v>
      </c>
      <c r="G254" t="s">
        <v>469</v>
      </c>
      <c r="H254" s="11" t="s">
        <v>375</v>
      </c>
    </row>
    <row r="255" spans="1:8" x14ac:dyDescent="0.25">
      <c r="A255">
        <v>458</v>
      </c>
      <c r="B255" t="s">
        <v>336</v>
      </c>
      <c r="C255">
        <v>1704625</v>
      </c>
      <c r="D255" t="s">
        <v>45</v>
      </c>
      <c r="E255" t="s">
        <v>236</v>
      </c>
      <c r="F255" t="s">
        <v>364</v>
      </c>
      <c r="G255" t="s">
        <v>468</v>
      </c>
      <c r="H255" s="11" t="s">
        <v>375</v>
      </c>
    </row>
    <row r="256" spans="1:8" x14ac:dyDescent="0.25">
      <c r="A256">
        <v>459</v>
      </c>
      <c r="B256" t="s">
        <v>335</v>
      </c>
      <c r="C256">
        <v>1536097</v>
      </c>
      <c r="D256" t="s">
        <v>45</v>
      </c>
      <c r="E256" t="s">
        <v>236</v>
      </c>
      <c r="F256" t="s">
        <v>364</v>
      </c>
      <c r="G256" t="s">
        <v>469</v>
      </c>
      <c r="H256" s="11" t="s">
        <v>375</v>
      </c>
    </row>
    <row r="257" spans="1:8" x14ac:dyDescent="0.25">
      <c r="A257">
        <v>460</v>
      </c>
      <c r="B257" t="s">
        <v>333</v>
      </c>
      <c r="C257">
        <v>1349460</v>
      </c>
      <c r="D257" t="s">
        <v>45</v>
      </c>
      <c r="E257" t="s">
        <v>236</v>
      </c>
      <c r="F257" t="s">
        <v>364</v>
      </c>
      <c r="G257" t="s">
        <v>468</v>
      </c>
      <c r="H257" s="11" t="s">
        <v>375</v>
      </c>
    </row>
    <row r="258" spans="1:8" x14ac:dyDescent="0.25">
      <c r="A258">
        <v>461</v>
      </c>
      <c r="B258" t="s">
        <v>334</v>
      </c>
      <c r="C258">
        <v>1530832</v>
      </c>
      <c r="D258" t="s">
        <v>45</v>
      </c>
      <c r="E258" t="s">
        <v>236</v>
      </c>
      <c r="F258" t="s">
        <v>364</v>
      </c>
      <c r="G258" t="s">
        <v>468</v>
      </c>
      <c r="H258" s="11" t="s">
        <v>375</v>
      </c>
    </row>
    <row r="259" spans="1:8" x14ac:dyDescent="0.25">
      <c r="A259">
        <v>462</v>
      </c>
      <c r="B259" t="s">
        <v>371</v>
      </c>
      <c r="C259">
        <v>1882820</v>
      </c>
      <c r="D259" t="s">
        <v>45</v>
      </c>
      <c r="E259" t="s">
        <v>236</v>
      </c>
      <c r="F259" t="s">
        <v>364</v>
      </c>
      <c r="G259" t="s">
        <v>469</v>
      </c>
      <c r="H259" s="11" t="s">
        <v>375</v>
      </c>
    </row>
    <row r="260" spans="1:8" x14ac:dyDescent="0.25">
      <c r="A260">
        <v>463</v>
      </c>
      <c r="B260" t="s">
        <v>471</v>
      </c>
      <c r="C260">
        <v>1164699</v>
      </c>
      <c r="D260" t="s">
        <v>45</v>
      </c>
      <c r="E260" t="s">
        <v>236</v>
      </c>
      <c r="F260" t="s">
        <v>364</v>
      </c>
      <c r="G260" t="s">
        <v>468</v>
      </c>
      <c r="H260" s="11" t="s">
        <v>375</v>
      </c>
    </row>
    <row r="261" spans="1:8" x14ac:dyDescent="0.25">
      <c r="A261">
        <v>464</v>
      </c>
      <c r="B261" t="s">
        <v>472</v>
      </c>
      <c r="C261">
        <v>1429630</v>
      </c>
      <c r="D261" t="s">
        <v>45</v>
      </c>
      <c r="E261" t="s">
        <v>236</v>
      </c>
      <c r="F261" t="s">
        <v>364</v>
      </c>
      <c r="G261" t="s">
        <v>469</v>
      </c>
      <c r="H261" s="11" t="s">
        <v>375</v>
      </c>
    </row>
    <row r="262" spans="1:8" x14ac:dyDescent="0.25">
      <c r="A262">
        <v>465</v>
      </c>
      <c r="B262" t="s">
        <v>131</v>
      </c>
      <c r="C262">
        <v>1618157</v>
      </c>
      <c r="D262" t="s">
        <v>48</v>
      </c>
      <c r="E262" t="s">
        <v>236</v>
      </c>
      <c r="F262" t="s">
        <v>473</v>
      </c>
      <c r="G262" t="s">
        <v>473</v>
      </c>
      <c r="H262" s="11" t="s">
        <v>375</v>
      </c>
    </row>
    <row r="263" spans="1:8" x14ac:dyDescent="0.25">
      <c r="A263">
        <v>466</v>
      </c>
      <c r="B263" t="s">
        <v>132</v>
      </c>
      <c r="C263">
        <v>1624975</v>
      </c>
      <c r="D263" t="s">
        <v>48</v>
      </c>
      <c r="E263" t="s">
        <v>236</v>
      </c>
      <c r="F263" t="s">
        <v>473</v>
      </c>
      <c r="G263" t="s">
        <v>473</v>
      </c>
      <c r="H263" s="11" t="s">
        <v>375</v>
      </c>
    </row>
    <row r="264" spans="1:8" x14ac:dyDescent="0.25">
      <c r="A264">
        <v>468</v>
      </c>
      <c r="B264" t="s">
        <v>270</v>
      </c>
      <c r="C264">
        <v>1309522</v>
      </c>
      <c r="D264" t="s">
        <v>44</v>
      </c>
      <c r="E264" t="s">
        <v>236</v>
      </c>
      <c r="F264" t="s">
        <v>473</v>
      </c>
      <c r="G264" t="s">
        <v>473</v>
      </c>
      <c r="H264" s="11" t="s">
        <v>375</v>
      </c>
    </row>
    <row r="265" spans="1:8" x14ac:dyDescent="0.25">
      <c r="A265">
        <v>470</v>
      </c>
      <c r="B265" t="s">
        <v>128</v>
      </c>
      <c r="C265">
        <v>1000814</v>
      </c>
      <c r="D265" t="s">
        <v>48</v>
      </c>
      <c r="E265" t="s">
        <v>236</v>
      </c>
      <c r="F265" t="s">
        <v>473</v>
      </c>
      <c r="G265" t="s">
        <v>473</v>
      </c>
      <c r="H265" s="11" t="s">
        <v>375</v>
      </c>
    </row>
    <row r="266" spans="1:8" x14ac:dyDescent="0.25">
      <c r="A266">
        <v>471</v>
      </c>
      <c r="B266" t="s">
        <v>130</v>
      </c>
      <c r="C266">
        <v>1465288</v>
      </c>
      <c r="D266" t="s">
        <v>43</v>
      </c>
      <c r="E266" t="s">
        <v>236</v>
      </c>
      <c r="F266" t="s">
        <v>473</v>
      </c>
      <c r="G266" t="s">
        <v>473</v>
      </c>
      <c r="H266" s="11" t="s">
        <v>375</v>
      </c>
    </row>
    <row r="267" spans="1:8" x14ac:dyDescent="0.25">
      <c r="A267">
        <v>473</v>
      </c>
      <c r="B267" t="s">
        <v>328</v>
      </c>
      <c r="C267">
        <v>1244289</v>
      </c>
      <c r="D267" t="s">
        <v>44</v>
      </c>
      <c r="E267" t="s">
        <v>236</v>
      </c>
      <c r="F267" t="s">
        <v>473</v>
      </c>
      <c r="G267" t="s">
        <v>473</v>
      </c>
      <c r="H267" s="11" t="s">
        <v>375</v>
      </c>
    </row>
    <row r="268" spans="1:8" x14ac:dyDescent="0.25">
      <c r="A268">
        <v>474</v>
      </c>
      <c r="B268" t="s">
        <v>474</v>
      </c>
      <c r="C268">
        <v>1214208</v>
      </c>
      <c r="D268" t="s">
        <v>43</v>
      </c>
      <c r="E268" t="s">
        <v>252</v>
      </c>
      <c r="F268" t="s">
        <v>475</v>
      </c>
      <c r="G268" t="s">
        <v>475</v>
      </c>
      <c r="H268" s="11" t="s">
        <v>375</v>
      </c>
    </row>
    <row r="269" spans="1:8" x14ac:dyDescent="0.25">
      <c r="A269">
        <v>475</v>
      </c>
      <c r="B269" t="s">
        <v>476</v>
      </c>
      <c r="C269">
        <v>1432735</v>
      </c>
      <c r="D269" t="s">
        <v>45</v>
      </c>
      <c r="E269" t="s">
        <v>252</v>
      </c>
      <c r="F269" t="s">
        <v>475</v>
      </c>
      <c r="G269" t="s">
        <v>475</v>
      </c>
      <c r="H269" s="11" t="s">
        <v>375</v>
      </c>
    </row>
    <row r="270" spans="1:8" x14ac:dyDescent="0.25">
      <c r="A270">
        <v>476</v>
      </c>
      <c r="B270" t="s">
        <v>477</v>
      </c>
      <c r="C270">
        <v>1436105</v>
      </c>
      <c r="D270" t="s">
        <v>45</v>
      </c>
      <c r="E270" t="s">
        <v>252</v>
      </c>
      <c r="F270" t="s">
        <v>475</v>
      </c>
      <c r="G270" t="s">
        <v>475</v>
      </c>
      <c r="H270" s="11" t="s">
        <v>375</v>
      </c>
    </row>
    <row r="271" spans="1:8" x14ac:dyDescent="0.25">
      <c r="A271">
        <v>478</v>
      </c>
      <c r="B271" t="s">
        <v>478</v>
      </c>
      <c r="C271">
        <v>1432381</v>
      </c>
      <c r="D271" t="s">
        <v>45</v>
      </c>
      <c r="E271" t="s">
        <v>252</v>
      </c>
      <c r="F271" t="s">
        <v>475</v>
      </c>
      <c r="G271" t="s">
        <v>475</v>
      </c>
      <c r="H271" s="11" t="s">
        <v>375</v>
      </c>
    </row>
    <row r="272" spans="1:8" x14ac:dyDescent="0.25">
      <c r="A272">
        <v>481</v>
      </c>
      <c r="B272" t="s">
        <v>479</v>
      </c>
      <c r="C272">
        <v>1939868</v>
      </c>
      <c r="D272" t="s">
        <v>44</v>
      </c>
      <c r="E272" t="s">
        <v>252</v>
      </c>
      <c r="F272" t="s">
        <v>475</v>
      </c>
      <c r="G272" t="s">
        <v>475</v>
      </c>
      <c r="H272" s="11" t="s">
        <v>375</v>
      </c>
    </row>
    <row r="273" spans="1:8" x14ac:dyDescent="0.25">
      <c r="A273">
        <v>483</v>
      </c>
      <c r="B273" t="s">
        <v>480</v>
      </c>
      <c r="C273">
        <v>1168555</v>
      </c>
      <c r="D273" t="s">
        <v>45</v>
      </c>
      <c r="E273" t="s">
        <v>252</v>
      </c>
      <c r="F273" t="s">
        <v>475</v>
      </c>
      <c r="G273" t="s">
        <v>475</v>
      </c>
      <c r="H273" s="11" t="s">
        <v>375</v>
      </c>
    </row>
    <row r="274" spans="1:8" x14ac:dyDescent="0.25">
      <c r="A274">
        <v>484</v>
      </c>
      <c r="B274" t="s">
        <v>481</v>
      </c>
      <c r="C274">
        <v>1168558</v>
      </c>
      <c r="D274" t="s">
        <v>45</v>
      </c>
      <c r="E274" t="s">
        <v>252</v>
      </c>
      <c r="F274" t="s">
        <v>475</v>
      </c>
      <c r="G274" t="s">
        <v>475</v>
      </c>
      <c r="H274" s="11" t="s">
        <v>375</v>
      </c>
    </row>
    <row r="275" spans="1:8" x14ac:dyDescent="0.25">
      <c r="A275">
        <v>489</v>
      </c>
      <c r="B275" t="s">
        <v>277</v>
      </c>
      <c r="C275">
        <v>1297556</v>
      </c>
      <c r="D275" t="s">
        <v>45</v>
      </c>
      <c r="E275" t="s">
        <v>236</v>
      </c>
      <c r="F275" t="s">
        <v>176</v>
      </c>
      <c r="G275" t="s">
        <v>176</v>
      </c>
      <c r="H275" s="11" t="s">
        <v>375</v>
      </c>
    </row>
    <row r="276" spans="1:8" x14ac:dyDescent="0.25">
      <c r="A276">
        <v>492</v>
      </c>
      <c r="B276" t="s">
        <v>222</v>
      </c>
      <c r="C276">
        <v>1298117</v>
      </c>
      <c r="D276" t="s">
        <v>43</v>
      </c>
      <c r="E276" t="s">
        <v>236</v>
      </c>
      <c r="F276" t="s">
        <v>176</v>
      </c>
      <c r="G276" t="s">
        <v>176</v>
      </c>
      <c r="H276" s="11" t="s">
        <v>375</v>
      </c>
    </row>
    <row r="277" spans="1:8" x14ac:dyDescent="0.25">
      <c r="A277">
        <v>493</v>
      </c>
      <c r="B277" t="s">
        <v>223</v>
      </c>
      <c r="C277">
        <v>1298124</v>
      </c>
      <c r="D277" t="s">
        <v>44</v>
      </c>
      <c r="E277" t="s">
        <v>236</v>
      </c>
      <c r="F277" t="s">
        <v>176</v>
      </c>
      <c r="G277" t="s">
        <v>176</v>
      </c>
      <c r="H277" s="11" t="s">
        <v>375</v>
      </c>
    </row>
    <row r="278" spans="1:8" x14ac:dyDescent="0.25">
      <c r="A278">
        <v>494</v>
      </c>
      <c r="B278" t="s">
        <v>221</v>
      </c>
      <c r="C278">
        <v>1298000</v>
      </c>
      <c r="D278" t="s">
        <v>48</v>
      </c>
      <c r="E278" t="s">
        <v>236</v>
      </c>
      <c r="F278" t="s">
        <v>176</v>
      </c>
      <c r="G278" t="s">
        <v>176</v>
      </c>
      <c r="H278" s="11" t="s">
        <v>375</v>
      </c>
    </row>
    <row r="279" spans="1:8" x14ac:dyDescent="0.25">
      <c r="A279">
        <v>497</v>
      </c>
      <c r="B279" t="s">
        <v>279</v>
      </c>
      <c r="C279">
        <v>1327306</v>
      </c>
      <c r="D279" t="s">
        <v>45</v>
      </c>
      <c r="E279" t="s">
        <v>236</v>
      </c>
      <c r="F279" t="s">
        <v>176</v>
      </c>
      <c r="G279" t="s">
        <v>176</v>
      </c>
      <c r="H279" s="11" t="s">
        <v>375</v>
      </c>
    </row>
    <row r="280" spans="1:8" x14ac:dyDescent="0.25">
      <c r="A280">
        <v>498</v>
      </c>
      <c r="B280" t="s">
        <v>278</v>
      </c>
      <c r="C280">
        <v>1327237</v>
      </c>
      <c r="D280" t="s">
        <v>44</v>
      </c>
      <c r="E280" t="s">
        <v>236</v>
      </c>
      <c r="F280" t="s">
        <v>176</v>
      </c>
      <c r="G280" t="s">
        <v>176</v>
      </c>
      <c r="H280" s="11" t="s">
        <v>375</v>
      </c>
    </row>
    <row r="281" spans="1:8" x14ac:dyDescent="0.25">
      <c r="A281">
        <v>500</v>
      </c>
      <c r="B281" t="s">
        <v>337</v>
      </c>
      <c r="C281">
        <v>1400727</v>
      </c>
      <c r="D281" t="s">
        <v>45</v>
      </c>
      <c r="E281" t="s">
        <v>236</v>
      </c>
      <c r="F281" t="s">
        <v>176</v>
      </c>
      <c r="G281" t="s">
        <v>176</v>
      </c>
      <c r="H281" s="11" t="s">
        <v>375</v>
      </c>
    </row>
    <row r="282" spans="1:8" x14ac:dyDescent="0.25">
      <c r="A282">
        <v>501</v>
      </c>
      <c r="B282" t="s">
        <v>220</v>
      </c>
      <c r="C282">
        <v>1805599</v>
      </c>
      <c r="D282" t="s">
        <v>44</v>
      </c>
      <c r="E282" t="s">
        <v>236</v>
      </c>
      <c r="F282" t="s">
        <v>25</v>
      </c>
      <c r="G282" t="s">
        <v>25</v>
      </c>
      <c r="H282" s="11" t="s">
        <v>375</v>
      </c>
    </row>
    <row r="283" spans="1:8" x14ac:dyDescent="0.25">
      <c r="A283">
        <v>503</v>
      </c>
      <c r="B283" t="s">
        <v>219</v>
      </c>
      <c r="C283">
        <v>1717604</v>
      </c>
      <c r="D283" t="s">
        <v>48</v>
      </c>
      <c r="E283" t="s">
        <v>236</v>
      </c>
      <c r="F283" t="s">
        <v>25</v>
      </c>
      <c r="G283" t="s">
        <v>25</v>
      </c>
      <c r="H283" s="11" t="s">
        <v>375</v>
      </c>
    </row>
    <row r="284" spans="1:8" x14ac:dyDescent="0.25">
      <c r="A284">
        <v>504</v>
      </c>
      <c r="B284" t="s">
        <v>151</v>
      </c>
      <c r="C284">
        <v>1702033</v>
      </c>
      <c r="D284" t="s">
        <v>43</v>
      </c>
      <c r="E284" t="s">
        <v>236</v>
      </c>
      <c r="F284" t="s">
        <v>25</v>
      </c>
      <c r="G284" t="s">
        <v>25</v>
      </c>
      <c r="H284" s="11" t="s">
        <v>375</v>
      </c>
    </row>
    <row r="285" spans="1:8" x14ac:dyDescent="0.25">
      <c r="A285">
        <v>507</v>
      </c>
      <c r="B285" t="s">
        <v>482</v>
      </c>
      <c r="C285">
        <v>1171057</v>
      </c>
      <c r="D285" t="s">
        <v>45</v>
      </c>
      <c r="E285" t="s">
        <v>236</v>
      </c>
      <c r="F285" t="s">
        <v>25</v>
      </c>
      <c r="G285" t="s">
        <v>25</v>
      </c>
      <c r="H285" s="11" t="s">
        <v>375</v>
      </c>
    </row>
    <row r="286" spans="1:8" x14ac:dyDescent="0.25">
      <c r="A286">
        <v>508</v>
      </c>
      <c r="B286" t="s">
        <v>483</v>
      </c>
      <c r="C286">
        <v>1442132</v>
      </c>
      <c r="D286" t="s">
        <v>44</v>
      </c>
      <c r="E286" t="s">
        <v>236</v>
      </c>
      <c r="F286" t="s">
        <v>25</v>
      </c>
      <c r="G286" t="s">
        <v>25</v>
      </c>
      <c r="H286" s="11" t="s">
        <v>375</v>
      </c>
    </row>
    <row r="287" spans="1:8" x14ac:dyDescent="0.25">
      <c r="A287">
        <v>509</v>
      </c>
      <c r="B287" t="s">
        <v>148</v>
      </c>
      <c r="C287">
        <v>1438066</v>
      </c>
      <c r="D287" t="s">
        <v>48</v>
      </c>
      <c r="E287" t="s">
        <v>236</v>
      </c>
      <c r="F287" t="s">
        <v>25</v>
      </c>
      <c r="G287" t="s">
        <v>25</v>
      </c>
      <c r="H287" s="11" t="s">
        <v>375</v>
      </c>
    </row>
    <row r="288" spans="1:8" x14ac:dyDescent="0.25">
      <c r="A288">
        <v>510</v>
      </c>
      <c r="B288" t="s">
        <v>149</v>
      </c>
      <c r="C288">
        <v>1452885</v>
      </c>
      <c r="D288" t="s">
        <v>48</v>
      </c>
      <c r="E288" t="s">
        <v>236</v>
      </c>
      <c r="F288" t="s">
        <v>25</v>
      </c>
      <c r="G288" t="s">
        <v>25</v>
      </c>
      <c r="H288" s="11" t="s">
        <v>375</v>
      </c>
    </row>
    <row r="289" spans="1:8" x14ac:dyDescent="0.25">
      <c r="A289">
        <v>511</v>
      </c>
      <c r="B289" t="s">
        <v>150</v>
      </c>
      <c r="C289">
        <v>1658365</v>
      </c>
      <c r="D289" t="s">
        <v>48</v>
      </c>
      <c r="E289" t="s">
        <v>236</v>
      </c>
      <c r="F289" t="s">
        <v>25</v>
      </c>
      <c r="G289" t="s">
        <v>25</v>
      </c>
      <c r="H289" s="11" t="s">
        <v>375</v>
      </c>
    </row>
    <row r="290" spans="1:8" x14ac:dyDescent="0.25">
      <c r="A290">
        <v>515</v>
      </c>
      <c r="B290" t="s">
        <v>484</v>
      </c>
      <c r="C290">
        <v>1431399</v>
      </c>
      <c r="D290" t="s">
        <v>45</v>
      </c>
      <c r="E290" t="s">
        <v>252</v>
      </c>
      <c r="F290" t="s">
        <v>8</v>
      </c>
      <c r="G290" t="s">
        <v>485</v>
      </c>
      <c r="H290" s="11" t="s">
        <v>375</v>
      </c>
    </row>
    <row r="291" spans="1:8" x14ac:dyDescent="0.25">
      <c r="A291">
        <v>517</v>
      </c>
      <c r="B291" t="s">
        <v>317</v>
      </c>
      <c r="C291">
        <v>1380013</v>
      </c>
      <c r="D291" t="s">
        <v>45</v>
      </c>
      <c r="E291" t="s">
        <v>252</v>
      </c>
      <c r="F291" t="s">
        <v>8</v>
      </c>
      <c r="G291" t="s">
        <v>485</v>
      </c>
      <c r="H291" s="11" t="s">
        <v>375</v>
      </c>
    </row>
    <row r="292" spans="1:8" x14ac:dyDescent="0.25">
      <c r="A292">
        <v>519</v>
      </c>
      <c r="B292" t="s">
        <v>486</v>
      </c>
      <c r="C292">
        <v>1183551</v>
      </c>
      <c r="D292" t="s">
        <v>45</v>
      </c>
      <c r="E292" t="s">
        <v>252</v>
      </c>
      <c r="F292" t="s">
        <v>8</v>
      </c>
      <c r="G292" t="s">
        <v>485</v>
      </c>
      <c r="H292" s="11" t="s">
        <v>375</v>
      </c>
    </row>
    <row r="293" spans="1:8" x14ac:dyDescent="0.25">
      <c r="A293">
        <v>520</v>
      </c>
      <c r="B293" t="s">
        <v>146</v>
      </c>
      <c r="C293">
        <v>1620618</v>
      </c>
      <c r="D293" t="s">
        <v>48</v>
      </c>
      <c r="E293" t="s">
        <v>252</v>
      </c>
      <c r="F293" t="s">
        <v>8</v>
      </c>
      <c r="G293" t="s">
        <v>485</v>
      </c>
      <c r="H293" s="11" t="s">
        <v>375</v>
      </c>
    </row>
    <row r="294" spans="1:8" x14ac:dyDescent="0.25">
      <c r="A294">
        <v>522</v>
      </c>
      <c r="B294" t="s">
        <v>39</v>
      </c>
      <c r="C294">
        <v>1457032</v>
      </c>
      <c r="D294" t="s">
        <v>48</v>
      </c>
      <c r="E294" t="s">
        <v>252</v>
      </c>
      <c r="F294" t="s">
        <v>8</v>
      </c>
      <c r="G294" t="s">
        <v>485</v>
      </c>
      <c r="H294" s="11" t="s">
        <v>375</v>
      </c>
    </row>
    <row r="295" spans="1:8" x14ac:dyDescent="0.25">
      <c r="A295">
        <v>524</v>
      </c>
      <c r="B295" t="s">
        <v>145</v>
      </c>
      <c r="C295">
        <v>1675076</v>
      </c>
      <c r="D295" t="s">
        <v>43</v>
      </c>
      <c r="E295" t="s">
        <v>252</v>
      </c>
      <c r="F295" t="s">
        <v>8</v>
      </c>
      <c r="G295" t="s">
        <v>485</v>
      </c>
      <c r="H295" s="11" t="s">
        <v>375</v>
      </c>
    </row>
    <row r="296" spans="1:8" x14ac:dyDescent="0.25">
      <c r="A296">
        <v>526</v>
      </c>
      <c r="B296" t="s">
        <v>144</v>
      </c>
      <c r="C296">
        <v>1617819</v>
      </c>
      <c r="D296" t="s">
        <v>48</v>
      </c>
      <c r="E296" t="s">
        <v>252</v>
      </c>
      <c r="F296" t="s">
        <v>8</v>
      </c>
      <c r="G296" t="s">
        <v>485</v>
      </c>
      <c r="H296" s="11" t="s">
        <v>375</v>
      </c>
    </row>
    <row r="297" spans="1:8" x14ac:dyDescent="0.25">
      <c r="A297">
        <v>529</v>
      </c>
      <c r="B297" t="s">
        <v>147</v>
      </c>
      <c r="C297">
        <v>1770628</v>
      </c>
      <c r="D297" t="s">
        <v>43</v>
      </c>
      <c r="E297" t="s">
        <v>252</v>
      </c>
      <c r="F297" t="s">
        <v>8</v>
      </c>
      <c r="G297" t="s">
        <v>485</v>
      </c>
      <c r="H297" s="11" t="s">
        <v>375</v>
      </c>
    </row>
    <row r="298" spans="1:8" x14ac:dyDescent="0.25">
      <c r="A298">
        <v>531</v>
      </c>
      <c r="B298" t="s">
        <v>488</v>
      </c>
      <c r="C298">
        <v>1722978</v>
      </c>
      <c r="D298" t="s">
        <v>45</v>
      </c>
      <c r="E298" t="s">
        <v>252</v>
      </c>
      <c r="F298" t="s">
        <v>8</v>
      </c>
      <c r="G298" t="s">
        <v>485</v>
      </c>
      <c r="H298" s="11" t="s">
        <v>375</v>
      </c>
    </row>
    <row r="299" spans="1:8" x14ac:dyDescent="0.25">
      <c r="A299">
        <v>535</v>
      </c>
      <c r="B299" t="s">
        <v>373</v>
      </c>
      <c r="C299">
        <v>1883054</v>
      </c>
      <c r="D299" t="s">
        <v>45</v>
      </c>
      <c r="E299" t="s">
        <v>252</v>
      </c>
      <c r="F299" t="s">
        <v>8</v>
      </c>
      <c r="G299" t="s">
        <v>485</v>
      </c>
      <c r="H299" s="11" t="s">
        <v>375</v>
      </c>
    </row>
    <row r="300" spans="1:8" x14ac:dyDescent="0.25">
      <c r="A300">
        <v>540</v>
      </c>
      <c r="B300" t="s">
        <v>489</v>
      </c>
      <c r="C300">
        <v>1883078</v>
      </c>
      <c r="D300" t="s">
        <v>45</v>
      </c>
      <c r="E300" t="s">
        <v>252</v>
      </c>
      <c r="F300" t="s">
        <v>8</v>
      </c>
      <c r="G300" t="s">
        <v>485</v>
      </c>
      <c r="H300" s="11" t="s">
        <v>375</v>
      </c>
    </row>
    <row r="301" spans="1:8" x14ac:dyDescent="0.25">
      <c r="A301">
        <v>542</v>
      </c>
      <c r="B301" t="s">
        <v>490</v>
      </c>
      <c r="C301">
        <v>1304853</v>
      </c>
      <c r="D301" t="s">
        <v>45</v>
      </c>
      <c r="E301" t="s">
        <v>252</v>
      </c>
      <c r="F301" t="s">
        <v>8</v>
      </c>
      <c r="G301" t="s">
        <v>485</v>
      </c>
      <c r="H301" s="11" t="s">
        <v>375</v>
      </c>
    </row>
    <row r="302" spans="1:8" x14ac:dyDescent="0.25">
      <c r="A302">
        <v>547</v>
      </c>
      <c r="B302" t="s">
        <v>153</v>
      </c>
      <c r="C302">
        <v>1211382</v>
      </c>
      <c r="D302" t="s">
        <v>48</v>
      </c>
      <c r="E302" t="s">
        <v>236</v>
      </c>
      <c r="F302" t="s">
        <v>12</v>
      </c>
      <c r="G302" t="s">
        <v>491</v>
      </c>
      <c r="H302" s="11" t="s">
        <v>375</v>
      </c>
    </row>
    <row r="303" spans="1:8" x14ac:dyDescent="0.25">
      <c r="A303">
        <v>549</v>
      </c>
      <c r="B303" t="s">
        <v>157</v>
      </c>
      <c r="C303">
        <v>1761419</v>
      </c>
      <c r="D303" t="s">
        <v>43</v>
      </c>
      <c r="E303" t="s">
        <v>236</v>
      </c>
      <c r="F303" t="s">
        <v>12</v>
      </c>
      <c r="G303" t="s">
        <v>491</v>
      </c>
      <c r="H303" s="11" t="s">
        <v>375</v>
      </c>
    </row>
    <row r="304" spans="1:8" x14ac:dyDescent="0.25">
      <c r="A304">
        <v>550</v>
      </c>
      <c r="B304" t="s">
        <v>156</v>
      </c>
      <c r="C304">
        <v>1688258</v>
      </c>
      <c r="D304" t="s">
        <v>48</v>
      </c>
      <c r="E304" t="s">
        <v>236</v>
      </c>
      <c r="F304" t="s">
        <v>12</v>
      </c>
      <c r="G304" t="s">
        <v>492</v>
      </c>
      <c r="H304" s="11" t="s">
        <v>375</v>
      </c>
    </row>
    <row r="305" spans="1:8" x14ac:dyDescent="0.25">
      <c r="A305">
        <v>551</v>
      </c>
      <c r="B305" t="s">
        <v>155</v>
      </c>
      <c r="C305">
        <v>1665133</v>
      </c>
      <c r="D305" t="s">
        <v>43</v>
      </c>
      <c r="E305" t="s">
        <v>236</v>
      </c>
      <c r="F305" t="s">
        <v>12</v>
      </c>
      <c r="G305" t="s">
        <v>492</v>
      </c>
      <c r="H305" s="11" t="s">
        <v>375</v>
      </c>
    </row>
    <row r="306" spans="1:8" x14ac:dyDescent="0.25">
      <c r="A306">
        <v>552</v>
      </c>
      <c r="B306" t="s">
        <v>154</v>
      </c>
      <c r="C306">
        <v>1533889</v>
      </c>
      <c r="D306" t="s">
        <v>48</v>
      </c>
      <c r="E306" t="s">
        <v>236</v>
      </c>
      <c r="F306" t="s">
        <v>12</v>
      </c>
      <c r="G306" t="s">
        <v>491</v>
      </c>
      <c r="H306" s="11" t="s">
        <v>375</v>
      </c>
    </row>
    <row r="307" spans="1:8" x14ac:dyDescent="0.25">
      <c r="A307">
        <v>554</v>
      </c>
      <c r="B307" t="s">
        <v>152</v>
      </c>
      <c r="C307">
        <v>1147120</v>
      </c>
      <c r="D307" t="s">
        <v>48</v>
      </c>
      <c r="E307" t="s">
        <v>236</v>
      </c>
      <c r="F307" t="s">
        <v>12</v>
      </c>
      <c r="G307" t="s">
        <v>492</v>
      </c>
      <c r="H307" s="11" t="s">
        <v>375</v>
      </c>
    </row>
    <row r="308" spans="1:8" x14ac:dyDescent="0.25">
      <c r="A308">
        <v>555</v>
      </c>
      <c r="B308" t="s">
        <v>319</v>
      </c>
      <c r="C308">
        <v>1426013</v>
      </c>
      <c r="D308" t="s">
        <v>45</v>
      </c>
      <c r="E308" t="s">
        <v>236</v>
      </c>
      <c r="F308" t="s">
        <v>12</v>
      </c>
      <c r="G308" t="s">
        <v>491</v>
      </c>
      <c r="H308" s="11" t="s">
        <v>375</v>
      </c>
    </row>
    <row r="309" spans="1:8" x14ac:dyDescent="0.25">
      <c r="A309">
        <v>556</v>
      </c>
      <c r="B309" t="s">
        <v>318</v>
      </c>
      <c r="C309">
        <v>1360042</v>
      </c>
      <c r="D309" t="s">
        <v>44</v>
      </c>
      <c r="E309" t="s">
        <v>236</v>
      </c>
      <c r="F309" t="s">
        <v>12</v>
      </c>
      <c r="G309" t="s">
        <v>492</v>
      </c>
      <c r="H309" s="11" t="s">
        <v>375</v>
      </c>
    </row>
    <row r="310" spans="1:8" x14ac:dyDescent="0.25">
      <c r="A310">
        <v>557</v>
      </c>
      <c r="B310" t="s">
        <v>338</v>
      </c>
      <c r="C310">
        <v>1602902</v>
      </c>
      <c r="D310" t="s">
        <v>45</v>
      </c>
      <c r="E310" t="s">
        <v>236</v>
      </c>
      <c r="F310" t="s">
        <v>12</v>
      </c>
      <c r="G310" t="s">
        <v>492</v>
      </c>
      <c r="H310" s="11" t="s">
        <v>375</v>
      </c>
    </row>
    <row r="311" spans="1:8" x14ac:dyDescent="0.25">
      <c r="A311">
        <v>562</v>
      </c>
      <c r="B311" t="s">
        <v>216</v>
      </c>
      <c r="C311">
        <v>1281133</v>
      </c>
      <c r="D311" t="s">
        <v>44</v>
      </c>
      <c r="E311" t="s">
        <v>236</v>
      </c>
      <c r="F311" t="s">
        <v>12</v>
      </c>
      <c r="G311" t="s">
        <v>492</v>
      </c>
      <c r="H311" s="11" t="s">
        <v>375</v>
      </c>
    </row>
    <row r="312" spans="1:8" x14ac:dyDescent="0.25">
      <c r="A312">
        <v>564</v>
      </c>
      <c r="B312" t="s">
        <v>217</v>
      </c>
      <c r="C312">
        <v>1313762</v>
      </c>
      <c r="D312" t="s">
        <v>43</v>
      </c>
      <c r="E312" t="s">
        <v>236</v>
      </c>
      <c r="F312" t="s">
        <v>12</v>
      </c>
      <c r="G312" t="s">
        <v>491</v>
      </c>
      <c r="H312" s="11" t="s">
        <v>375</v>
      </c>
    </row>
    <row r="313" spans="1:8" x14ac:dyDescent="0.25">
      <c r="A313">
        <v>567</v>
      </c>
      <c r="B313" t="s">
        <v>320</v>
      </c>
      <c r="C313">
        <v>1620229</v>
      </c>
      <c r="D313" t="s">
        <v>44</v>
      </c>
      <c r="E313" t="s">
        <v>236</v>
      </c>
      <c r="F313" t="s">
        <v>24</v>
      </c>
      <c r="G313" t="s">
        <v>24</v>
      </c>
      <c r="H313" s="11" t="s">
        <v>375</v>
      </c>
    </row>
    <row r="314" spans="1:8" x14ac:dyDescent="0.25">
      <c r="A314">
        <v>570</v>
      </c>
      <c r="B314" t="s">
        <v>80</v>
      </c>
      <c r="C314">
        <v>1949033</v>
      </c>
      <c r="D314" t="s">
        <v>43</v>
      </c>
      <c r="E314" t="s">
        <v>236</v>
      </c>
      <c r="F314" t="s">
        <v>24</v>
      </c>
      <c r="G314" t="s">
        <v>24</v>
      </c>
      <c r="H314" s="11" t="s">
        <v>375</v>
      </c>
    </row>
    <row r="315" spans="1:8" x14ac:dyDescent="0.25">
      <c r="A315">
        <v>571</v>
      </c>
      <c r="B315" t="s">
        <v>496</v>
      </c>
      <c r="C315">
        <v>1305184</v>
      </c>
      <c r="D315" t="s">
        <v>43</v>
      </c>
      <c r="E315" t="s">
        <v>236</v>
      </c>
      <c r="F315" t="s">
        <v>24</v>
      </c>
      <c r="G315" t="s">
        <v>24</v>
      </c>
      <c r="H315" s="11" t="s">
        <v>375</v>
      </c>
    </row>
    <row r="316" spans="1:8" x14ac:dyDescent="0.25">
      <c r="A316">
        <v>574</v>
      </c>
      <c r="B316" t="s">
        <v>78</v>
      </c>
      <c r="C316">
        <v>1148060</v>
      </c>
      <c r="D316" t="s">
        <v>48</v>
      </c>
      <c r="E316" t="s">
        <v>236</v>
      </c>
      <c r="F316" t="s">
        <v>24</v>
      </c>
      <c r="G316" t="s">
        <v>24</v>
      </c>
      <c r="H316" s="11" t="s">
        <v>375</v>
      </c>
    </row>
    <row r="317" spans="1:8" x14ac:dyDescent="0.25">
      <c r="A317">
        <v>576</v>
      </c>
      <c r="B317" t="s">
        <v>280</v>
      </c>
      <c r="C317">
        <v>1211918</v>
      </c>
      <c r="D317" t="s">
        <v>44</v>
      </c>
      <c r="E317" t="s">
        <v>236</v>
      </c>
      <c r="F317" t="s">
        <v>24</v>
      </c>
      <c r="G317" t="s">
        <v>24</v>
      </c>
      <c r="H317" s="11" t="s">
        <v>375</v>
      </c>
    </row>
    <row r="318" spans="1:8" x14ac:dyDescent="0.25">
      <c r="A318">
        <v>579</v>
      </c>
      <c r="B318" t="s">
        <v>339</v>
      </c>
      <c r="C318">
        <v>1781903</v>
      </c>
      <c r="D318" t="s">
        <v>48</v>
      </c>
      <c r="E318" t="s">
        <v>236</v>
      </c>
      <c r="F318" t="s">
        <v>24</v>
      </c>
      <c r="G318" t="s">
        <v>24</v>
      </c>
      <c r="H318" s="11" t="s">
        <v>375</v>
      </c>
    </row>
    <row r="319" spans="1:8" x14ac:dyDescent="0.25">
      <c r="A319">
        <v>581</v>
      </c>
      <c r="B319" t="s">
        <v>79</v>
      </c>
      <c r="C319">
        <v>1565353</v>
      </c>
      <c r="D319" t="s">
        <v>48</v>
      </c>
      <c r="E319" t="s">
        <v>236</v>
      </c>
      <c r="F319" t="s">
        <v>24</v>
      </c>
      <c r="G319" t="s">
        <v>24</v>
      </c>
      <c r="H319" s="11" t="s">
        <v>375</v>
      </c>
    </row>
    <row r="320" spans="1:8" x14ac:dyDescent="0.25">
      <c r="A320">
        <v>582</v>
      </c>
      <c r="B320" t="s">
        <v>365</v>
      </c>
      <c r="C320">
        <v>1731196</v>
      </c>
      <c r="D320" t="s">
        <v>43</v>
      </c>
      <c r="E320" t="s">
        <v>236</v>
      </c>
      <c r="F320" t="s">
        <v>24</v>
      </c>
      <c r="G320" t="s">
        <v>24</v>
      </c>
      <c r="H320" s="11" t="s">
        <v>375</v>
      </c>
    </row>
    <row r="321" spans="1:8" x14ac:dyDescent="0.25">
      <c r="A321">
        <v>583</v>
      </c>
      <c r="B321" t="s">
        <v>218</v>
      </c>
      <c r="C321">
        <v>1949029</v>
      </c>
      <c r="D321" t="s">
        <v>43</v>
      </c>
      <c r="E321" t="s">
        <v>236</v>
      </c>
      <c r="F321" t="s">
        <v>24</v>
      </c>
      <c r="G321" t="s">
        <v>24</v>
      </c>
      <c r="H321" s="11" t="s">
        <v>375</v>
      </c>
    </row>
    <row r="322" spans="1:8" x14ac:dyDescent="0.25">
      <c r="A322">
        <v>594</v>
      </c>
      <c r="B322" t="s">
        <v>322</v>
      </c>
      <c r="C322">
        <v>1536464</v>
      </c>
      <c r="D322" t="s">
        <v>44</v>
      </c>
      <c r="E322" t="s">
        <v>252</v>
      </c>
      <c r="F322" t="s">
        <v>366</v>
      </c>
      <c r="G322" t="s">
        <v>366</v>
      </c>
      <c r="H322" s="11" t="s">
        <v>375</v>
      </c>
    </row>
    <row r="323" spans="1:8" x14ac:dyDescent="0.25">
      <c r="A323">
        <v>599</v>
      </c>
      <c r="B323" t="s">
        <v>281</v>
      </c>
      <c r="C323">
        <v>1297693</v>
      </c>
      <c r="D323" t="s">
        <v>45</v>
      </c>
      <c r="E323" t="s">
        <v>252</v>
      </c>
      <c r="F323" t="s">
        <v>366</v>
      </c>
      <c r="G323" t="s">
        <v>366</v>
      </c>
      <c r="H323" s="11" t="s">
        <v>375</v>
      </c>
    </row>
    <row r="324" spans="1:8" x14ac:dyDescent="0.25">
      <c r="A324">
        <v>605</v>
      </c>
      <c r="B324" t="s">
        <v>168</v>
      </c>
      <c r="C324">
        <v>1761336</v>
      </c>
      <c r="D324" t="s">
        <v>45</v>
      </c>
      <c r="E324" t="s">
        <v>252</v>
      </c>
      <c r="F324" t="s">
        <v>366</v>
      </c>
      <c r="G324" t="s">
        <v>366</v>
      </c>
      <c r="H324" s="11" t="s">
        <v>375</v>
      </c>
    </row>
    <row r="325" spans="1:8" x14ac:dyDescent="0.25">
      <c r="A325">
        <v>606</v>
      </c>
      <c r="B325" t="s">
        <v>179</v>
      </c>
      <c r="C325">
        <v>1104209</v>
      </c>
      <c r="D325" t="s">
        <v>44</v>
      </c>
      <c r="E325" t="s">
        <v>252</v>
      </c>
      <c r="F325" t="s">
        <v>366</v>
      </c>
      <c r="G325" t="s">
        <v>366</v>
      </c>
      <c r="H325" s="11" t="s">
        <v>375</v>
      </c>
    </row>
    <row r="326" spans="1:8" x14ac:dyDescent="0.25">
      <c r="A326">
        <v>610</v>
      </c>
      <c r="B326" t="s">
        <v>367</v>
      </c>
      <c r="C326">
        <v>1297708</v>
      </c>
      <c r="D326" t="s">
        <v>45</v>
      </c>
      <c r="E326" t="s">
        <v>252</v>
      </c>
      <c r="F326" t="s">
        <v>366</v>
      </c>
      <c r="G326" t="s">
        <v>366</v>
      </c>
      <c r="H326" s="11" t="s">
        <v>375</v>
      </c>
    </row>
    <row r="327" spans="1:8" x14ac:dyDescent="0.25">
      <c r="A327">
        <v>614</v>
      </c>
      <c r="B327" t="s">
        <v>46</v>
      </c>
      <c r="C327">
        <v>1668493</v>
      </c>
      <c r="D327" t="s">
        <v>48</v>
      </c>
      <c r="E327" t="s">
        <v>252</v>
      </c>
      <c r="F327" t="s">
        <v>366</v>
      </c>
      <c r="G327" t="s">
        <v>366</v>
      </c>
      <c r="H327" s="11" t="s">
        <v>375</v>
      </c>
    </row>
    <row r="328" spans="1:8" x14ac:dyDescent="0.25">
      <c r="A328">
        <v>617</v>
      </c>
      <c r="B328" t="s">
        <v>282</v>
      </c>
      <c r="C328">
        <v>1684342</v>
      </c>
      <c r="D328" t="s">
        <v>45</v>
      </c>
      <c r="E328" t="s">
        <v>252</v>
      </c>
      <c r="F328" t="s">
        <v>7</v>
      </c>
      <c r="G328" t="s">
        <v>499</v>
      </c>
      <c r="H328" s="11" t="s">
        <v>375</v>
      </c>
    </row>
    <row r="329" spans="1:8" x14ac:dyDescent="0.25">
      <c r="A329">
        <v>619</v>
      </c>
      <c r="B329" t="s">
        <v>38</v>
      </c>
      <c r="C329">
        <v>1558293</v>
      </c>
      <c r="D329" t="s">
        <v>43</v>
      </c>
      <c r="E329" t="s">
        <v>252</v>
      </c>
      <c r="F329" t="s">
        <v>7</v>
      </c>
      <c r="G329" t="s">
        <v>498</v>
      </c>
      <c r="H329" s="11" t="s">
        <v>375</v>
      </c>
    </row>
    <row r="330" spans="1:8" x14ac:dyDescent="0.25">
      <c r="A330">
        <v>622</v>
      </c>
      <c r="B330" t="s">
        <v>158</v>
      </c>
      <c r="C330">
        <v>1345623</v>
      </c>
      <c r="D330" t="s">
        <v>48</v>
      </c>
      <c r="E330" t="s">
        <v>252</v>
      </c>
      <c r="F330" t="s">
        <v>7</v>
      </c>
      <c r="G330" t="s">
        <v>499</v>
      </c>
      <c r="H330" s="11" t="s">
        <v>375</v>
      </c>
    </row>
    <row r="331" spans="1:8" x14ac:dyDescent="0.25">
      <c r="A331">
        <v>624</v>
      </c>
      <c r="B331" t="s">
        <v>198</v>
      </c>
      <c r="C331">
        <v>1184106</v>
      </c>
      <c r="D331" t="s">
        <v>45</v>
      </c>
      <c r="E331" t="s">
        <v>252</v>
      </c>
      <c r="F331" t="s">
        <v>7</v>
      </c>
      <c r="G331" t="s">
        <v>499</v>
      </c>
      <c r="H331" s="11" t="s">
        <v>375</v>
      </c>
    </row>
    <row r="332" spans="1:8" x14ac:dyDescent="0.25">
      <c r="A332">
        <v>625</v>
      </c>
      <c r="B332" t="s">
        <v>200</v>
      </c>
      <c r="C332">
        <v>1711277</v>
      </c>
      <c r="D332" t="s">
        <v>43</v>
      </c>
      <c r="E332" t="s">
        <v>252</v>
      </c>
      <c r="F332" t="s">
        <v>7</v>
      </c>
      <c r="G332" t="s">
        <v>498</v>
      </c>
      <c r="H332" s="11" t="s">
        <v>375</v>
      </c>
    </row>
    <row r="333" spans="1:8" x14ac:dyDescent="0.25">
      <c r="A333">
        <v>627</v>
      </c>
      <c r="B333" t="s">
        <v>199</v>
      </c>
      <c r="C333">
        <v>1291551</v>
      </c>
      <c r="D333" t="s">
        <v>44</v>
      </c>
      <c r="E333" t="s">
        <v>252</v>
      </c>
      <c r="F333" t="s">
        <v>7</v>
      </c>
      <c r="G333" t="s">
        <v>498</v>
      </c>
      <c r="H333" s="11" t="s">
        <v>375</v>
      </c>
    </row>
    <row r="334" spans="1:8" x14ac:dyDescent="0.25">
      <c r="A334">
        <v>629</v>
      </c>
      <c r="B334" t="s">
        <v>160</v>
      </c>
      <c r="C334">
        <v>1774097</v>
      </c>
      <c r="D334" t="s">
        <v>43</v>
      </c>
      <c r="E334" t="s">
        <v>252</v>
      </c>
      <c r="F334" t="s">
        <v>7</v>
      </c>
      <c r="G334" t="s">
        <v>499</v>
      </c>
      <c r="H334" s="11" t="s">
        <v>375</v>
      </c>
    </row>
    <row r="335" spans="1:8" x14ac:dyDescent="0.25">
      <c r="A335">
        <v>630</v>
      </c>
      <c r="B335" t="s">
        <v>159</v>
      </c>
      <c r="C335">
        <v>1640824</v>
      </c>
      <c r="D335" t="s">
        <v>48</v>
      </c>
      <c r="E335" t="s">
        <v>252</v>
      </c>
      <c r="F335" t="s">
        <v>7</v>
      </c>
      <c r="G335" t="s">
        <v>498</v>
      </c>
      <c r="H335" s="11" t="s">
        <v>375</v>
      </c>
    </row>
    <row r="336" spans="1:8" x14ac:dyDescent="0.25">
      <c r="A336">
        <v>631</v>
      </c>
      <c r="B336" t="s">
        <v>324</v>
      </c>
      <c r="C336">
        <v>1379294</v>
      </c>
      <c r="D336" t="s">
        <v>45</v>
      </c>
      <c r="E336" t="s">
        <v>252</v>
      </c>
      <c r="F336" t="s">
        <v>7</v>
      </c>
      <c r="G336" t="s">
        <v>498</v>
      </c>
      <c r="H336" s="11" t="s">
        <v>375</v>
      </c>
    </row>
    <row r="337" spans="1:8" x14ac:dyDescent="0.25">
      <c r="A337">
        <v>634</v>
      </c>
      <c r="B337" t="s">
        <v>167</v>
      </c>
      <c r="C337">
        <v>1681217</v>
      </c>
      <c r="D337" t="s">
        <v>48</v>
      </c>
      <c r="E337" t="s">
        <v>236</v>
      </c>
      <c r="F337" t="s">
        <v>368</v>
      </c>
      <c r="G337" t="s">
        <v>500</v>
      </c>
      <c r="H337" s="11" t="s">
        <v>375</v>
      </c>
    </row>
    <row r="338" spans="1:8" x14ac:dyDescent="0.25">
      <c r="A338">
        <v>638</v>
      </c>
      <c r="B338" t="s">
        <v>169</v>
      </c>
      <c r="C338">
        <v>1761404</v>
      </c>
      <c r="D338" t="s">
        <v>44</v>
      </c>
      <c r="E338" t="s">
        <v>236</v>
      </c>
      <c r="F338" t="s">
        <v>368</v>
      </c>
      <c r="G338" t="s">
        <v>500</v>
      </c>
      <c r="H338" s="11" t="s">
        <v>375</v>
      </c>
    </row>
    <row r="339" spans="1:8" x14ac:dyDescent="0.25">
      <c r="A339">
        <v>639</v>
      </c>
      <c r="B339" t="s">
        <v>162</v>
      </c>
      <c r="C339">
        <v>1290032</v>
      </c>
      <c r="D339" t="s">
        <v>44</v>
      </c>
      <c r="E339" t="s">
        <v>236</v>
      </c>
      <c r="F339" t="s">
        <v>368</v>
      </c>
      <c r="G339" t="s">
        <v>500</v>
      </c>
      <c r="H339" s="11" t="s">
        <v>375</v>
      </c>
    </row>
    <row r="340" spans="1:8" x14ac:dyDescent="0.25">
      <c r="A340">
        <v>640</v>
      </c>
      <c r="B340" t="s">
        <v>164</v>
      </c>
      <c r="C340">
        <v>1573157</v>
      </c>
      <c r="D340" t="s">
        <v>48</v>
      </c>
      <c r="E340" t="s">
        <v>236</v>
      </c>
      <c r="F340" t="s">
        <v>368</v>
      </c>
      <c r="G340" t="s">
        <v>500</v>
      </c>
      <c r="H340" s="11" t="s">
        <v>375</v>
      </c>
    </row>
    <row r="341" spans="1:8" x14ac:dyDescent="0.25">
      <c r="A341">
        <v>642</v>
      </c>
      <c r="B341" t="s">
        <v>163</v>
      </c>
      <c r="C341">
        <v>1460280</v>
      </c>
      <c r="D341" t="s">
        <v>48</v>
      </c>
      <c r="E341" t="s">
        <v>236</v>
      </c>
      <c r="F341" t="s">
        <v>368</v>
      </c>
      <c r="G341" t="s">
        <v>500</v>
      </c>
      <c r="H341" s="11" t="s">
        <v>375</v>
      </c>
    </row>
    <row r="342" spans="1:8" x14ac:dyDescent="0.25">
      <c r="A342">
        <v>648</v>
      </c>
      <c r="B342" t="s">
        <v>502</v>
      </c>
      <c r="C342">
        <v>1883064</v>
      </c>
      <c r="D342" t="s">
        <v>45</v>
      </c>
      <c r="E342" t="s">
        <v>236</v>
      </c>
      <c r="F342" t="s">
        <v>368</v>
      </c>
      <c r="G342" t="s">
        <v>500</v>
      </c>
      <c r="H342" s="11" t="s">
        <v>375</v>
      </c>
    </row>
    <row r="343" spans="1:8" x14ac:dyDescent="0.25">
      <c r="A343">
        <v>649</v>
      </c>
      <c r="B343" t="s">
        <v>165</v>
      </c>
      <c r="C343">
        <v>1579557</v>
      </c>
      <c r="D343" t="s">
        <v>43</v>
      </c>
      <c r="E343" t="s">
        <v>236</v>
      </c>
      <c r="F343" t="s">
        <v>368</v>
      </c>
      <c r="G343" t="s">
        <v>500</v>
      </c>
      <c r="H343" s="11" t="s">
        <v>375</v>
      </c>
    </row>
    <row r="344" spans="1:8" x14ac:dyDescent="0.25">
      <c r="A344">
        <v>650</v>
      </c>
      <c r="B344" t="s">
        <v>166</v>
      </c>
      <c r="C344">
        <v>1583861</v>
      </c>
      <c r="D344" t="s">
        <v>48</v>
      </c>
      <c r="E344" t="s">
        <v>236</v>
      </c>
      <c r="F344" t="s">
        <v>368</v>
      </c>
      <c r="G344" t="s">
        <v>500</v>
      </c>
      <c r="H344" s="11" t="s">
        <v>375</v>
      </c>
    </row>
    <row r="345" spans="1:8" x14ac:dyDescent="0.25">
      <c r="A345">
        <v>651</v>
      </c>
      <c r="B345" t="s">
        <v>503</v>
      </c>
      <c r="C345">
        <v>1979105</v>
      </c>
      <c r="D345" t="s">
        <v>45</v>
      </c>
      <c r="E345" t="s">
        <v>236</v>
      </c>
      <c r="F345" t="s">
        <v>368</v>
      </c>
      <c r="G345" t="s">
        <v>500</v>
      </c>
      <c r="H345" s="11" t="s">
        <v>375</v>
      </c>
    </row>
    <row r="346" spans="1:8" x14ac:dyDescent="0.25">
      <c r="A346">
        <v>652</v>
      </c>
      <c r="B346" t="s">
        <v>170</v>
      </c>
      <c r="C346">
        <v>1190250</v>
      </c>
      <c r="D346" t="s">
        <v>48</v>
      </c>
      <c r="E346" t="s">
        <v>236</v>
      </c>
      <c r="F346" t="s">
        <v>13</v>
      </c>
      <c r="G346" t="s">
        <v>504</v>
      </c>
      <c r="H346" s="11" t="s">
        <v>375</v>
      </c>
    </row>
    <row r="347" spans="1:8" x14ac:dyDescent="0.25">
      <c r="A347">
        <v>655</v>
      </c>
      <c r="B347" t="s">
        <v>173</v>
      </c>
      <c r="C347">
        <v>1502174</v>
      </c>
      <c r="D347" t="s">
        <v>48</v>
      </c>
      <c r="E347" t="s">
        <v>236</v>
      </c>
      <c r="F347" t="s">
        <v>13</v>
      </c>
      <c r="G347" t="s">
        <v>504</v>
      </c>
      <c r="H347" s="11" t="s">
        <v>375</v>
      </c>
    </row>
    <row r="348" spans="1:8" x14ac:dyDescent="0.25">
      <c r="A348">
        <v>656</v>
      </c>
      <c r="B348" t="s">
        <v>285</v>
      </c>
      <c r="C348">
        <v>1291343</v>
      </c>
      <c r="D348" t="s">
        <v>44</v>
      </c>
      <c r="E348" t="s">
        <v>236</v>
      </c>
      <c r="F348" t="s">
        <v>13</v>
      </c>
      <c r="G348" t="s">
        <v>504</v>
      </c>
      <c r="H348" s="11" t="s">
        <v>375</v>
      </c>
    </row>
    <row r="349" spans="1:8" x14ac:dyDescent="0.25">
      <c r="A349">
        <v>660</v>
      </c>
      <c r="B349" t="s">
        <v>284</v>
      </c>
      <c r="C349">
        <v>1196650</v>
      </c>
      <c r="D349" t="s">
        <v>45</v>
      </c>
      <c r="E349" t="s">
        <v>236</v>
      </c>
      <c r="F349" t="s">
        <v>13</v>
      </c>
      <c r="G349" t="s">
        <v>504</v>
      </c>
      <c r="H349" s="11" t="s">
        <v>375</v>
      </c>
    </row>
    <row r="350" spans="1:8" x14ac:dyDescent="0.25">
      <c r="A350">
        <v>661</v>
      </c>
      <c r="B350" t="s">
        <v>171</v>
      </c>
      <c r="C350">
        <v>1470099</v>
      </c>
      <c r="D350" t="s">
        <v>48</v>
      </c>
      <c r="E350" t="s">
        <v>236</v>
      </c>
      <c r="F350" t="s">
        <v>13</v>
      </c>
      <c r="G350" t="s">
        <v>504</v>
      </c>
      <c r="H350" s="11" t="s">
        <v>375</v>
      </c>
    </row>
    <row r="351" spans="1:8" x14ac:dyDescent="0.25">
      <c r="A351">
        <v>664</v>
      </c>
      <c r="B351" t="s">
        <v>175</v>
      </c>
      <c r="C351">
        <v>1636127</v>
      </c>
      <c r="D351" t="s">
        <v>48</v>
      </c>
      <c r="E351" t="s">
        <v>236</v>
      </c>
      <c r="F351" t="s">
        <v>13</v>
      </c>
      <c r="G351" t="s">
        <v>504</v>
      </c>
      <c r="H351" s="11" t="s">
        <v>375</v>
      </c>
    </row>
    <row r="352" spans="1:8" x14ac:dyDescent="0.25">
      <c r="A352">
        <v>666</v>
      </c>
      <c r="B352" t="s">
        <v>172</v>
      </c>
      <c r="C352">
        <v>1477219</v>
      </c>
      <c r="D352" t="s">
        <v>43</v>
      </c>
      <c r="E352" t="s">
        <v>236</v>
      </c>
      <c r="F352" t="s">
        <v>13</v>
      </c>
      <c r="G352" t="s">
        <v>504</v>
      </c>
      <c r="H352" s="11" t="s">
        <v>375</v>
      </c>
    </row>
    <row r="353" spans="1:8" x14ac:dyDescent="0.25">
      <c r="A353">
        <v>667</v>
      </c>
      <c r="B353" t="s">
        <v>505</v>
      </c>
      <c r="C353">
        <v>1166384</v>
      </c>
      <c r="D353" t="s">
        <v>45</v>
      </c>
      <c r="E353" t="s">
        <v>236</v>
      </c>
      <c r="F353" t="s">
        <v>13</v>
      </c>
      <c r="G353" t="s">
        <v>504</v>
      </c>
      <c r="H353" s="11" t="s">
        <v>375</v>
      </c>
    </row>
    <row r="354" spans="1:8" x14ac:dyDescent="0.25">
      <c r="A354">
        <v>668</v>
      </c>
      <c r="B354" t="s">
        <v>174</v>
      </c>
      <c r="C354">
        <v>1529431</v>
      </c>
      <c r="D354" t="s">
        <v>43</v>
      </c>
      <c r="E354" t="s">
        <v>236</v>
      </c>
      <c r="F354" t="s">
        <v>13</v>
      </c>
      <c r="G354" t="s">
        <v>504</v>
      </c>
      <c r="H354" s="11" t="s">
        <v>375</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J5"/>
  <sheetViews>
    <sheetView workbookViewId="0">
      <selection activeCell="H12" sqref="H12"/>
    </sheetView>
  </sheetViews>
  <sheetFormatPr defaultRowHeight="15" x14ac:dyDescent="0.25"/>
  <cols>
    <col min="1" max="1" width="1.42578125" style="11" customWidth="1"/>
    <col min="2" max="2" width="10" bestFit="1" customWidth="1"/>
    <col min="3" max="3" width="14.7109375" style="11" customWidth="1"/>
    <col min="4" max="4" width="28" customWidth="1"/>
    <col min="5" max="5" width="14.7109375" style="11" customWidth="1"/>
    <col min="6" max="6" width="28" customWidth="1"/>
    <col min="7" max="7" width="14.7109375" style="11" customWidth="1"/>
    <col min="8" max="8" width="28" customWidth="1"/>
    <col min="9" max="9" width="14.7109375" style="11" customWidth="1"/>
    <col min="10" max="10" width="28" customWidth="1"/>
    <col min="11" max="11" width="32.85546875" customWidth="1"/>
  </cols>
  <sheetData>
    <row r="1" spans="2:10" s="11" customFormat="1" ht="15.75" thickBot="1" x14ac:dyDescent="0.3"/>
    <row r="2" spans="2:10" ht="15.75" thickBot="1" x14ac:dyDescent="0.3">
      <c r="B2" s="18" t="s">
        <v>26</v>
      </c>
      <c r="C2" s="19" t="s">
        <v>27</v>
      </c>
      <c r="D2" s="20" t="s">
        <v>45</v>
      </c>
      <c r="E2" s="19" t="s">
        <v>27</v>
      </c>
      <c r="F2" s="20" t="s">
        <v>44</v>
      </c>
      <c r="G2" s="19" t="s">
        <v>27</v>
      </c>
      <c r="H2" s="20" t="s">
        <v>43</v>
      </c>
      <c r="I2" s="19" t="s">
        <v>27</v>
      </c>
      <c r="J2" s="20" t="s">
        <v>48</v>
      </c>
    </row>
    <row r="3" spans="2:10" x14ac:dyDescent="0.25">
      <c r="B3" s="21" t="s">
        <v>252</v>
      </c>
      <c r="C3" s="14"/>
      <c r="D3" s="15"/>
      <c r="E3" s="14"/>
      <c r="F3" s="15"/>
      <c r="G3" s="14"/>
      <c r="H3" s="15"/>
      <c r="I3" s="14"/>
      <c r="J3" s="15"/>
    </row>
    <row r="4" spans="2:10" x14ac:dyDescent="0.25">
      <c r="B4" s="22" t="s">
        <v>253</v>
      </c>
      <c r="C4" s="14"/>
      <c r="D4" s="15"/>
      <c r="E4" s="14"/>
      <c r="F4" s="15"/>
      <c r="G4" s="14"/>
      <c r="H4" s="15"/>
      <c r="I4" s="14"/>
      <c r="J4" s="15"/>
    </row>
    <row r="5" spans="2:10" ht="15.75" thickBot="1" x14ac:dyDescent="0.3">
      <c r="B5" s="23" t="s">
        <v>237</v>
      </c>
      <c r="C5" s="16"/>
      <c r="D5" s="17"/>
      <c r="E5" s="16"/>
      <c r="F5" s="17"/>
      <c r="G5" s="16"/>
      <c r="H5" s="17"/>
      <c r="I5" s="16"/>
      <c r="J5" s="17"/>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Totalll</vt:lpstr>
      <vt:lpstr>Total data</vt:lpstr>
      <vt:lpstr>Data PKİD</vt:lpstr>
      <vt:lpstr>isciler</vt:lpstr>
      <vt:lpstr>Yekun</vt:lpstr>
    </vt:vector>
  </TitlesOfParts>
  <Company>BRASC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Gadirli Narmin Ilham</dc:creator>
  <cp:lastModifiedBy>Imanov Omar Jamshid</cp:lastModifiedBy>
  <dcterms:created xsi:type="dcterms:W3CDTF">2019-06-04T11:18:24Z</dcterms:created>
  <dcterms:modified xsi:type="dcterms:W3CDTF">2023-12-23T05:19:18Z</dcterms:modified>
</cp:coreProperties>
</file>